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pivotCache/pivotCacheDefinition14.xml" ContentType="application/vnd.openxmlformats-officedocument.spreadsheetml.pivotCacheDefinition+xml"/>
  <Override PartName="/xl/pivotCache/pivotCacheRecords14.xml" ContentType="application/vnd.openxmlformats-officedocument.spreadsheetml.pivotCacheRecords+xml"/>
  <Override PartName="/xl/pivotCache/pivotCacheDefinition15.xml" ContentType="application/vnd.openxmlformats-officedocument.spreadsheetml.pivotCacheDefinition+xml"/>
  <Override PartName="/xl/pivotCache/pivotCacheRecords15.xml" ContentType="application/vnd.openxmlformats-officedocument.spreadsheetml.pivotCacheRecords+xml"/>
  <Override PartName="/xl/pivotCache/pivotCacheDefinition16.xml" ContentType="application/vnd.openxmlformats-officedocument.spreadsheetml.pivotCacheDefinition+xml"/>
  <Override PartName="/xl/pivotCache/pivotCacheRecords1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Chung2/Downloads/"/>
    </mc:Choice>
  </mc:AlternateContent>
  <xr:revisionPtr revIDLastSave="0" documentId="13_ncr:1_{9BEF4F05-F4A0-5C46-A382-C7108C39AEB3}" xr6:coauthVersionLast="47" xr6:coauthVersionMax="47" xr10:uidLastSave="{00000000-0000-0000-0000-000000000000}"/>
  <bookViews>
    <workbookView xWindow="0" yWindow="720" windowWidth="29400" windowHeight="18400" activeTab="8" xr2:uid="{2B41F1A5-4245-8945-9311-AF40090E9AC8}"/>
  </bookViews>
  <sheets>
    <sheet name="Domestic 2025" sheetId="1" r:id="rId1"/>
    <sheet name="Global 2025" sheetId="2" r:id="rId2"/>
    <sheet name="Domestic 2024" sheetId="3" r:id="rId3"/>
    <sheet name="Global 2024" sheetId="4" r:id="rId4"/>
    <sheet name="Global 2023" sheetId="5" r:id="rId5"/>
    <sheet name="Domestic 2023" sheetId="6" r:id="rId6"/>
    <sheet name="Summary" sheetId="7" r:id="rId7"/>
    <sheet name="Calc" sheetId="8" r:id="rId8"/>
    <sheet name="Domestic Summary" sheetId="9" r:id="rId9"/>
  </sheets>
  <calcPr calcId="181029"/>
  <pivotCaches>
    <pivotCache cacheId="3" r:id="rId10"/>
    <pivotCache cacheId="13" r:id="rId11"/>
    <pivotCache cacheId="14" r:id="rId12"/>
    <pivotCache cacheId="15" r:id="rId13"/>
    <pivotCache cacheId="25" r:id="rId14"/>
    <pivotCache cacheId="26" r:id="rId15"/>
    <pivotCache cacheId="27" r:id="rId16"/>
    <pivotCache cacheId="46" r:id="rId17"/>
    <pivotCache cacheId="47" r:id="rId18"/>
    <pivotCache cacheId="48" r:id="rId19"/>
    <pivotCache cacheId="49" r:id="rId20"/>
    <pivotCache cacheId="50" r:id="rId21"/>
    <pivotCache cacheId="51" r:id="rId22"/>
    <pivotCache cacheId="61" r:id="rId23"/>
    <pivotCache cacheId="62" r:id="rId24"/>
    <pivotCache cacheId="63" r:id="rId2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J113" i="9" l="1"/>
  <c r="K113" i="9" s="1"/>
  <c r="F113" i="9"/>
  <c r="G113" i="9" s="1"/>
  <c r="B113" i="9"/>
  <c r="C113" i="9" s="1"/>
  <c r="J111" i="9"/>
  <c r="K111" i="9" s="1"/>
  <c r="FI9" i="8" s="1"/>
  <c r="J110" i="9"/>
  <c r="K110" i="9" s="1"/>
  <c r="FH9" i="8" s="1"/>
  <c r="J109" i="9"/>
  <c r="K109" i="9" s="1"/>
  <c r="FG9" i="8" s="1"/>
  <c r="J108" i="9"/>
  <c r="K108" i="9" s="1"/>
  <c r="FF9" i="8" s="1"/>
  <c r="J107" i="9"/>
  <c r="K107" i="9" s="1"/>
  <c r="FE9" i="8" s="1"/>
  <c r="J106" i="9"/>
  <c r="K106" i="9" s="1"/>
  <c r="FD9" i="8" s="1"/>
  <c r="J105" i="9"/>
  <c r="K105" i="9" s="1"/>
  <c r="FC9" i="8" s="1"/>
  <c r="F111" i="9"/>
  <c r="G111" i="9" s="1"/>
  <c r="FI8" i="8" s="1"/>
  <c r="F110" i="9"/>
  <c r="G110" i="9" s="1"/>
  <c r="FH8" i="8" s="1"/>
  <c r="F109" i="9"/>
  <c r="G109" i="9" s="1"/>
  <c r="FG8" i="8" s="1"/>
  <c r="F108" i="9"/>
  <c r="G108" i="9" s="1"/>
  <c r="FF8" i="8" s="1"/>
  <c r="F107" i="9"/>
  <c r="G107" i="9" s="1"/>
  <c r="FE8" i="8" s="1"/>
  <c r="F106" i="9"/>
  <c r="G106" i="9" s="1"/>
  <c r="FD8" i="8" s="1"/>
  <c r="F105" i="9"/>
  <c r="G105" i="9" s="1"/>
  <c r="FC8" i="8" s="1"/>
  <c r="B111" i="9"/>
  <c r="C111" i="9" s="1"/>
  <c r="FI7" i="8" s="1"/>
  <c r="B110" i="9"/>
  <c r="C110" i="9" s="1"/>
  <c r="FH7" i="8" s="1"/>
  <c r="B109" i="9"/>
  <c r="C109" i="9" s="1"/>
  <c r="FG7" i="8" s="1"/>
  <c r="B108" i="9"/>
  <c r="C108" i="9" s="1"/>
  <c r="FF7" i="8" s="1"/>
  <c r="B107" i="9"/>
  <c r="C107" i="9" s="1"/>
  <c r="FE7" i="8" s="1"/>
  <c r="B106" i="9"/>
  <c r="C106" i="9" s="1"/>
  <c r="FD7" i="8" s="1"/>
  <c r="B105" i="9"/>
  <c r="C105" i="9" s="1"/>
  <c r="FC7" i="8" s="1"/>
  <c r="J104" i="9"/>
  <c r="K104" i="9" s="1"/>
  <c r="FB9" i="8" s="1"/>
  <c r="F104" i="9"/>
  <c r="G104" i="9" s="1"/>
  <c r="FB8" i="8" s="1"/>
  <c r="B104" i="9"/>
  <c r="C104" i="9" s="1"/>
  <c r="FB7" i="8" s="1"/>
  <c r="J55" i="7"/>
  <c r="K55" i="7" s="1"/>
  <c r="F55" i="7"/>
  <c r="G55" i="7" s="1"/>
  <c r="B55" i="7"/>
  <c r="C55" i="7" s="1"/>
  <c r="J53" i="7"/>
  <c r="K53" i="7" s="1"/>
  <c r="EO9" i="8" s="1"/>
  <c r="J52" i="7"/>
  <c r="K52" i="7" s="1"/>
  <c r="EN9" i="8" s="1"/>
  <c r="J51" i="7"/>
  <c r="K51" i="7" s="1"/>
  <c r="EM9" i="8" s="1"/>
  <c r="J50" i="7"/>
  <c r="K50" i="7" s="1"/>
  <c r="EL9" i="8" s="1"/>
  <c r="J49" i="7"/>
  <c r="K49" i="7" s="1"/>
  <c r="EK9" i="8" s="1"/>
  <c r="J48" i="7"/>
  <c r="K48" i="7" s="1"/>
  <c r="EJ9" i="8" s="1"/>
  <c r="J47" i="7"/>
  <c r="K47" i="7" s="1"/>
  <c r="EI9" i="8" s="1"/>
  <c r="F53" i="7"/>
  <c r="G53" i="7" s="1"/>
  <c r="EO8" i="8" s="1"/>
  <c r="F52" i="7"/>
  <c r="G52" i="7" s="1"/>
  <c r="EN8" i="8" s="1"/>
  <c r="F51" i="7"/>
  <c r="G51" i="7" s="1"/>
  <c r="EM8" i="8" s="1"/>
  <c r="F50" i="7"/>
  <c r="G50" i="7" s="1"/>
  <c r="EL8" i="8" s="1"/>
  <c r="F49" i="7"/>
  <c r="G49" i="7" s="1"/>
  <c r="EK8" i="8" s="1"/>
  <c r="F48" i="7"/>
  <c r="G48" i="7" s="1"/>
  <c r="EJ8" i="8" s="1"/>
  <c r="F47" i="7"/>
  <c r="G47" i="7" s="1"/>
  <c r="EI8" i="8" s="1"/>
  <c r="B53" i="7"/>
  <c r="C53" i="7" s="1"/>
  <c r="EO7" i="8" s="1"/>
  <c r="B52" i="7"/>
  <c r="C52" i="7" s="1"/>
  <c r="EN7" i="8" s="1"/>
  <c r="B51" i="7"/>
  <c r="C51" i="7" s="1"/>
  <c r="EM7" i="8" s="1"/>
  <c r="B50" i="7"/>
  <c r="C50" i="7" s="1"/>
  <c r="EL7" i="8" s="1"/>
  <c r="B49" i="7"/>
  <c r="C49" i="7" s="1"/>
  <c r="EK7" i="8" s="1"/>
  <c r="B48" i="7"/>
  <c r="C48" i="7" s="1"/>
  <c r="EJ7" i="8" s="1"/>
  <c r="B47" i="7"/>
  <c r="C47" i="7" s="1"/>
  <c r="EI7" i="8" s="1"/>
  <c r="J46" i="7"/>
  <c r="K46" i="7" s="1"/>
  <c r="EH9" i="8" s="1"/>
  <c r="F46" i="7"/>
  <c r="G46" i="7" s="1"/>
  <c r="EH8" i="8" s="1"/>
  <c r="B46" i="7"/>
  <c r="C46" i="7" s="1"/>
  <c r="EH7" i="8" s="1"/>
  <c r="J55" i="9"/>
  <c r="K55" i="9" s="1"/>
  <c r="F55" i="9"/>
  <c r="G55" i="9" s="1"/>
  <c r="B55" i="9"/>
  <c r="C55" i="9" s="1"/>
  <c r="J53" i="9"/>
  <c r="K53" i="9" s="1"/>
  <c r="DD9" i="8" s="1"/>
  <c r="J52" i="9"/>
  <c r="K52" i="9" s="1"/>
  <c r="DC9" i="8" s="1"/>
  <c r="J51" i="9"/>
  <c r="K51" i="9" s="1"/>
  <c r="DB9" i="8" s="1"/>
  <c r="J50" i="9"/>
  <c r="K50" i="9" s="1"/>
  <c r="DA9" i="8" s="1"/>
  <c r="J49" i="9"/>
  <c r="K49" i="9" s="1"/>
  <c r="CZ9" i="8" s="1"/>
  <c r="J48" i="9"/>
  <c r="K48" i="9" s="1"/>
  <c r="CY9" i="8" s="1"/>
  <c r="J47" i="9"/>
  <c r="K47" i="9" s="1"/>
  <c r="CX9" i="8" s="1"/>
  <c r="F53" i="9"/>
  <c r="G53" i="9" s="1"/>
  <c r="DD8" i="8" s="1"/>
  <c r="F52" i="9"/>
  <c r="G52" i="9" s="1"/>
  <c r="DC8" i="8" s="1"/>
  <c r="F51" i="9"/>
  <c r="G51" i="9" s="1"/>
  <c r="DB8" i="8" s="1"/>
  <c r="F50" i="9"/>
  <c r="G50" i="9" s="1"/>
  <c r="DA8" i="8" s="1"/>
  <c r="F49" i="9"/>
  <c r="G49" i="9" s="1"/>
  <c r="CZ8" i="8" s="1"/>
  <c r="F48" i="9"/>
  <c r="G48" i="9" s="1"/>
  <c r="CY8" i="8" s="1"/>
  <c r="F47" i="9"/>
  <c r="G47" i="9" s="1"/>
  <c r="CX8" i="8" s="1"/>
  <c r="B53" i="9"/>
  <c r="C53" i="9" s="1"/>
  <c r="DD7" i="8" s="1"/>
  <c r="B52" i="9"/>
  <c r="C52" i="9" s="1"/>
  <c r="DC7" i="8" s="1"/>
  <c r="B51" i="9"/>
  <c r="C51" i="9" s="1"/>
  <c r="DB7" i="8" s="1"/>
  <c r="B50" i="9"/>
  <c r="C50" i="9" s="1"/>
  <c r="DA7" i="8" s="1"/>
  <c r="B49" i="9"/>
  <c r="C49" i="9" s="1"/>
  <c r="CZ7" i="8" s="1"/>
  <c r="B48" i="9"/>
  <c r="C48" i="9" s="1"/>
  <c r="CY7" i="8" s="1"/>
  <c r="B47" i="9"/>
  <c r="C47" i="9" s="1"/>
  <c r="CX7" i="8" s="1"/>
  <c r="J46" i="9"/>
  <c r="K46" i="9" s="1"/>
  <c r="CW9" i="8" s="1"/>
  <c r="F46" i="9"/>
  <c r="G46" i="9" s="1"/>
  <c r="CW8" i="8" s="1"/>
  <c r="B46" i="9"/>
  <c r="C46" i="9" s="1"/>
  <c r="CW7" i="8" s="1"/>
  <c r="CT59" i="8"/>
  <c r="CT58" i="8"/>
  <c r="CT57" i="8"/>
  <c r="CT56" i="8"/>
  <c r="CT55" i="8"/>
  <c r="CT54" i="8"/>
  <c r="CT53" i="8"/>
  <c r="CT52" i="8"/>
  <c r="CT51" i="8"/>
  <c r="CT50" i="8"/>
  <c r="CT49" i="8"/>
  <c r="CT48" i="8"/>
  <c r="CT47" i="8"/>
  <c r="CT46" i="8"/>
  <c r="CT45" i="8"/>
  <c r="CT44" i="8"/>
  <c r="CT43" i="8"/>
  <c r="CT42" i="8"/>
  <c r="CT41" i="8"/>
  <c r="CT40" i="8"/>
  <c r="CT39" i="8"/>
  <c r="CT38" i="8"/>
  <c r="CT37" i="8"/>
  <c r="CT36" i="8"/>
  <c r="CT35" i="8"/>
  <c r="CT34" i="8"/>
  <c r="CT33" i="8"/>
  <c r="CT32" i="8"/>
  <c r="CT31" i="8"/>
  <c r="CT30" i="8"/>
  <c r="CT29" i="8"/>
  <c r="CT28" i="8"/>
  <c r="CT27" i="8"/>
  <c r="CT26" i="8"/>
  <c r="CT25" i="8"/>
  <c r="CT24" i="8"/>
  <c r="CT23" i="8"/>
  <c r="CT22" i="8"/>
  <c r="CT21" i="8"/>
  <c r="CT20" i="8"/>
  <c r="CT19" i="8"/>
  <c r="CT18" i="8"/>
  <c r="CT17" i="8"/>
  <c r="CT16" i="8"/>
  <c r="CT15" i="8"/>
  <c r="CT14" i="8"/>
  <c r="CT13" i="8"/>
  <c r="CT12" i="8"/>
  <c r="CT11" i="8"/>
  <c r="CT10" i="8"/>
  <c r="CT9" i="8"/>
  <c r="CT8" i="8"/>
  <c r="CT7" i="8"/>
  <c r="CT6" i="8"/>
  <c r="CT5" i="8"/>
  <c r="CT4" i="8"/>
  <c r="CT3" i="8"/>
  <c r="CQ58" i="8"/>
  <c r="CQ57" i="8"/>
  <c r="CQ56" i="8"/>
  <c r="CQ55" i="8"/>
  <c r="CQ54" i="8"/>
  <c r="CQ53" i="8"/>
  <c r="CQ52" i="8"/>
  <c r="CQ51" i="8"/>
  <c r="CQ50" i="8"/>
  <c r="CQ49" i="8"/>
  <c r="CQ48" i="8"/>
  <c r="CQ47" i="8"/>
  <c r="CQ46" i="8"/>
  <c r="CQ45" i="8"/>
  <c r="CQ44" i="8"/>
  <c r="CQ43" i="8"/>
  <c r="CQ42" i="8"/>
  <c r="CQ41" i="8"/>
  <c r="CQ40" i="8"/>
  <c r="CQ39" i="8"/>
  <c r="CQ38" i="8"/>
  <c r="CQ37" i="8"/>
  <c r="CQ36" i="8"/>
  <c r="CQ35" i="8"/>
  <c r="CQ34" i="8"/>
  <c r="CQ33" i="8"/>
  <c r="CQ32" i="8"/>
  <c r="CQ31" i="8"/>
  <c r="CQ30" i="8"/>
  <c r="CQ29" i="8"/>
  <c r="CQ28" i="8"/>
  <c r="CQ27" i="8"/>
  <c r="CQ26" i="8"/>
  <c r="CQ25" i="8"/>
  <c r="CQ24" i="8"/>
  <c r="CQ23" i="8"/>
  <c r="CQ22" i="8"/>
  <c r="CQ21" i="8"/>
  <c r="CQ20" i="8"/>
  <c r="CQ19" i="8"/>
  <c r="CQ18" i="8"/>
  <c r="CQ17" i="8"/>
  <c r="CQ16" i="8"/>
  <c r="CQ15" i="8"/>
  <c r="CQ14" i="8"/>
  <c r="CQ13" i="8"/>
  <c r="CQ12" i="8"/>
  <c r="CQ11" i="8"/>
  <c r="CQ10" i="8"/>
  <c r="CQ9" i="8"/>
  <c r="CQ8" i="8"/>
  <c r="CQ7" i="8"/>
  <c r="CQ6" i="8"/>
  <c r="CQ5" i="8"/>
  <c r="CQ4" i="8"/>
  <c r="CQ3" i="8"/>
  <c r="CN54" i="8"/>
  <c r="CN53" i="8"/>
  <c r="CN52" i="8"/>
  <c r="CN51" i="8"/>
  <c r="CN50" i="8"/>
  <c r="CN49" i="8"/>
  <c r="CN48" i="8"/>
  <c r="CN47" i="8"/>
  <c r="CN46" i="8"/>
  <c r="CN45" i="8"/>
  <c r="CN44" i="8"/>
  <c r="CN43" i="8"/>
  <c r="CN42" i="8"/>
  <c r="CN41" i="8"/>
  <c r="CN40" i="8"/>
  <c r="CN39" i="8"/>
  <c r="CN38" i="8"/>
  <c r="CN37" i="8"/>
  <c r="CN36" i="8"/>
  <c r="CN35" i="8"/>
  <c r="CN34" i="8"/>
  <c r="CN33" i="8"/>
  <c r="CN32" i="8"/>
  <c r="CN31" i="8"/>
  <c r="CN30" i="8"/>
  <c r="CN29" i="8"/>
  <c r="CN28" i="8"/>
  <c r="CN27" i="8"/>
  <c r="CN26" i="8"/>
  <c r="CN25" i="8"/>
  <c r="CN24" i="8"/>
  <c r="CN23" i="8"/>
  <c r="CN22" i="8"/>
  <c r="CN21" i="8"/>
  <c r="CN20" i="8"/>
  <c r="CN19" i="8"/>
  <c r="CN18" i="8"/>
  <c r="CN17" i="8"/>
  <c r="CN16" i="8"/>
  <c r="CN15" i="8"/>
  <c r="CN14" i="8"/>
  <c r="CN13" i="8"/>
  <c r="CN12" i="8"/>
  <c r="CN11" i="8"/>
  <c r="CN10" i="8"/>
  <c r="CN9" i="8"/>
  <c r="CN8" i="8"/>
  <c r="CN7" i="8"/>
  <c r="CN6" i="8"/>
  <c r="CN5" i="8"/>
  <c r="CN4" i="8"/>
  <c r="CN3" i="8"/>
  <c r="CT2" i="8"/>
  <c r="CQ2" i="8"/>
  <c r="CN2" i="8"/>
  <c r="H41" i="9"/>
  <c r="E41" i="9"/>
  <c r="B41" i="9"/>
  <c r="H41" i="7"/>
  <c r="E41" i="7"/>
  <c r="B41" i="7"/>
  <c r="CJ99" i="8"/>
  <c r="CJ98" i="8"/>
  <c r="CJ97" i="8"/>
  <c r="CJ96" i="8"/>
  <c r="CJ95" i="8"/>
  <c r="CJ94" i="8"/>
  <c r="CJ93" i="8"/>
  <c r="CJ92" i="8"/>
  <c r="CJ91" i="8"/>
  <c r="CJ90" i="8"/>
  <c r="CJ89" i="8"/>
  <c r="CJ88" i="8"/>
  <c r="CJ87" i="8"/>
  <c r="CJ86" i="8"/>
  <c r="CJ85" i="8"/>
  <c r="CJ84" i="8"/>
  <c r="CJ83" i="8"/>
  <c r="CJ82" i="8"/>
  <c r="CJ81" i="8"/>
  <c r="CJ80" i="8"/>
  <c r="CJ79" i="8"/>
  <c r="CJ78" i="8"/>
  <c r="CJ77" i="8"/>
  <c r="CJ76" i="8"/>
  <c r="CJ75" i="8"/>
  <c r="CJ74" i="8"/>
  <c r="CJ73" i="8"/>
  <c r="CJ72" i="8"/>
  <c r="CJ71" i="8"/>
  <c r="CJ70" i="8"/>
  <c r="CJ69" i="8"/>
  <c r="CJ68" i="8"/>
  <c r="CJ67" i="8"/>
  <c r="CJ66" i="8"/>
  <c r="CJ65" i="8"/>
  <c r="CJ64" i="8"/>
  <c r="CJ63" i="8"/>
  <c r="CJ62" i="8"/>
  <c r="CJ61" i="8"/>
  <c r="CJ60" i="8"/>
  <c r="CJ59" i="8"/>
  <c r="CJ58" i="8"/>
  <c r="CJ57" i="8"/>
  <c r="CJ56" i="8"/>
  <c r="CJ55" i="8"/>
  <c r="CJ54" i="8"/>
  <c r="CJ53" i="8"/>
  <c r="CJ52" i="8"/>
  <c r="CJ51" i="8"/>
  <c r="CJ50" i="8"/>
  <c r="CJ49" i="8"/>
  <c r="CJ48" i="8"/>
  <c r="CJ47" i="8"/>
  <c r="CJ46" i="8"/>
  <c r="CJ45" i="8"/>
  <c r="CJ44" i="8"/>
  <c r="CJ43" i="8"/>
  <c r="CJ42" i="8"/>
  <c r="CJ41" i="8"/>
  <c r="CJ40" i="8"/>
  <c r="CJ39" i="8"/>
  <c r="CJ38" i="8"/>
  <c r="CJ37" i="8"/>
  <c r="CJ36" i="8"/>
  <c r="CJ35" i="8"/>
  <c r="CJ34" i="8"/>
  <c r="CJ33" i="8"/>
  <c r="CJ32" i="8"/>
  <c r="CJ31" i="8"/>
  <c r="CJ30" i="8"/>
  <c r="CJ29" i="8"/>
  <c r="CJ28" i="8"/>
  <c r="CJ27" i="8"/>
  <c r="CJ26" i="8"/>
  <c r="CJ25" i="8"/>
  <c r="CJ24" i="8"/>
  <c r="CJ23" i="8"/>
  <c r="CJ22" i="8"/>
  <c r="CJ21" i="8"/>
  <c r="CJ20" i="8"/>
  <c r="CJ19" i="8"/>
  <c r="CJ18" i="8"/>
  <c r="CJ17" i="8"/>
  <c r="CJ16" i="8"/>
  <c r="CJ15" i="8"/>
  <c r="CJ14" i="8"/>
  <c r="CJ13" i="8"/>
  <c r="CJ12" i="8"/>
  <c r="CJ11" i="8"/>
  <c r="CJ10" i="8"/>
  <c r="CJ9" i="8"/>
  <c r="CJ8" i="8"/>
  <c r="CJ7" i="8"/>
  <c r="CJ6" i="8"/>
  <c r="CJ5" i="8"/>
  <c r="CJ4" i="8"/>
  <c r="CJ3" i="8"/>
  <c r="CG113" i="8"/>
  <c r="CG112" i="8"/>
  <c r="CG111" i="8"/>
  <c r="CG110" i="8"/>
  <c r="CG109" i="8"/>
  <c r="CG108" i="8"/>
  <c r="CG107" i="8"/>
  <c r="CG106" i="8"/>
  <c r="CG105" i="8"/>
  <c r="CG104" i="8"/>
  <c r="CG103" i="8"/>
  <c r="CG102" i="8"/>
  <c r="CG101" i="8"/>
  <c r="CG100" i="8"/>
  <c r="CG99" i="8"/>
  <c r="CG98" i="8"/>
  <c r="CG97" i="8"/>
  <c r="CG96" i="8"/>
  <c r="CG95" i="8"/>
  <c r="CG94" i="8"/>
  <c r="CG93" i="8"/>
  <c r="CG92" i="8"/>
  <c r="CG91" i="8"/>
  <c r="CG90" i="8"/>
  <c r="CG89" i="8"/>
  <c r="CG88" i="8"/>
  <c r="CG87" i="8"/>
  <c r="CG86" i="8"/>
  <c r="CG85" i="8"/>
  <c r="CG84" i="8"/>
  <c r="CG83" i="8"/>
  <c r="CG82" i="8"/>
  <c r="CG81" i="8"/>
  <c r="CG80" i="8"/>
  <c r="CG79" i="8"/>
  <c r="CG78" i="8"/>
  <c r="CG77" i="8"/>
  <c r="CG76" i="8"/>
  <c r="CG75" i="8"/>
  <c r="CG74" i="8"/>
  <c r="CG73" i="8"/>
  <c r="CG72" i="8"/>
  <c r="CG71" i="8"/>
  <c r="CG70" i="8"/>
  <c r="CG69" i="8"/>
  <c r="CG68" i="8"/>
  <c r="CG67" i="8"/>
  <c r="CG66" i="8"/>
  <c r="CG65" i="8"/>
  <c r="CG64" i="8"/>
  <c r="CG63" i="8"/>
  <c r="CG62" i="8"/>
  <c r="CG61" i="8"/>
  <c r="CG60" i="8"/>
  <c r="CG59" i="8"/>
  <c r="CG58" i="8"/>
  <c r="CG57" i="8"/>
  <c r="CG56" i="8"/>
  <c r="CG55" i="8"/>
  <c r="CG54" i="8"/>
  <c r="CG53" i="8"/>
  <c r="CG52" i="8"/>
  <c r="CG51" i="8"/>
  <c r="CG50" i="8"/>
  <c r="CG49" i="8"/>
  <c r="CG48" i="8"/>
  <c r="CG47" i="8"/>
  <c r="CG46" i="8"/>
  <c r="CG45" i="8"/>
  <c r="CG44" i="8"/>
  <c r="CG43" i="8"/>
  <c r="CG42" i="8"/>
  <c r="CG41" i="8"/>
  <c r="CG40" i="8"/>
  <c r="CG39" i="8"/>
  <c r="CG38" i="8"/>
  <c r="CG37" i="8"/>
  <c r="CG36" i="8"/>
  <c r="CG35" i="8"/>
  <c r="CG34" i="8"/>
  <c r="CG33" i="8"/>
  <c r="CG32" i="8"/>
  <c r="CG31" i="8"/>
  <c r="CG30" i="8"/>
  <c r="CG29" i="8"/>
  <c r="CG28" i="8"/>
  <c r="CG27" i="8"/>
  <c r="CG26" i="8"/>
  <c r="CG25" i="8"/>
  <c r="CG24" i="8"/>
  <c r="CG23" i="8"/>
  <c r="CG22" i="8"/>
  <c r="CG21" i="8"/>
  <c r="CG20" i="8"/>
  <c r="CG19" i="8"/>
  <c r="CG18" i="8"/>
  <c r="CG17" i="8"/>
  <c r="CG16" i="8"/>
  <c r="CG15" i="8"/>
  <c r="CG14" i="8"/>
  <c r="CG13" i="8"/>
  <c r="CG12" i="8"/>
  <c r="CG11" i="8"/>
  <c r="CG10" i="8"/>
  <c r="CG9" i="8"/>
  <c r="CG8" i="8"/>
  <c r="CG7" i="8"/>
  <c r="CG6" i="8"/>
  <c r="CG5" i="8"/>
  <c r="CG4" i="8"/>
  <c r="CG3" i="8"/>
  <c r="CD123" i="8"/>
  <c r="CD122" i="8"/>
  <c r="CD121" i="8"/>
  <c r="CD120" i="8"/>
  <c r="CD119" i="8"/>
  <c r="CD118" i="8"/>
  <c r="CD117" i="8"/>
  <c r="CD116" i="8"/>
  <c r="CD115" i="8"/>
  <c r="CD114" i="8"/>
  <c r="CD113" i="8"/>
  <c r="CD112" i="8"/>
  <c r="CD111" i="8"/>
  <c r="CD110" i="8"/>
  <c r="CD109" i="8"/>
  <c r="CD108" i="8"/>
  <c r="CD107" i="8"/>
  <c r="CD106" i="8"/>
  <c r="CD105" i="8"/>
  <c r="CD104" i="8"/>
  <c r="CD103" i="8"/>
  <c r="CD102" i="8"/>
  <c r="CD101" i="8"/>
  <c r="CD100" i="8"/>
  <c r="CD99" i="8"/>
  <c r="CD98" i="8"/>
  <c r="CD97" i="8"/>
  <c r="CD96" i="8"/>
  <c r="CD95" i="8"/>
  <c r="CD94" i="8"/>
  <c r="CD93" i="8"/>
  <c r="CD92" i="8"/>
  <c r="CD91" i="8"/>
  <c r="CD90" i="8"/>
  <c r="CD89" i="8"/>
  <c r="CD88" i="8"/>
  <c r="CD87" i="8"/>
  <c r="CD86" i="8"/>
  <c r="CD85" i="8"/>
  <c r="CD84" i="8"/>
  <c r="CD83" i="8"/>
  <c r="CD82" i="8"/>
  <c r="CD81" i="8"/>
  <c r="CD80" i="8"/>
  <c r="CD79" i="8"/>
  <c r="CD78" i="8"/>
  <c r="CD77" i="8"/>
  <c r="CD76" i="8"/>
  <c r="CD75" i="8"/>
  <c r="CD74" i="8"/>
  <c r="CD73" i="8"/>
  <c r="CD72" i="8"/>
  <c r="CD71" i="8"/>
  <c r="CD70" i="8"/>
  <c r="CD69" i="8"/>
  <c r="CD68" i="8"/>
  <c r="CD67" i="8"/>
  <c r="CD66" i="8"/>
  <c r="CD65" i="8"/>
  <c r="CD64" i="8"/>
  <c r="CD63" i="8"/>
  <c r="CD62" i="8"/>
  <c r="CD61" i="8"/>
  <c r="CD60" i="8"/>
  <c r="CD59" i="8"/>
  <c r="CD58" i="8"/>
  <c r="CD57" i="8"/>
  <c r="CD56" i="8"/>
  <c r="CD55" i="8"/>
  <c r="CD54" i="8"/>
  <c r="CD53" i="8"/>
  <c r="CD52" i="8"/>
  <c r="CD51" i="8"/>
  <c r="CD50" i="8"/>
  <c r="CD49" i="8"/>
  <c r="CD48" i="8"/>
  <c r="CD47" i="8"/>
  <c r="CD46" i="8"/>
  <c r="CD45" i="8"/>
  <c r="CD44" i="8"/>
  <c r="CD43" i="8"/>
  <c r="CD42" i="8"/>
  <c r="CD41" i="8"/>
  <c r="CD40" i="8"/>
  <c r="CD39" i="8"/>
  <c r="CD38" i="8"/>
  <c r="CD37" i="8"/>
  <c r="CD36" i="8"/>
  <c r="CD35" i="8"/>
  <c r="CD34" i="8"/>
  <c r="CD33" i="8"/>
  <c r="CD32" i="8"/>
  <c r="CD31" i="8"/>
  <c r="CD30" i="8"/>
  <c r="CD29" i="8"/>
  <c r="CD28" i="8"/>
  <c r="CD27" i="8"/>
  <c r="CD26" i="8"/>
  <c r="CD25" i="8"/>
  <c r="CD24" i="8"/>
  <c r="CD23" i="8"/>
  <c r="CD22" i="8"/>
  <c r="CD21" i="8"/>
  <c r="CD20" i="8"/>
  <c r="CD19" i="8"/>
  <c r="CD18" i="8"/>
  <c r="CD17" i="8"/>
  <c r="CD16" i="8"/>
  <c r="CD15" i="8"/>
  <c r="CD14" i="8"/>
  <c r="CD13" i="8"/>
  <c r="CD12" i="8"/>
  <c r="CD11" i="8"/>
  <c r="CD10" i="8"/>
  <c r="CD9" i="8"/>
  <c r="CD8" i="8"/>
  <c r="CD7" i="8"/>
  <c r="CD6" i="8"/>
  <c r="CD5" i="8"/>
  <c r="CD4" i="8"/>
  <c r="CD3" i="8"/>
  <c r="CA27" i="8"/>
  <c r="CA26" i="8"/>
  <c r="CA25" i="8"/>
  <c r="CA24" i="8"/>
  <c r="CA23" i="8"/>
  <c r="CA22" i="8"/>
  <c r="CA21" i="8"/>
  <c r="CA20" i="8"/>
  <c r="CA19" i="8"/>
  <c r="CA18" i="8"/>
  <c r="CA17" i="8"/>
  <c r="CA16" i="8"/>
  <c r="CA15" i="8"/>
  <c r="CA14" i="8"/>
  <c r="CA13" i="8"/>
  <c r="CA12" i="8"/>
  <c r="CA11" i="8"/>
  <c r="CA10" i="8"/>
  <c r="CA9" i="8"/>
  <c r="CA8" i="8"/>
  <c r="CA7" i="8"/>
  <c r="CA6" i="8"/>
  <c r="CA5" i="8"/>
  <c r="CA4" i="8"/>
  <c r="CA3" i="8"/>
  <c r="BX31" i="8"/>
  <c r="BX30" i="8"/>
  <c r="BX29" i="8"/>
  <c r="BX28" i="8"/>
  <c r="BX27" i="8"/>
  <c r="BX26" i="8"/>
  <c r="BX25" i="8"/>
  <c r="BX24" i="8"/>
  <c r="BX23" i="8"/>
  <c r="BX22" i="8"/>
  <c r="BX21" i="8"/>
  <c r="BX20" i="8"/>
  <c r="BX19" i="8"/>
  <c r="BX18" i="8"/>
  <c r="BX17" i="8"/>
  <c r="BX16" i="8"/>
  <c r="BX15" i="8"/>
  <c r="BX14" i="8"/>
  <c r="BX13" i="8"/>
  <c r="BX12" i="8"/>
  <c r="BX11" i="8"/>
  <c r="BX10" i="8"/>
  <c r="BX9" i="8"/>
  <c r="BX8" i="8"/>
  <c r="BX7" i="8"/>
  <c r="BX6" i="8"/>
  <c r="BX5" i="8"/>
  <c r="BX4" i="8"/>
  <c r="BX3" i="8"/>
  <c r="BU22" i="8"/>
  <c r="BU21" i="8"/>
  <c r="BU20" i="8"/>
  <c r="BU19" i="8"/>
  <c r="BU18" i="8"/>
  <c r="BU17" i="8"/>
  <c r="BU16" i="8"/>
  <c r="BU15" i="8"/>
  <c r="BU14" i="8"/>
  <c r="BU13" i="8"/>
  <c r="BU12" i="8"/>
  <c r="BU11" i="8"/>
  <c r="BU10" i="8"/>
  <c r="BU9" i="8"/>
  <c r="BU8" i="8"/>
  <c r="BU7" i="8"/>
  <c r="BU6" i="8"/>
  <c r="BU5" i="8"/>
  <c r="BU4" i="8"/>
  <c r="BU3" i="8"/>
  <c r="CJ2" i="8"/>
  <c r="CG2" i="8"/>
  <c r="CD2" i="8"/>
  <c r="CA2" i="8"/>
  <c r="BX2" i="8"/>
  <c r="BU2" i="8"/>
  <c r="H15" i="9"/>
  <c r="E15" i="9"/>
  <c r="B15" i="9"/>
  <c r="AR109" i="8"/>
  <c r="AR108" i="8"/>
  <c r="AR107" i="8"/>
  <c r="AR106" i="8"/>
  <c r="AR105" i="8"/>
  <c r="AR104" i="8"/>
  <c r="AR103" i="8"/>
  <c r="AR102" i="8"/>
  <c r="AR101" i="8"/>
  <c r="AR100" i="8"/>
  <c r="AR99" i="8"/>
  <c r="AR98" i="8"/>
  <c r="AR97" i="8"/>
  <c r="AR96" i="8"/>
  <c r="AR95" i="8"/>
  <c r="AR94" i="8"/>
  <c r="AR93" i="8"/>
  <c r="AR92" i="8"/>
  <c r="AR91" i="8"/>
  <c r="AR90" i="8"/>
  <c r="AR89" i="8"/>
  <c r="AR88" i="8"/>
  <c r="AR87" i="8"/>
  <c r="AR86" i="8"/>
  <c r="AR85" i="8"/>
  <c r="AR84" i="8"/>
  <c r="AR83" i="8"/>
  <c r="AR82" i="8"/>
  <c r="AR81" i="8"/>
  <c r="AR80" i="8"/>
  <c r="AR79" i="8"/>
  <c r="AR78" i="8"/>
  <c r="AR77" i="8"/>
  <c r="AR76" i="8"/>
  <c r="AR75" i="8"/>
  <c r="AR74" i="8"/>
  <c r="AR73" i="8"/>
  <c r="AR72" i="8"/>
  <c r="AR71" i="8"/>
  <c r="AR70" i="8"/>
  <c r="AR69" i="8"/>
  <c r="AR68" i="8"/>
  <c r="AR67" i="8"/>
  <c r="AR66" i="8"/>
  <c r="AR65" i="8"/>
  <c r="AR64" i="8"/>
  <c r="AR63" i="8"/>
  <c r="AR62" i="8"/>
  <c r="AR61" i="8"/>
  <c r="AR60" i="8"/>
  <c r="AR59" i="8"/>
  <c r="AR58" i="8"/>
  <c r="AR57" i="8"/>
  <c r="AR56" i="8"/>
  <c r="AR55" i="8"/>
  <c r="AR54" i="8"/>
  <c r="AR53" i="8"/>
  <c r="AR52" i="8"/>
  <c r="AR51" i="8"/>
  <c r="AR50" i="8"/>
  <c r="AR49" i="8"/>
  <c r="AR48" i="8"/>
  <c r="AR47" i="8"/>
  <c r="AR46" i="8"/>
  <c r="AR45" i="8"/>
  <c r="AR44" i="8"/>
  <c r="AR43" i="8"/>
  <c r="AR42" i="8"/>
  <c r="AR41" i="8"/>
  <c r="AR40" i="8"/>
  <c r="AR39" i="8"/>
  <c r="AR38" i="8"/>
  <c r="AR37" i="8"/>
  <c r="AR36" i="8"/>
  <c r="AR35" i="8"/>
  <c r="AR34" i="8"/>
  <c r="AR33" i="8"/>
  <c r="AR32" i="8"/>
  <c r="AR31" i="8"/>
  <c r="AR30" i="8"/>
  <c r="AR29" i="8"/>
  <c r="AR28" i="8"/>
  <c r="AR27" i="8"/>
  <c r="AR26" i="8"/>
  <c r="AR25" i="8"/>
  <c r="AR24" i="8"/>
  <c r="AR23" i="8"/>
  <c r="AR22" i="8"/>
  <c r="AR21" i="8"/>
  <c r="AR20" i="8"/>
  <c r="AR19" i="8"/>
  <c r="AR18" i="8"/>
  <c r="AR17" i="8"/>
  <c r="AR16" i="8"/>
  <c r="AR15" i="8"/>
  <c r="AR14" i="8"/>
  <c r="AR13" i="8"/>
  <c r="AR12" i="8"/>
  <c r="AR11" i="8"/>
  <c r="AR10" i="8"/>
  <c r="AR9" i="8"/>
  <c r="AR8" i="8"/>
  <c r="AR7" i="8"/>
  <c r="AR6" i="8"/>
  <c r="AR5" i="8"/>
  <c r="AR4" i="8"/>
  <c r="AR3" i="8"/>
  <c r="AO122" i="8"/>
  <c r="AO121" i="8"/>
  <c r="AO120" i="8"/>
  <c r="AO119" i="8"/>
  <c r="AO118" i="8"/>
  <c r="AO117" i="8"/>
  <c r="AO116" i="8"/>
  <c r="AO115" i="8"/>
  <c r="AO114" i="8"/>
  <c r="AO113" i="8"/>
  <c r="AO112" i="8"/>
  <c r="AO111" i="8"/>
  <c r="AO110" i="8"/>
  <c r="AO109" i="8"/>
  <c r="AO108" i="8"/>
  <c r="AO107" i="8"/>
  <c r="AO106" i="8"/>
  <c r="AO105" i="8"/>
  <c r="AO104" i="8"/>
  <c r="AO103" i="8"/>
  <c r="AO102" i="8"/>
  <c r="AO101" i="8"/>
  <c r="AO100" i="8"/>
  <c r="AO99" i="8"/>
  <c r="AO98" i="8"/>
  <c r="AO97" i="8"/>
  <c r="AO96" i="8"/>
  <c r="AO95" i="8"/>
  <c r="AO94" i="8"/>
  <c r="AO93" i="8"/>
  <c r="AO92" i="8"/>
  <c r="AO91" i="8"/>
  <c r="AO90" i="8"/>
  <c r="AO89" i="8"/>
  <c r="AO88" i="8"/>
  <c r="AO87" i="8"/>
  <c r="AO86" i="8"/>
  <c r="AO85" i="8"/>
  <c r="AO84" i="8"/>
  <c r="AO83" i="8"/>
  <c r="AO82" i="8"/>
  <c r="AO81" i="8"/>
  <c r="AO80" i="8"/>
  <c r="AO79" i="8"/>
  <c r="AO78" i="8"/>
  <c r="AO77" i="8"/>
  <c r="AO76" i="8"/>
  <c r="AO75" i="8"/>
  <c r="AO74" i="8"/>
  <c r="AO73" i="8"/>
  <c r="AO72" i="8"/>
  <c r="AO71" i="8"/>
  <c r="AO70" i="8"/>
  <c r="AO69" i="8"/>
  <c r="AO68" i="8"/>
  <c r="AO67" i="8"/>
  <c r="AO66" i="8"/>
  <c r="AO65" i="8"/>
  <c r="AO64" i="8"/>
  <c r="AO63" i="8"/>
  <c r="AO62" i="8"/>
  <c r="AO61" i="8"/>
  <c r="AO60" i="8"/>
  <c r="AO59" i="8"/>
  <c r="AO58" i="8"/>
  <c r="AO57" i="8"/>
  <c r="AO56" i="8"/>
  <c r="AO55" i="8"/>
  <c r="AO54" i="8"/>
  <c r="AO53" i="8"/>
  <c r="AO52" i="8"/>
  <c r="AO51" i="8"/>
  <c r="AO50" i="8"/>
  <c r="AO49" i="8"/>
  <c r="AO48" i="8"/>
  <c r="AO47" i="8"/>
  <c r="AO46" i="8"/>
  <c r="AO45" i="8"/>
  <c r="AO44" i="8"/>
  <c r="AO43" i="8"/>
  <c r="AO42" i="8"/>
  <c r="AO41" i="8"/>
  <c r="AO40" i="8"/>
  <c r="AO39" i="8"/>
  <c r="AO38" i="8"/>
  <c r="AO37" i="8"/>
  <c r="AO36" i="8"/>
  <c r="AO35" i="8"/>
  <c r="AO34" i="8"/>
  <c r="AO33" i="8"/>
  <c r="AO32" i="8"/>
  <c r="AO31" i="8"/>
  <c r="AO30" i="8"/>
  <c r="AO29" i="8"/>
  <c r="AO28" i="8"/>
  <c r="AO27" i="8"/>
  <c r="AO26" i="8"/>
  <c r="AO25" i="8"/>
  <c r="AO24" i="8"/>
  <c r="AO23" i="8"/>
  <c r="AO22" i="8"/>
  <c r="AO21" i="8"/>
  <c r="AO20" i="8"/>
  <c r="AO19" i="8"/>
  <c r="AO18" i="8"/>
  <c r="AO17" i="8"/>
  <c r="AO16" i="8"/>
  <c r="AO15" i="8"/>
  <c r="AO14" i="8"/>
  <c r="AO13" i="8"/>
  <c r="AO12" i="8"/>
  <c r="AO11" i="8"/>
  <c r="AO10" i="8"/>
  <c r="AO9" i="8"/>
  <c r="AO8" i="8"/>
  <c r="AO7" i="8"/>
  <c r="AO6" i="8"/>
  <c r="AO5" i="8"/>
  <c r="AO4" i="8"/>
  <c r="AO3" i="8"/>
  <c r="AL131" i="8"/>
  <c r="AL130" i="8"/>
  <c r="AL129" i="8"/>
  <c r="AL128" i="8"/>
  <c r="AL127" i="8"/>
  <c r="AL126" i="8"/>
  <c r="AL125" i="8"/>
  <c r="AL124" i="8"/>
  <c r="AL123" i="8"/>
  <c r="AL122" i="8"/>
  <c r="AL121" i="8"/>
  <c r="AL120" i="8"/>
  <c r="AL119" i="8"/>
  <c r="AL118" i="8"/>
  <c r="AL117" i="8"/>
  <c r="AL116" i="8"/>
  <c r="AL115" i="8"/>
  <c r="AL114" i="8"/>
  <c r="AL113" i="8"/>
  <c r="AL112" i="8"/>
  <c r="AL111" i="8"/>
  <c r="AL110" i="8"/>
  <c r="AL109" i="8"/>
  <c r="AL108" i="8"/>
  <c r="AL107" i="8"/>
  <c r="AL106" i="8"/>
  <c r="AL105" i="8"/>
  <c r="AL104" i="8"/>
  <c r="AL103" i="8"/>
  <c r="AL102" i="8"/>
  <c r="AL101" i="8"/>
  <c r="AL100" i="8"/>
  <c r="AL99" i="8"/>
  <c r="AL98" i="8"/>
  <c r="AL97" i="8"/>
  <c r="AL96" i="8"/>
  <c r="AL95" i="8"/>
  <c r="AL94" i="8"/>
  <c r="AL93" i="8"/>
  <c r="AL92" i="8"/>
  <c r="AL91" i="8"/>
  <c r="AL90" i="8"/>
  <c r="AL89" i="8"/>
  <c r="AL88" i="8"/>
  <c r="AL87" i="8"/>
  <c r="AL86" i="8"/>
  <c r="AL85" i="8"/>
  <c r="AL84" i="8"/>
  <c r="AL83" i="8"/>
  <c r="AL82" i="8"/>
  <c r="AL81" i="8"/>
  <c r="AL80" i="8"/>
  <c r="AL79" i="8"/>
  <c r="AL78" i="8"/>
  <c r="AL77" i="8"/>
  <c r="AL76" i="8"/>
  <c r="AL75" i="8"/>
  <c r="AL74" i="8"/>
  <c r="AL73" i="8"/>
  <c r="AL72" i="8"/>
  <c r="AL71" i="8"/>
  <c r="AL70" i="8"/>
  <c r="AL69" i="8"/>
  <c r="AL68" i="8"/>
  <c r="AL67" i="8"/>
  <c r="AL66" i="8"/>
  <c r="AL65" i="8"/>
  <c r="AL64" i="8"/>
  <c r="AL63" i="8"/>
  <c r="AL62" i="8"/>
  <c r="AL61" i="8"/>
  <c r="AL60" i="8"/>
  <c r="AL59" i="8"/>
  <c r="AL58" i="8"/>
  <c r="AL57" i="8"/>
  <c r="AL56" i="8"/>
  <c r="AL55" i="8"/>
  <c r="AL54" i="8"/>
  <c r="AL53" i="8"/>
  <c r="AL52" i="8"/>
  <c r="AL51" i="8"/>
  <c r="AL50" i="8"/>
  <c r="AL49" i="8"/>
  <c r="AL48" i="8"/>
  <c r="AL47" i="8"/>
  <c r="AL46" i="8"/>
  <c r="AL45" i="8"/>
  <c r="AL44" i="8"/>
  <c r="AL43" i="8"/>
  <c r="AL42" i="8"/>
  <c r="AL41" i="8"/>
  <c r="AL40" i="8"/>
  <c r="AL39" i="8"/>
  <c r="AL38" i="8"/>
  <c r="AL37" i="8"/>
  <c r="AL36" i="8"/>
  <c r="AL35" i="8"/>
  <c r="AL34" i="8"/>
  <c r="AL33" i="8"/>
  <c r="AL32" i="8"/>
  <c r="AL31" i="8"/>
  <c r="AL30" i="8"/>
  <c r="AL29" i="8"/>
  <c r="AL28" i="8"/>
  <c r="AL27" i="8"/>
  <c r="AL26" i="8"/>
  <c r="AL25" i="8"/>
  <c r="AL24" i="8"/>
  <c r="AL23" i="8"/>
  <c r="AL22" i="8"/>
  <c r="AL21" i="8"/>
  <c r="AL20" i="8"/>
  <c r="AL19" i="8"/>
  <c r="AL18" i="8"/>
  <c r="AL17" i="8"/>
  <c r="AL16" i="8"/>
  <c r="AL15" i="8"/>
  <c r="AL14" i="8"/>
  <c r="AL13" i="8"/>
  <c r="AL12" i="8"/>
  <c r="AL11" i="8"/>
  <c r="AL10" i="8"/>
  <c r="AL9" i="8"/>
  <c r="AL8" i="8"/>
  <c r="AL7" i="8"/>
  <c r="AL6" i="8"/>
  <c r="AL5" i="8"/>
  <c r="AL4" i="8"/>
  <c r="AL3" i="8"/>
  <c r="AR2" i="8"/>
  <c r="AO2" i="8"/>
  <c r="AL2" i="8"/>
  <c r="AH588" i="8"/>
  <c r="BQ588" i="8" s="1"/>
  <c r="AH587" i="8"/>
  <c r="BQ587" i="8" s="1"/>
  <c r="AH586" i="8"/>
  <c r="BQ586" i="8" s="1"/>
  <c r="AH585" i="8"/>
  <c r="BQ585" i="8" s="1"/>
  <c r="AH584" i="8"/>
  <c r="BQ584" i="8" s="1"/>
  <c r="AH583" i="8"/>
  <c r="BQ583" i="8" s="1"/>
  <c r="AH582" i="8"/>
  <c r="BQ582" i="8" s="1"/>
  <c r="AH581" i="8"/>
  <c r="BQ581" i="8" s="1"/>
  <c r="AH580" i="8"/>
  <c r="BQ580" i="8" s="1"/>
  <c r="AH579" i="8"/>
  <c r="BQ579" i="8" s="1"/>
  <c r="AH578" i="8"/>
  <c r="BQ578" i="8" s="1"/>
  <c r="AH577" i="8"/>
  <c r="BQ577" i="8" s="1"/>
  <c r="AH576" i="8"/>
  <c r="BQ576" i="8" s="1"/>
  <c r="AH575" i="8"/>
  <c r="BQ575" i="8" s="1"/>
  <c r="AH574" i="8"/>
  <c r="BQ574" i="8" s="1"/>
  <c r="AH573" i="8"/>
  <c r="BQ573" i="8" s="1"/>
  <c r="AH572" i="8"/>
  <c r="BQ572" i="8" s="1"/>
  <c r="AH571" i="8"/>
  <c r="BQ571" i="8" s="1"/>
  <c r="AH570" i="8"/>
  <c r="BQ570" i="8" s="1"/>
  <c r="AH569" i="8"/>
  <c r="BQ569" i="8" s="1"/>
  <c r="AH568" i="8"/>
  <c r="BQ568" i="8" s="1"/>
  <c r="AH567" i="8"/>
  <c r="BQ567" i="8" s="1"/>
  <c r="AH566" i="8"/>
  <c r="BQ566" i="8" s="1"/>
  <c r="AH565" i="8"/>
  <c r="BQ565" i="8" s="1"/>
  <c r="AH564" i="8"/>
  <c r="BQ564" i="8" s="1"/>
  <c r="AH563" i="8"/>
  <c r="BQ563" i="8" s="1"/>
  <c r="AH562" i="8"/>
  <c r="BQ562" i="8" s="1"/>
  <c r="AH561" i="8"/>
  <c r="BQ561" i="8" s="1"/>
  <c r="AH560" i="8"/>
  <c r="BQ560" i="8" s="1"/>
  <c r="AH559" i="8"/>
  <c r="BQ559" i="8" s="1"/>
  <c r="AH558" i="8"/>
  <c r="BQ558" i="8" s="1"/>
  <c r="AH557" i="8"/>
  <c r="BQ557" i="8" s="1"/>
  <c r="AH556" i="8"/>
  <c r="BQ556" i="8" s="1"/>
  <c r="AH555" i="8"/>
  <c r="BQ555" i="8" s="1"/>
  <c r="AH554" i="8"/>
  <c r="BQ554" i="8" s="1"/>
  <c r="AH553" i="8"/>
  <c r="BQ553" i="8" s="1"/>
  <c r="AH552" i="8"/>
  <c r="BQ552" i="8" s="1"/>
  <c r="AH551" i="8"/>
  <c r="BQ551" i="8" s="1"/>
  <c r="AH550" i="8"/>
  <c r="BQ550" i="8" s="1"/>
  <c r="AH549" i="8"/>
  <c r="BQ549" i="8" s="1"/>
  <c r="AH548" i="8"/>
  <c r="BQ548" i="8" s="1"/>
  <c r="AH547" i="8"/>
  <c r="BQ547" i="8" s="1"/>
  <c r="AH546" i="8"/>
  <c r="BQ546" i="8" s="1"/>
  <c r="AH545" i="8"/>
  <c r="BQ545" i="8" s="1"/>
  <c r="AH544" i="8"/>
  <c r="BQ544" i="8" s="1"/>
  <c r="AH543" i="8"/>
  <c r="BQ543" i="8" s="1"/>
  <c r="AH542" i="8"/>
  <c r="BQ542" i="8" s="1"/>
  <c r="AH541" i="8"/>
  <c r="BQ541" i="8" s="1"/>
  <c r="AH540" i="8"/>
  <c r="BQ540" i="8" s="1"/>
  <c r="AH539" i="8"/>
  <c r="BQ539" i="8" s="1"/>
  <c r="AH538" i="8"/>
  <c r="BQ538" i="8" s="1"/>
  <c r="AH537" i="8"/>
  <c r="BQ537" i="8" s="1"/>
  <c r="AH536" i="8"/>
  <c r="BQ536" i="8" s="1"/>
  <c r="AH535" i="8"/>
  <c r="BQ535" i="8" s="1"/>
  <c r="AH534" i="8"/>
  <c r="BQ534" i="8" s="1"/>
  <c r="AH533" i="8"/>
  <c r="BQ533" i="8" s="1"/>
  <c r="AH532" i="8"/>
  <c r="BQ532" i="8" s="1"/>
  <c r="AH531" i="8"/>
  <c r="BQ531" i="8" s="1"/>
  <c r="AH530" i="8"/>
  <c r="BQ530" i="8" s="1"/>
  <c r="AH529" i="8"/>
  <c r="BQ529" i="8" s="1"/>
  <c r="AH528" i="8"/>
  <c r="BQ528" i="8" s="1"/>
  <c r="AH527" i="8"/>
  <c r="BQ527" i="8" s="1"/>
  <c r="AH526" i="8"/>
  <c r="BQ526" i="8" s="1"/>
  <c r="AH525" i="8"/>
  <c r="BQ525" i="8" s="1"/>
  <c r="AH524" i="8"/>
  <c r="BQ524" i="8" s="1"/>
  <c r="AH523" i="8"/>
  <c r="BQ523" i="8" s="1"/>
  <c r="AH522" i="8"/>
  <c r="BQ522" i="8" s="1"/>
  <c r="AH521" i="8"/>
  <c r="BQ521" i="8" s="1"/>
  <c r="AH520" i="8"/>
  <c r="BQ520" i="8" s="1"/>
  <c r="AH519" i="8"/>
  <c r="BQ519" i="8" s="1"/>
  <c r="AH518" i="8"/>
  <c r="BQ518" i="8" s="1"/>
  <c r="AH517" i="8"/>
  <c r="BQ517" i="8" s="1"/>
  <c r="AH516" i="8"/>
  <c r="BQ516" i="8" s="1"/>
  <c r="AH515" i="8"/>
  <c r="BQ515" i="8" s="1"/>
  <c r="AH514" i="8"/>
  <c r="BQ514" i="8" s="1"/>
  <c r="AH513" i="8"/>
  <c r="BQ513" i="8" s="1"/>
  <c r="AH512" i="8"/>
  <c r="BQ512" i="8" s="1"/>
  <c r="AH511" i="8"/>
  <c r="BQ511" i="8" s="1"/>
  <c r="AH510" i="8"/>
  <c r="BQ510" i="8" s="1"/>
  <c r="AH509" i="8"/>
  <c r="BQ509" i="8" s="1"/>
  <c r="AH508" i="8"/>
  <c r="BQ508" i="8" s="1"/>
  <c r="AH507" i="8"/>
  <c r="BQ507" i="8" s="1"/>
  <c r="AH506" i="8"/>
  <c r="BQ506" i="8" s="1"/>
  <c r="AH505" i="8"/>
  <c r="BQ505" i="8" s="1"/>
  <c r="AH504" i="8"/>
  <c r="BQ504" i="8" s="1"/>
  <c r="AH503" i="8"/>
  <c r="BQ503" i="8" s="1"/>
  <c r="AH502" i="8"/>
  <c r="BQ502" i="8" s="1"/>
  <c r="AH501" i="8"/>
  <c r="BQ501" i="8" s="1"/>
  <c r="AH500" i="8"/>
  <c r="BQ500" i="8" s="1"/>
  <c r="AH499" i="8"/>
  <c r="BQ499" i="8" s="1"/>
  <c r="AH498" i="8"/>
  <c r="BQ498" i="8" s="1"/>
  <c r="AH497" i="8"/>
  <c r="BQ497" i="8" s="1"/>
  <c r="AH496" i="8"/>
  <c r="BQ496" i="8" s="1"/>
  <c r="AH495" i="8"/>
  <c r="BQ495" i="8" s="1"/>
  <c r="AH494" i="8"/>
  <c r="BQ494" i="8" s="1"/>
  <c r="AH493" i="8"/>
  <c r="BQ493" i="8" s="1"/>
  <c r="AH492" i="8"/>
  <c r="BQ492" i="8" s="1"/>
  <c r="AH491" i="8"/>
  <c r="BQ491" i="8" s="1"/>
  <c r="AH490" i="8"/>
  <c r="BQ490" i="8" s="1"/>
  <c r="AH489" i="8"/>
  <c r="BQ489" i="8" s="1"/>
  <c r="AH488" i="8"/>
  <c r="BQ488" i="8" s="1"/>
  <c r="AH487" i="8"/>
  <c r="BQ487" i="8" s="1"/>
  <c r="AH486" i="8"/>
  <c r="BQ486" i="8" s="1"/>
  <c r="AH485" i="8"/>
  <c r="BQ485" i="8" s="1"/>
  <c r="AH484" i="8"/>
  <c r="BQ484" i="8" s="1"/>
  <c r="AH483" i="8"/>
  <c r="BQ483" i="8" s="1"/>
  <c r="AH482" i="8"/>
  <c r="BQ482" i="8" s="1"/>
  <c r="AH481" i="8"/>
  <c r="BQ481" i="8" s="1"/>
  <c r="AH480" i="8"/>
  <c r="BQ480" i="8" s="1"/>
  <c r="AH479" i="8"/>
  <c r="BQ479" i="8" s="1"/>
  <c r="AH478" i="8"/>
  <c r="BQ478" i="8" s="1"/>
  <c r="AH477" i="8"/>
  <c r="BQ477" i="8" s="1"/>
  <c r="AH476" i="8"/>
  <c r="BQ476" i="8" s="1"/>
  <c r="AH475" i="8"/>
  <c r="BQ475" i="8" s="1"/>
  <c r="AH474" i="8"/>
  <c r="BQ474" i="8" s="1"/>
  <c r="AH473" i="8"/>
  <c r="BQ473" i="8" s="1"/>
  <c r="AH472" i="8"/>
  <c r="BQ472" i="8" s="1"/>
  <c r="AH471" i="8"/>
  <c r="BQ471" i="8" s="1"/>
  <c r="AH470" i="8"/>
  <c r="BQ470" i="8" s="1"/>
  <c r="AH469" i="8"/>
  <c r="BQ469" i="8" s="1"/>
  <c r="AH468" i="8"/>
  <c r="BQ468" i="8" s="1"/>
  <c r="AH467" i="8"/>
  <c r="BQ467" i="8" s="1"/>
  <c r="AH466" i="8"/>
  <c r="BQ466" i="8" s="1"/>
  <c r="AH465" i="8"/>
  <c r="BQ465" i="8" s="1"/>
  <c r="AH464" i="8"/>
  <c r="BQ464" i="8" s="1"/>
  <c r="AH463" i="8"/>
  <c r="BQ463" i="8" s="1"/>
  <c r="AH462" i="8"/>
  <c r="BQ462" i="8" s="1"/>
  <c r="AH461" i="8"/>
  <c r="BQ461" i="8" s="1"/>
  <c r="AH460" i="8"/>
  <c r="BQ460" i="8" s="1"/>
  <c r="AH459" i="8"/>
  <c r="BQ459" i="8" s="1"/>
  <c r="AH458" i="8"/>
  <c r="BQ458" i="8" s="1"/>
  <c r="AH457" i="8"/>
  <c r="BQ457" i="8" s="1"/>
  <c r="AH456" i="8"/>
  <c r="BQ456" i="8" s="1"/>
  <c r="AH455" i="8"/>
  <c r="BQ455" i="8" s="1"/>
  <c r="AH454" i="8"/>
  <c r="BQ454" i="8" s="1"/>
  <c r="AH453" i="8"/>
  <c r="BQ453" i="8" s="1"/>
  <c r="AH452" i="8"/>
  <c r="BQ452" i="8" s="1"/>
  <c r="AH451" i="8"/>
  <c r="BQ451" i="8" s="1"/>
  <c r="AH450" i="8"/>
  <c r="BQ450" i="8" s="1"/>
  <c r="AH449" i="8"/>
  <c r="BQ449" i="8" s="1"/>
  <c r="AH448" i="8"/>
  <c r="BQ448" i="8" s="1"/>
  <c r="AH447" i="8"/>
  <c r="BQ447" i="8" s="1"/>
  <c r="AH446" i="8"/>
  <c r="BQ446" i="8" s="1"/>
  <c r="AH445" i="8"/>
  <c r="BQ445" i="8" s="1"/>
  <c r="AH444" i="8"/>
  <c r="BQ444" i="8" s="1"/>
  <c r="AH443" i="8"/>
  <c r="BQ443" i="8" s="1"/>
  <c r="AH442" i="8"/>
  <c r="BQ442" i="8" s="1"/>
  <c r="AH441" i="8"/>
  <c r="BQ441" i="8" s="1"/>
  <c r="AH440" i="8"/>
  <c r="BQ440" i="8" s="1"/>
  <c r="AH439" i="8"/>
  <c r="BQ439" i="8" s="1"/>
  <c r="AH438" i="8"/>
  <c r="BQ438" i="8" s="1"/>
  <c r="AH437" i="8"/>
  <c r="BQ437" i="8" s="1"/>
  <c r="AH436" i="8"/>
  <c r="BQ436" i="8" s="1"/>
  <c r="AH435" i="8"/>
  <c r="BQ435" i="8" s="1"/>
  <c r="AH434" i="8"/>
  <c r="BQ434" i="8" s="1"/>
  <c r="AH433" i="8"/>
  <c r="BQ433" i="8" s="1"/>
  <c r="AH432" i="8"/>
  <c r="BQ432" i="8" s="1"/>
  <c r="AH431" i="8"/>
  <c r="BQ431" i="8" s="1"/>
  <c r="AH430" i="8"/>
  <c r="BQ430" i="8" s="1"/>
  <c r="AH429" i="8"/>
  <c r="BQ429" i="8" s="1"/>
  <c r="AH428" i="8"/>
  <c r="BQ428" i="8" s="1"/>
  <c r="AH427" i="8"/>
  <c r="BQ427" i="8" s="1"/>
  <c r="AH426" i="8"/>
  <c r="BQ426" i="8" s="1"/>
  <c r="AH425" i="8"/>
  <c r="BQ425" i="8" s="1"/>
  <c r="AH424" i="8"/>
  <c r="BQ424" i="8" s="1"/>
  <c r="AH423" i="8"/>
  <c r="BQ423" i="8" s="1"/>
  <c r="AH422" i="8"/>
  <c r="BQ422" i="8" s="1"/>
  <c r="AH421" i="8"/>
  <c r="BQ421" i="8" s="1"/>
  <c r="AH420" i="8"/>
  <c r="BQ420" i="8" s="1"/>
  <c r="AH419" i="8"/>
  <c r="BQ419" i="8" s="1"/>
  <c r="AH418" i="8"/>
  <c r="BQ418" i="8" s="1"/>
  <c r="AH417" i="8"/>
  <c r="BQ417" i="8" s="1"/>
  <c r="AH416" i="8"/>
  <c r="BQ416" i="8" s="1"/>
  <c r="AH415" i="8"/>
  <c r="BQ415" i="8" s="1"/>
  <c r="AH414" i="8"/>
  <c r="BQ414" i="8" s="1"/>
  <c r="AH413" i="8"/>
  <c r="BQ413" i="8" s="1"/>
  <c r="AH412" i="8"/>
  <c r="BQ412" i="8" s="1"/>
  <c r="AH411" i="8"/>
  <c r="BQ411" i="8" s="1"/>
  <c r="AH410" i="8"/>
  <c r="BQ410" i="8" s="1"/>
  <c r="AH409" i="8"/>
  <c r="BQ409" i="8" s="1"/>
  <c r="AH408" i="8"/>
  <c r="BQ408" i="8" s="1"/>
  <c r="AH407" i="8"/>
  <c r="BQ407" i="8" s="1"/>
  <c r="AH406" i="8"/>
  <c r="BQ406" i="8" s="1"/>
  <c r="AH405" i="8"/>
  <c r="BQ405" i="8" s="1"/>
  <c r="AH404" i="8"/>
  <c r="BQ404" i="8" s="1"/>
  <c r="AH403" i="8"/>
  <c r="BQ403" i="8" s="1"/>
  <c r="AH402" i="8"/>
  <c r="BQ402" i="8" s="1"/>
  <c r="AH401" i="8"/>
  <c r="BQ401" i="8" s="1"/>
  <c r="AH400" i="8"/>
  <c r="BQ400" i="8" s="1"/>
  <c r="AH399" i="8"/>
  <c r="BQ399" i="8" s="1"/>
  <c r="AH398" i="8"/>
  <c r="BQ398" i="8" s="1"/>
  <c r="AH397" i="8"/>
  <c r="BQ397" i="8" s="1"/>
  <c r="AH396" i="8"/>
  <c r="BQ396" i="8" s="1"/>
  <c r="AH395" i="8"/>
  <c r="BQ395" i="8" s="1"/>
  <c r="AH394" i="8"/>
  <c r="BQ394" i="8" s="1"/>
  <c r="AH393" i="8"/>
  <c r="BQ393" i="8" s="1"/>
  <c r="AH392" i="8"/>
  <c r="BQ392" i="8" s="1"/>
  <c r="AH391" i="8"/>
  <c r="BQ391" i="8" s="1"/>
  <c r="AH390" i="8"/>
  <c r="BQ390" i="8" s="1"/>
  <c r="AH389" i="8"/>
  <c r="BQ389" i="8" s="1"/>
  <c r="AH388" i="8"/>
  <c r="BQ388" i="8" s="1"/>
  <c r="AH387" i="8"/>
  <c r="BQ387" i="8" s="1"/>
  <c r="AH386" i="8"/>
  <c r="BQ386" i="8" s="1"/>
  <c r="AH385" i="8"/>
  <c r="BQ385" i="8" s="1"/>
  <c r="AH384" i="8"/>
  <c r="BQ384" i="8" s="1"/>
  <c r="AH383" i="8"/>
  <c r="BQ383" i="8" s="1"/>
  <c r="AH382" i="8"/>
  <c r="BQ382" i="8" s="1"/>
  <c r="AH381" i="8"/>
  <c r="BQ381" i="8" s="1"/>
  <c r="AH380" i="8"/>
  <c r="BQ380" i="8" s="1"/>
  <c r="AH379" i="8"/>
  <c r="BQ379" i="8" s="1"/>
  <c r="AH378" i="8"/>
  <c r="BQ378" i="8" s="1"/>
  <c r="AH377" i="8"/>
  <c r="BQ377" i="8" s="1"/>
  <c r="AH376" i="8"/>
  <c r="BQ376" i="8" s="1"/>
  <c r="AH375" i="8"/>
  <c r="BQ375" i="8" s="1"/>
  <c r="AH374" i="8"/>
  <c r="BQ374" i="8" s="1"/>
  <c r="AH373" i="8"/>
  <c r="BQ373" i="8" s="1"/>
  <c r="AH372" i="8"/>
  <c r="BQ372" i="8" s="1"/>
  <c r="AH371" i="8"/>
  <c r="BQ371" i="8" s="1"/>
  <c r="AH370" i="8"/>
  <c r="BQ370" i="8" s="1"/>
  <c r="AH369" i="8"/>
  <c r="BQ369" i="8" s="1"/>
  <c r="AH368" i="8"/>
  <c r="BQ368" i="8" s="1"/>
  <c r="AH367" i="8"/>
  <c r="BQ367" i="8" s="1"/>
  <c r="AH366" i="8"/>
  <c r="BQ366" i="8" s="1"/>
  <c r="AH365" i="8"/>
  <c r="BQ365" i="8" s="1"/>
  <c r="AH364" i="8"/>
  <c r="BQ364" i="8" s="1"/>
  <c r="AH363" i="8"/>
  <c r="BQ363" i="8" s="1"/>
  <c r="AH362" i="8"/>
  <c r="BQ362" i="8" s="1"/>
  <c r="AH361" i="8"/>
  <c r="BQ361" i="8" s="1"/>
  <c r="AH360" i="8"/>
  <c r="BQ360" i="8" s="1"/>
  <c r="AH359" i="8"/>
  <c r="BQ359" i="8" s="1"/>
  <c r="AH358" i="8"/>
  <c r="BQ358" i="8" s="1"/>
  <c r="AH357" i="8"/>
  <c r="BQ357" i="8" s="1"/>
  <c r="AH356" i="8"/>
  <c r="BQ356" i="8" s="1"/>
  <c r="AH355" i="8"/>
  <c r="BQ355" i="8" s="1"/>
  <c r="AH354" i="8"/>
  <c r="BQ354" i="8" s="1"/>
  <c r="AH353" i="8"/>
  <c r="BQ353" i="8" s="1"/>
  <c r="AH352" i="8"/>
  <c r="BQ352" i="8" s="1"/>
  <c r="AH351" i="8"/>
  <c r="BQ351" i="8" s="1"/>
  <c r="AH350" i="8"/>
  <c r="BQ350" i="8" s="1"/>
  <c r="AH349" i="8"/>
  <c r="BQ349" i="8" s="1"/>
  <c r="AH348" i="8"/>
  <c r="BQ348" i="8" s="1"/>
  <c r="AH347" i="8"/>
  <c r="BQ347" i="8" s="1"/>
  <c r="AH346" i="8"/>
  <c r="BQ346" i="8" s="1"/>
  <c r="AH345" i="8"/>
  <c r="BQ345" i="8" s="1"/>
  <c r="AH344" i="8"/>
  <c r="BQ344" i="8" s="1"/>
  <c r="AH343" i="8"/>
  <c r="BQ343" i="8" s="1"/>
  <c r="AH342" i="8"/>
  <c r="BQ342" i="8" s="1"/>
  <c r="AH341" i="8"/>
  <c r="BQ341" i="8" s="1"/>
  <c r="AH340" i="8"/>
  <c r="BQ340" i="8" s="1"/>
  <c r="AH339" i="8"/>
  <c r="BQ339" i="8" s="1"/>
  <c r="AH338" i="8"/>
  <c r="BQ338" i="8" s="1"/>
  <c r="AH337" i="8"/>
  <c r="BQ337" i="8" s="1"/>
  <c r="AH336" i="8"/>
  <c r="BQ336" i="8" s="1"/>
  <c r="AH335" i="8"/>
  <c r="BQ335" i="8" s="1"/>
  <c r="AH334" i="8"/>
  <c r="BQ334" i="8" s="1"/>
  <c r="AH333" i="8"/>
  <c r="BQ333" i="8" s="1"/>
  <c r="AH332" i="8"/>
  <c r="BQ332" i="8" s="1"/>
  <c r="AH331" i="8"/>
  <c r="BQ331" i="8" s="1"/>
  <c r="AH330" i="8"/>
  <c r="BQ330" i="8" s="1"/>
  <c r="AH329" i="8"/>
  <c r="BQ329" i="8" s="1"/>
  <c r="AH328" i="8"/>
  <c r="BQ328" i="8" s="1"/>
  <c r="AH327" i="8"/>
  <c r="BQ327" i="8" s="1"/>
  <c r="AH326" i="8"/>
  <c r="BQ326" i="8" s="1"/>
  <c r="AH325" i="8"/>
  <c r="BQ325" i="8" s="1"/>
  <c r="AH324" i="8"/>
  <c r="BQ324" i="8" s="1"/>
  <c r="AH323" i="8"/>
  <c r="BQ323" i="8" s="1"/>
  <c r="AH322" i="8"/>
  <c r="BQ322" i="8" s="1"/>
  <c r="AH321" i="8"/>
  <c r="BQ321" i="8" s="1"/>
  <c r="AH320" i="8"/>
  <c r="BQ320" i="8" s="1"/>
  <c r="AH319" i="8"/>
  <c r="BQ319" i="8" s="1"/>
  <c r="AH318" i="8"/>
  <c r="BQ318" i="8" s="1"/>
  <c r="AH317" i="8"/>
  <c r="BQ317" i="8" s="1"/>
  <c r="AH316" i="8"/>
  <c r="BQ316" i="8" s="1"/>
  <c r="AH315" i="8"/>
  <c r="BQ315" i="8" s="1"/>
  <c r="AH314" i="8"/>
  <c r="BQ314" i="8" s="1"/>
  <c r="AH313" i="8"/>
  <c r="BQ313" i="8" s="1"/>
  <c r="AH312" i="8"/>
  <c r="BQ312" i="8" s="1"/>
  <c r="AH311" i="8"/>
  <c r="BQ311" i="8" s="1"/>
  <c r="AH310" i="8"/>
  <c r="BQ310" i="8" s="1"/>
  <c r="AH309" i="8"/>
  <c r="BQ309" i="8" s="1"/>
  <c r="AH308" i="8"/>
  <c r="BQ308" i="8" s="1"/>
  <c r="AH307" i="8"/>
  <c r="BQ307" i="8" s="1"/>
  <c r="AH306" i="8"/>
  <c r="BQ306" i="8" s="1"/>
  <c r="AH305" i="8"/>
  <c r="BQ305" i="8" s="1"/>
  <c r="AH304" i="8"/>
  <c r="BQ304" i="8" s="1"/>
  <c r="AH303" i="8"/>
  <c r="BQ303" i="8" s="1"/>
  <c r="AH302" i="8"/>
  <c r="BQ302" i="8" s="1"/>
  <c r="AH301" i="8"/>
  <c r="BQ301" i="8" s="1"/>
  <c r="AH300" i="8"/>
  <c r="BQ300" i="8" s="1"/>
  <c r="AH299" i="8"/>
  <c r="BQ299" i="8" s="1"/>
  <c r="AH298" i="8"/>
  <c r="BQ298" i="8" s="1"/>
  <c r="AH297" i="8"/>
  <c r="BQ297" i="8" s="1"/>
  <c r="AH296" i="8"/>
  <c r="BQ296" i="8" s="1"/>
  <c r="AH295" i="8"/>
  <c r="BQ295" i="8" s="1"/>
  <c r="AH294" i="8"/>
  <c r="BQ294" i="8" s="1"/>
  <c r="AH293" i="8"/>
  <c r="BQ293" i="8" s="1"/>
  <c r="AH292" i="8"/>
  <c r="BQ292" i="8" s="1"/>
  <c r="AH291" i="8"/>
  <c r="BQ291" i="8" s="1"/>
  <c r="AH290" i="8"/>
  <c r="BQ290" i="8" s="1"/>
  <c r="AH289" i="8"/>
  <c r="BQ289" i="8" s="1"/>
  <c r="AH288" i="8"/>
  <c r="BQ288" i="8" s="1"/>
  <c r="AH287" i="8"/>
  <c r="BQ287" i="8" s="1"/>
  <c r="AH286" i="8"/>
  <c r="BQ286" i="8" s="1"/>
  <c r="AH285" i="8"/>
  <c r="BQ285" i="8" s="1"/>
  <c r="AH284" i="8"/>
  <c r="BQ284" i="8" s="1"/>
  <c r="AH283" i="8"/>
  <c r="BQ283" i="8" s="1"/>
  <c r="AH282" i="8"/>
  <c r="BQ282" i="8" s="1"/>
  <c r="AH281" i="8"/>
  <c r="BQ281" i="8" s="1"/>
  <c r="AH280" i="8"/>
  <c r="BQ280" i="8" s="1"/>
  <c r="AH279" i="8"/>
  <c r="BQ279" i="8" s="1"/>
  <c r="AH278" i="8"/>
  <c r="BQ278" i="8" s="1"/>
  <c r="AH277" i="8"/>
  <c r="BQ277" i="8" s="1"/>
  <c r="AH276" i="8"/>
  <c r="BQ276" i="8" s="1"/>
  <c r="AH275" i="8"/>
  <c r="BQ275" i="8" s="1"/>
  <c r="AH274" i="8"/>
  <c r="BQ274" i="8" s="1"/>
  <c r="AH273" i="8"/>
  <c r="BQ273" i="8" s="1"/>
  <c r="AH272" i="8"/>
  <c r="BQ272" i="8" s="1"/>
  <c r="AH271" i="8"/>
  <c r="BQ271" i="8" s="1"/>
  <c r="AH270" i="8"/>
  <c r="BQ270" i="8" s="1"/>
  <c r="AH269" i="8"/>
  <c r="BQ269" i="8" s="1"/>
  <c r="AH268" i="8"/>
  <c r="BQ268" i="8" s="1"/>
  <c r="AH267" i="8"/>
  <c r="BQ267" i="8" s="1"/>
  <c r="AH266" i="8"/>
  <c r="BQ266" i="8" s="1"/>
  <c r="AH265" i="8"/>
  <c r="BQ265" i="8" s="1"/>
  <c r="AH264" i="8"/>
  <c r="BQ264" i="8" s="1"/>
  <c r="AH263" i="8"/>
  <c r="BQ263" i="8" s="1"/>
  <c r="AH262" i="8"/>
  <c r="BQ262" i="8" s="1"/>
  <c r="AH261" i="8"/>
  <c r="BQ261" i="8" s="1"/>
  <c r="AH260" i="8"/>
  <c r="BQ260" i="8" s="1"/>
  <c r="AH259" i="8"/>
  <c r="BQ259" i="8" s="1"/>
  <c r="AH258" i="8"/>
  <c r="BQ258" i="8" s="1"/>
  <c r="AH257" i="8"/>
  <c r="BQ257" i="8" s="1"/>
  <c r="AH256" i="8"/>
  <c r="BQ256" i="8" s="1"/>
  <c r="AH255" i="8"/>
  <c r="BQ255" i="8" s="1"/>
  <c r="AH254" i="8"/>
  <c r="BQ254" i="8" s="1"/>
  <c r="AH253" i="8"/>
  <c r="BQ253" i="8" s="1"/>
  <c r="AH252" i="8"/>
  <c r="BQ252" i="8" s="1"/>
  <c r="AH251" i="8"/>
  <c r="BQ251" i="8" s="1"/>
  <c r="AH250" i="8"/>
  <c r="BQ250" i="8" s="1"/>
  <c r="AH249" i="8"/>
  <c r="BQ249" i="8" s="1"/>
  <c r="AH248" i="8"/>
  <c r="BQ248" i="8" s="1"/>
  <c r="AH247" i="8"/>
  <c r="BQ247" i="8" s="1"/>
  <c r="AH246" i="8"/>
  <c r="BQ246" i="8" s="1"/>
  <c r="AH245" i="8"/>
  <c r="BQ245" i="8" s="1"/>
  <c r="AH244" i="8"/>
  <c r="BQ244" i="8" s="1"/>
  <c r="AH243" i="8"/>
  <c r="BQ243" i="8" s="1"/>
  <c r="AH242" i="8"/>
  <c r="BQ242" i="8" s="1"/>
  <c r="AH241" i="8"/>
  <c r="BQ241" i="8" s="1"/>
  <c r="AH240" i="8"/>
  <c r="BQ240" i="8" s="1"/>
  <c r="AH239" i="8"/>
  <c r="BQ239" i="8" s="1"/>
  <c r="AH238" i="8"/>
  <c r="BQ238" i="8" s="1"/>
  <c r="AH237" i="8"/>
  <c r="BQ237" i="8" s="1"/>
  <c r="AH236" i="8"/>
  <c r="BQ236" i="8" s="1"/>
  <c r="AH235" i="8"/>
  <c r="BQ235" i="8" s="1"/>
  <c r="AH234" i="8"/>
  <c r="BQ234" i="8" s="1"/>
  <c r="AH233" i="8"/>
  <c r="BQ233" i="8" s="1"/>
  <c r="AH232" i="8"/>
  <c r="BQ232" i="8" s="1"/>
  <c r="AH231" i="8"/>
  <c r="BQ231" i="8" s="1"/>
  <c r="AH230" i="8"/>
  <c r="BQ230" i="8" s="1"/>
  <c r="AH229" i="8"/>
  <c r="BQ229" i="8" s="1"/>
  <c r="AH228" i="8"/>
  <c r="BQ228" i="8" s="1"/>
  <c r="AH227" i="8"/>
  <c r="BQ227" i="8" s="1"/>
  <c r="AH226" i="8"/>
  <c r="BQ226" i="8" s="1"/>
  <c r="AH225" i="8"/>
  <c r="BQ225" i="8" s="1"/>
  <c r="AH224" i="8"/>
  <c r="BQ224" i="8" s="1"/>
  <c r="AH223" i="8"/>
  <c r="BQ223" i="8" s="1"/>
  <c r="AH222" i="8"/>
  <c r="BQ222" i="8" s="1"/>
  <c r="AH221" i="8"/>
  <c r="BQ221" i="8" s="1"/>
  <c r="AH220" i="8"/>
  <c r="BQ220" i="8" s="1"/>
  <c r="AH219" i="8"/>
  <c r="BQ219" i="8" s="1"/>
  <c r="AH218" i="8"/>
  <c r="BQ218" i="8" s="1"/>
  <c r="AH217" i="8"/>
  <c r="BQ217" i="8" s="1"/>
  <c r="AH216" i="8"/>
  <c r="BQ216" i="8" s="1"/>
  <c r="AH215" i="8"/>
  <c r="BQ215" i="8" s="1"/>
  <c r="AH214" i="8"/>
  <c r="BQ214" i="8" s="1"/>
  <c r="AH213" i="8"/>
  <c r="BQ213" i="8" s="1"/>
  <c r="AH212" i="8"/>
  <c r="BQ212" i="8" s="1"/>
  <c r="AH211" i="8"/>
  <c r="BQ211" i="8" s="1"/>
  <c r="AH210" i="8"/>
  <c r="BQ210" i="8" s="1"/>
  <c r="AH209" i="8"/>
  <c r="BQ209" i="8" s="1"/>
  <c r="AH208" i="8"/>
  <c r="BQ208" i="8" s="1"/>
  <c r="AH207" i="8"/>
  <c r="BQ207" i="8" s="1"/>
  <c r="AH206" i="8"/>
  <c r="BQ206" i="8" s="1"/>
  <c r="AH205" i="8"/>
  <c r="BQ205" i="8" s="1"/>
  <c r="AH204" i="8"/>
  <c r="BQ204" i="8" s="1"/>
  <c r="AH203" i="8"/>
  <c r="BQ203" i="8" s="1"/>
  <c r="AH202" i="8"/>
  <c r="BQ202" i="8" s="1"/>
  <c r="AH201" i="8"/>
  <c r="BQ201" i="8" s="1"/>
  <c r="AH200" i="8"/>
  <c r="BQ200" i="8" s="1"/>
  <c r="AH199" i="8"/>
  <c r="BQ199" i="8" s="1"/>
  <c r="AH198" i="8"/>
  <c r="BQ198" i="8" s="1"/>
  <c r="AH197" i="8"/>
  <c r="BQ197" i="8" s="1"/>
  <c r="AH196" i="8"/>
  <c r="BQ196" i="8" s="1"/>
  <c r="AH195" i="8"/>
  <c r="BQ195" i="8" s="1"/>
  <c r="AH194" i="8"/>
  <c r="BQ194" i="8" s="1"/>
  <c r="AH193" i="8"/>
  <c r="BQ193" i="8" s="1"/>
  <c r="AH192" i="8"/>
  <c r="BQ192" i="8" s="1"/>
  <c r="AH191" i="8"/>
  <c r="BQ191" i="8" s="1"/>
  <c r="AH190" i="8"/>
  <c r="BQ190" i="8" s="1"/>
  <c r="AH189" i="8"/>
  <c r="BQ189" i="8" s="1"/>
  <c r="AH188" i="8"/>
  <c r="BQ188" i="8" s="1"/>
  <c r="AH187" i="8"/>
  <c r="BQ187" i="8" s="1"/>
  <c r="AH186" i="8"/>
  <c r="BQ186" i="8" s="1"/>
  <c r="AH185" i="8"/>
  <c r="BQ185" i="8" s="1"/>
  <c r="AH184" i="8"/>
  <c r="BQ184" i="8" s="1"/>
  <c r="AH183" i="8"/>
  <c r="BQ183" i="8" s="1"/>
  <c r="AH182" i="8"/>
  <c r="BQ182" i="8" s="1"/>
  <c r="AH181" i="8"/>
  <c r="BQ181" i="8" s="1"/>
  <c r="AH180" i="8"/>
  <c r="BQ180" i="8" s="1"/>
  <c r="AH179" i="8"/>
  <c r="BQ179" i="8" s="1"/>
  <c r="AH178" i="8"/>
  <c r="BQ178" i="8" s="1"/>
  <c r="AH177" i="8"/>
  <c r="BQ177" i="8" s="1"/>
  <c r="AH176" i="8"/>
  <c r="BQ176" i="8" s="1"/>
  <c r="AH175" i="8"/>
  <c r="BQ175" i="8" s="1"/>
  <c r="AH174" i="8"/>
  <c r="BQ174" i="8" s="1"/>
  <c r="AH173" i="8"/>
  <c r="BQ173" i="8" s="1"/>
  <c r="AH172" i="8"/>
  <c r="BQ172" i="8" s="1"/>
  <c r="AH171" i="8"/>
  <c r="BQ171" i="8" s="1"/>
  <c r="AH170" i="8"/>
  <c r="BQ170" i="8" s="1"/>
  <c r="AH169" i="8"/>
  <c r="BQ169" i="8" s="1"/>
  <c r="AH168" i="8"/>
  <c r="BQ168" i="8" s="1"/>
  <c r="AH167" i="8"/>
  <c r="BQ167" i="8" s="1"/>
  <c r="AH166" i="8"/>
  <c r="BQ166" i="8" s="1"/>
  <c r="AH165" i="8"/>
  <c r="BQ165" i="8" s="1"/>
  <c r="AH164" i="8"/>
  <c r="BQ164" i="8" s="1"/>
  <c r="AH163" i="8"/>
  <c r="BQ163" i="8" s="1"/>
  <c r="AH162" i="8"/>
  <c r="BQ162" i="8" s="1"/>
  <c r="AH161" i="8"/>
  <c r="BQ161" i="8" s="1"/>
  <c r="AH160" i="8"/>
  <c r="BQ160" i="8" s="1"/>
  <c r="AH159" i="8"/>
  <c r="BQ159" i="8" s="1"/>
  <c r="AH158" i="8"/>
  <c r="BQ158" i="8" s="1"/>
  <c r="AH157" i="8"/>
  <c r="BQ157" i="8" s="1"/>
  <c r="AH156" i="8"/>
  <c r="BQ156" i="8" s="1"/>
  <c r="AH155" i="8"/>
  <c r="BQ155" i="8" s="1"/>
  <c r="AH154" i="8"/>
  <c r="BQ154" i="8" s="1"/>
  <c r="AH153" i="8"/>
  <c r="BQ153" i="8" s="1"/>
  <c r="AH152" i="8"/>
  <c r="BQ152" i="8" s="1"/>
  <c r="AH151" i="8"/>
  <c r="BQ151" i="8" s="1"/>
  <c r="AH150" i="8"/>
  <c r="BQ150" i="8" s="1"/>
  <c r="AH149" i="8"/>
  <c r="BQ149" i="8" s="1"/>
  <c r="AH148" i="8"/>
  <c r="BQ148" i="8" s="1"/>
  <c r="AH147" i="8"/>
  <c r="BQ147" i="8" s="1"/>
  <c r="AH146" i="8"/>
  <c r="BQ146" i="8" s="1"/>
  <c r="AH145" i="8"/>
  <c r="BQ145" i="8" s="1"/>
  <c r="AH144" i="8"/>
  <c r="BQ144" i="8" s="1"/>
  <c r="AH143" i="8"/>
  <c r="BQ143" i="8" s="1"/>
  <c r="AH142" i="8"/>
  <c r="BQ142" i="8" s="1"/>
  <c r="AH141" i="8"/>
  <c r="BQ141" i="8" s="1"/>
  <c r="AH140" i="8"/>
  <c r="BQ140" i="8" s="1"/>
  <c r="AH139" i="8"/>
  <c r="BQ139" i="8" s="1"/>
  <c r="AH138" i="8"/>
  <c r="BQ138" i="8" s="1"/>
  <c r="AH137" i="8"/>
  <c r="BQ137" i="8" s="1"/>
  <c r="AH136" i="8"/>
  <c r="BQ136" i="8" s="1"/>
  <c r="AH135" i="8"/>
  <c r="BQ135" i="8" s="1"/>
  <c r="AH134" i="8"/>
  <c r="BQ134" i="8" s="1"/>
  <c r="AH133" i="8"/>
  <c r="BQ133" i="8" s="1"/>
  <c r="AH132" i="8"/>
  <c r="BQ132" i="8" s="1"/>
  <c r="AH131" i="8"/>
  <c r="BQ131" i="8" s="1"/>
  <c r="AH130" i="8"/>
  <c r="BQ130" i="8" s="1"/>
  <c r="AH129" i="8"/>
  <c r="BQ129" i="8" s="1"/>
  <c r="AH128" i="8"/>
  <c r="BQ128" i="8" s="1"/>
  <c r="AH127" i="8"/>
  <c r="BQ127" i="8" s="1"/>
  <c r="AH126" i="8"/>
  <c r="BQ126" i="8" s="1"/>
  <c r="AH125" i="8"/>
  <c r="BQ125" i="8" s="1"/>
  <c r="AH124" i="8"/>
  <c r="BQ124" i="8" s="1"/>
  <c r="AH123" i="8"/>
  <c r="BQ123" i="8" s="1"/>
  <c r="AH122" i="8"/>
  <c r="BQ122" i="8" s="1"/>
  <c r="AH121" i="8"/>
  <c r="BQ121" i="8" s="1"/>
  <c r="AH120" i="8"/>
  <c r="BQ120" i="8" s="1"/>
  <c r="AH119" i="8"/>
  <c r="BQ119" i="8" s="1"/>
  <c r="AH118" i="8"/>
  <c r="BQ118" i="8" s="1"/>
  <c r="AH117" i="8"/>
  <c r="BQ117" i="8" s="1"/>
  <c r="AH116" i="8"/>
  <c r="BQ116" i="8" s="1"/>
  <c r="AH115" i="8"/>
  <c r="BQ115" i="8" s="1"/>
  <c r="AH114" i="8"/>
  <c r="BQ114" i="8" s="1"/>
  <c r="AH113" i="8"/>
  <c r="BQ113" i="8" s="1"/>
  <c r="AH112" i="8"/>
  <c r="BQ112" i="8" s="1"/>
  <c r="AH111" i="8"/>
  <c r="BQ111" i="8" s="1"/>
  <c r="AH110" i="8"/>
  <c r="BQ110" i="8" s="1"/>
  <c r="AH109" i="8"/>
  <c r="BQ109" i="8" s="1"/>
  <c r="AH108" i="8"/>
  <c r="BQ108" i="8" s="1"/>
  <c r="AH107" i="8"/>
  <c r="BQ107" i="8" s="1"/>
  <c r="AH106" i="8"/>
  <c r="BQ106" i="8" s="1"/>
  <c r="AH105" i="8"/>
  <c r="BQ105" i="8" s="1"/>
  <c r="AH104" i="8"/>
  <c r="BQ104" i="8" s="1"/>
  <c r="AH103" i="8"/>
  <c r="BQ103" i="8" s="1"/>
  <c r="AH102" i="8"/>
  <c r="BQ102" i="8" s="1"/>
  <c r="AH101" i="8"/>
  <c r="BQ101" i="8" s="1"/>
  <c r="AH100" i="8"/>
  <c r="BQ100" i="8" s="1"/>
  <c r="AH99" i="8"/>
  <c r="BQ99" i="8" s="1"/>
  <c r="AH98" i="8"/>
  <c r="BQ98" i="8" s="1"/>
  <c r="AH97" i="8"/>
  <c r="BQ97" i="8" s="1"/>
  <c r="AH96" i="8"/>
  <c r="BQ96" i="8" s="1"/>
  <c r="AH95" i="8"/>
  <c r="BQ95" i="8" s="1"/>
  <c r="AH94" i="8"/>
  <c r="BQ94" i="8" s="1"/>
  <c r="AH93" i="8"/>
  <c r="BQ93" i="8" s="1"/>
  <c r="AH92" i="8"/>
  <c r="BQ92" i="8" s="1"/>
  <c r="AH91" i="8"/>
  <c r="BQ91" i="8" s="1"/>
  <c r="AH90" i="8"/>
  <c r="BQ90" i="8" s="1"/>
  <c r="AH89" i="8"/>
  <c r="BQ89" i="8" s="1"/>
  <c r="AH88" i="8"/>
  <c r="BQ88" i="8" s="1"/>
  <c r="AH87" i="8"/>
  <c r="BQ87" i="8" s="1"/>
  <c r="AH86" i="8"/>
  <c r="BQ86" i="8" s="1"/>
  <c r="AH85" i="8"/>
  <c r="BQ85" i="8" s="1"/>
  <c r="AH84" i="8"/>
  <c r="BQ84" i="8" s="1"/>
  <c r="AH83" i="8"/>
  <c r="BQ83" i="8" s="1"/>
  <c r="AH82" i="8"/>
  <c r="BQ82" i="8" s="1"/>
  <c r="AH81" i="8"/>
  <c r="BQ81" i="8" s="1"/>
  <c r="AH80" i="8"/>
  <c r="BQ80" i="8" s="1"/>
  <c r="AH79" i="8"/>
  <c r="BQ79" i="8" s="1"/>
  <c r="AH78" i="8"/>
  <c r="BQ78" i="8" s="1"/>
  <c r="AH77" i="8"/>
  <c r="BQ77" i="8" s="1"/>
  <c r="AH76" i="8"/>
  <c r="BQ76" i="8" s="1"/>
  <c r="AH75" i="8"/>
  <c r="BQ75" i="8" s="1"/>
  <c r="AH74" i="8"/>
  <c r="BQ74" i="8" s="1"/>
  <c r="AH73" i="8"/>
  <c r="BQ73" i="8" s="1"/>
  <c r="AH72" i="8"/>
  <c r="BQ72" i="8" s="1"/>
  <c r="AH71" i="8"/>
  <c r="BQ71" i="8" s="1"/>
  <c r="AH70" i="8"/>
  <c r="BQ70" i="8" s="1"/>
  <c r="AH69" i="8"/>
  <c r="BQ69" i="8" s="1"/>
  <c r="AH68" i="8"/>
  <c r="BQ68" i="8" s="1"/>
  <c r="AH67" i="8"/>
  <c r="BQ67" i="8" s="1"/>
  <c r="AH66" i="8"/>
  <c r="BQ66" i="8" s="1"/>
  <c r="AH65" i="8"/>
  <c r="BQ65" i="8" s="1"/>
  <c r="AH64" i="8"/>
  <c r="BQ64" i="8" s="1"/>
  <c r="AH63" i="8"/>
  <c r="BQ63" i="8" s="1"/>
  <c r="AH62" i="8"/>
  <c r="BQ62" i="8" s="1"/>
  <c r="AH61" i="8"/>
  <c r="BQ61" i="8" s="1"/>
  <c r="AH60" i="8"/>
  <c r="BQ60" i="8" s="1"/>
  <c r="AH59" i="8"/>
  <c r="BQ59" i="8" s="1"/>
  <c r="AH58" i="8"/>
  <c r="BQ58" i="8" s="1"/>
  <c r="AH57" i="8"/>
  <c r="BQ57" i="8" s="1"/>
  <c r="AH56" i="8"/>
  <c r="BQ56" i="8" s="1"/>
  <c r="AH55" i="8"/>
  <c r="BQ55" i="8" s="1"/>
  <c r="AH54" i="8"/>
  <c r="BQ54" i="8" s="1"/>
  <c r="AH53" i="8"/>
  <c r="BQ53" i="8" s="1"/>
  <c r="AH52" i="8"/>
  <c r="BQ52" i="8" s="1"/>
  <c r="AH51" i="8"/>
  <c r="BQ51" i="8" s="1"/>
  <c r="AH50" i="8"/>
  <c r="BQ50" i="8" s="1"/>
  <c r="AH49" i="8"/>
  <c r="BQ49" i="8" s="1"/>
  <c r="AH48" i="8"/>
  <c r="BQ48" i="8" s="1"/>
  <c r="AH47" i="8"/>
  <c r="BQ47" i="8" s="1"/>
  <c r="AH46" i="8"/>
  <c r="BQ46" i="8" s="1"/>
  <c r="AH45" i="8"/>
  <c r="BQ45" i="8" s="1"/>
  <c r="AH44" i="8"/>
  <c r="BQ44" i="8" s="1"/>
  <c r="AH43" i="8"/>
  <c r="BQ43" i="8" s="1"/>
  <c r="AH42" i="8"/>
  <c r="BQ42" i="8" s="1"/>
  <c r="AH41" i="8"/>
  <c r="BQ41" i="8" s="1"/>
  <c r="AH40" i="8"/>
  <c r="BQ40" i="8" s="1"/>
  <c r="AH39" i="8"/>
  <c r="BQ39" i="8" s="1"/>
  <c r="AH38" i="8"/>
  <c r="BQ38" i="8" s="1"/>
  <c r="AH37" i="8"/>
  <c r="BQ37" i="8" s="1"/>
  <c r="AH36" i="8"/>
  <c r="BQ36" i="8" s="1"/>
  <c r="AH35" i="8"/>
  <c r="BQ35" i="8" s="1"/>
  <c r="AH34" i="8"/>
  <c r="BQ34" i="8" s="1"/>
  <c r="AH33" i="8"/>
  <c r="BQ33" i="8" s="1"/>
  <c r="AH32" i="8"/>
  <c r="BQ32" i="8" s="1"/>
  <c r="AH31" i="8"/>
  <c r="BQ31" i="8" s="1"/>
  <c r="AH30" i="8"/>
  <c r="BQ30" i="8" s="1"/>
  <c r="AH29" i="8"/>
  <c r="BQ29" i="8" s="1"/>
  <c r="AH28" i="8"/>
  <c r="BQ28" i="8" s="1"/>
  <c r="AH27" i="8"/>
  <c r="BQ27" i="8" s="1"/>
  <c r="AH26" i="8"/>
  <c r="BQ26" i="8" s="1"/>
  <c r="AH25" i="8"/>
  <c r="BQ25" i="8" s="1"/>
  <c r="AH24" i="8"/>
  <c r="BQ24" i="8" s="1"/>
  <c r="AH23" i="8"/>
  <c r="BQ23" i="8" s="1"/>
  <c r="AH22" i="8"/>
  <c r="BQ22" i="8" s="1"/>
  <c r="AH21" i="8"/>
  <c r="BQ21" i="8" s="1"/>
  <c r="AH20" i="8"/>
  <c r="BQ20" i="8" s="1"/>
  <c r="AH19" i="8"/>
  <c r="BQ19" i="8" s="1"/>
  <c r="AH18" i="8"/>
  <c r="BQ18" i="8" s="1"/>
  <c r="AH17" i="8"/>
  <c r="BQ17" i="8" s="1"/>
  <c r="AH16" i="8"/>
  <c r="BQ16" i="8" s="1"/>
  <c r="AH15" i="8"/>
  <c r="BQ15" i="8" s="1"/>
  <c r="AH14" i="8"/>
  <c r="BQ14" i="8" s="1"/>
  <c r="AH13" i="8"/>
  <c r="BQ13" i="8" s="1"/>
  <c r="AH12" i="8"/>
  <c r="BQ12" i="8" s="1"/>
  <c r="AH11" i="8"/>
  <c r="BQ11" i="8" s="1"/>
  <c r="AH10" i="8"/>
  <c r="BQ10" i="8" s="1"/>
  <c r="AH9" i="8"/>
  <c r="BQ9" i="8" s="1"/>
  <c r="AH8" i="8"/>
  <c r="BQ8" i="8" s="1"/>
  <c r="AH7" i="8"/>
  <c r="BQ7" i="8" s="1"/>
  <c r="AH6" i="8"/>
  <c r="BQ6" i="8" s="1"/>
  <c r="AH5" i="8"/>
  <c r="BQ5" i="8" s="1"/>
  <c r="AH4" i="8"/>
  <c r="BQ4" i="8" s="1"/>
  <c r="AH3" i="8"/>
  <c r="BQ3" i="8" s="1"/>
  <c r="AE703" i="8"/>
  <c r="BN703" i="8" s="1"/>
  <c r="AE702" i="8"/>
  <c r="BN702" i="8" s="1"/>
  <c r="AE701" i="8"/>
  <c r="BN701" i="8" s="1"/>
  <c r="AE700" i="8"/>
  <c r="BN700" i="8" s="1"/>
  <c r="AE699" i="8"/>
  <c r="BN699" i="8" s="1"/>
  <c r="AE698" i="8"/>
  <c r="BN698" i="8" s="1"/>
  <c r="AE697" i="8"/>
  <c r="BN697" i="8" s="1"/>
  <c r="AE696" i="8"/>
  <c r="BN696" i="8" s="1"/>
  <c r="AE695" i="8"/>
  <c r="BN695" i="8" s="1"/>
  <c r="AE694" i="8"/>
  <c r="BN694" i="8" s="1"/>
  <c r="AE693" i="8"/>
  <c r="BN693" i="8" s="1"/>
  <c r="AE692" i="8"/>
  <c r="BN692" i="8" s="1"/>
  <c r="AE691" i="8"/>
  <c r="BN691" i="8" s="1"/>
  <c r="AE690" i="8"/>
  <c r="BN690" i="8" s="1"/>
  <c r="AE689" i="8"/>
  <c r="BN689" i="8" s="1"/>
  <c r="AE688" i="8"/>
  <c r="BN688" i="8" s="1"/>
  <c r="AE687" i="8"/>
  <c r="BN687" i="8" s="1"/>
  <c r="AE686" i="8"/>
  <c r="BN686" i="8" s="1"/>
  <c r="AE685" i="8"/>
  <c r="BN685" i="8" s="1"/>
  <c r="AE684" i="8"/>
  <c r="BN684" i="8" s="1"/>
  <c r="AE683" i="8"/>
  <c r="BN683" i="8" s="1"/>
  <c r="AE682" i="8"/>
  <c r="BN682" i="8" s="1"/>
  <c r="AE681" i="8"/>
  <c r="BN681" i="8" s="1"/>
  <c r="AE680" i="8"/>
  <c r="BN680" i="8" s="1"/>
  <c r="AE679" i="8"/>
  <c r="BN679" i="8" s="1"/>
  <c r="AE678" i="8"/>
  <c r="BN678" i="8" s="1"/>
  <c r="AE677" i="8"/>
  <c r="BN677" i="8" s="1"/>
  <c r="AE676" i="8"/>
  <c r="BN676" i="8" s="1"/>
  <c r="AE675" i="8"/>
  <c r="BN675" i="8" s="1"/>
  <c r="AE674" i="8"/>
  <c r="BN674" i="8" s="1"/>
  <c r="AE673" i="8"/>
  <c r="BN673" i="8" s="1"/>
  <c r="AE672" i="8"/>
  <c r="BN672" i="8" s="1"/>
  <c r="AE671" i="8"/>
  <c r="BN671" i="8" s="1"/>
  <c r="AE670" i="8"/>
  <c r="BN670" i="8" s="1"/>
  <c r="AE669" i="8"/>
  <c r="BN669" i="8" s="1"/>
  <c r="AE668" i="8"/>
  <c r="BN668" i="8" s="1"/>
  <c r="AE667" i="8"/>
  <c r="BN667" i="8" s="1"/>
  <c r="AE666" i="8"/>
  <c r="BN666" i="8" s="1"/>
  <c r="AE665" i="8"/>
  <c r="BN665" i="8" s="1"/>
  <c r="AE664" i="8"/>
  <c r="BN664" i="8" s="1"/>
  <c r="AE663" i="8"/>
  <c r="BN663" i="8" s="1"/>
  <c r="AE662" i="8"/>
  <c r="BN662" i="8" s="1"/>
  <c r="AE661" i="8"/>
  <c r="BN661" i="8" s="1"/>
  <c r="AE660" i="8"/>
  <c r="BN660" i="8" s="1"/>
  <c r="AE659" i="8"/>
  <c r="BN659" i="8" s="1"/>
  <c r="AE658" i="8"/>
  <c r="BN658" i="8" s="1"/>
  <c r="AE657" i="8"/>
  <c r="BN657" i="8" s="1"/>
  <c r="AE656" i="8"/>
  <c r="BN656" i="8" s="1"/>
  <c r="AE655" i="8"/>
  <c r="BN655" i="8" s="1"/>
  <c r="AE654" i="8"/>
  <c r="BN654" i="8" s="1"/>
  <c r="AE653" i="8"/>
  <c r="BN653" i="8" s="1"/>
  <c r="AE652" i="8"/>
  <c r="BN652" i="8" s="1"/>
  <c r="AE651" i="8"/>
  <c r="BN651" i="8" s="1"/>
  <c r="AE650" i="8"/>
  <c r="BN650" i="8" s="1"/>
  <c r="AE649" i="8"/>
  <c r="BN649" i="8" s="1"/>
  <c r="AE648" i="8"/>
  <c r="BN648" i="8" s="1"/>
  <c r="AE647" i="8"/>
  <c r="BN647" i="8" s="1"/>
  <c r="AE646" i="8"/>
  <c r="BN646" i="8" s="1"/>
  <c r="AE645" i="8"/>
  <c r="BN645" i="8" s="1"/>
  <c r="AE644" i="8"/>
  <c r="BN644" i="8" s="1"/>
  <c r="AE643" i="8"/>
  <c r="BN643" i="8" s="1"/>
  <c r="AE642" i="8"/>
  <c r="BN642" i="8" s="1"/>
  <c r="AE641" i="8"/>
  <c r="BN641" i="8" s="1"/>
  <c r="AE640" i="8"/>
  <c r="BN640" i="8" s="1"/>
  <c r="AE639" i="8"/>
  <c r="BN639" i="8" s="1"/>
  <c r="AE638" i="8"/>
  <c r="BN638" i="8" s="1"/>
  <c r="AE637" i="8"/>
  <c r="BN637" i="8" s="1"/>
  <c r="AE636" i="8"/>
  <c r="BN636" i="8" s="1"/>
  <c r="AE635" i="8"/>
  <c r="BN635" i="8" s="1"/>
  <c r="AE634" i="8"/>
  <c r="BN634" i="8" s="1"/>
  <c r="AE633" i="8"/>
  <c r="BN633" i="8" s="1"/>
  <c r="AE632" i="8"/>
  <c r="BN632" i="8" s="1"/>
  <c r="AE631" i="8"/>
  <c r="BN631" i="8" s="1"/>
  <c r="AE630" i="8"/>
  <c r="BN630" i="8" s="1"/>
  <c r="AE629" i="8"/>
  <c r="BN629" i="8" s="1"/>
  <c r="AE628" i="8"/>
  <c r="BN628" i="8" s="1"/>
  <c r="AE627" i="8"/>
  <c r="BN627" i="8" s="1"/>
  <c r="AE626" i="8"/>
  <c r="BN626" i="8" s="1"/>
  <c r="AE625" i="8"/>
  <c r="BN625" i="8" s="1"/>
  <c r="AE624" i="8"/>
  <c r="BN624" i="8" s="1"/>
  <c r="AE623" i="8"/>
  <c r="BN623" i="8" s="1"/>
  <c r="AE622" i="8"/>
  <c r="BN622" i="8" s="1"/>
  <c r="AE621" i="8"/>
  <c r="BN621" i="8" s="1"/>
  <c r="AE620" i="8"/>
  <c r="BN620" i="8" s="1"/>
  <c r="AE619" i="8"/>
  <c r="BN619" i="8" s="1"/>
  <c r="AE618" i="8"/>
  <c r="BN618" i="8" s="1"/>
  <c r="AE617" i="8"/>
  <c r="BN617" i="8" s="1"/>
  <c r="AE616" i="8"/>
  <c r="BN616" i="8" s="1"/>
  <c r="AE615" i="8"/>
  <c r="BN615" i="8" s="1"/>
  <c r="AE614" i="8"/>
  <c r="BN614" i="8" s="1"/>
  <c r="AE613" i="8"/>
  <c r="BN613" i="8" s="1"/>
  <c r="AE612" i="8"/>
  <c r="BN612" i="8" s="1"/>
  <c r="AE611" i="8"/>
  <c r="BN611" i="8" s="1"/>
  <c r="AE610" i="8"/>
  <c r="BN610" i="8" s="1"/>
  <c r="AE609" i="8"/>
  <c r="BN609" i="8" s="1"/>
  <c r="AE608" i="8"/>
  <c r="BN608" i="8" s="1"/>
  <c r="AE607" i="8"/>
  <c r="BN607" i="8" s="1"/>
  <c r="AE606" i="8"/>
  <c r="BN606" i="8" s="1"/>
  <c r="AE605" i="8"/>
  <c r="BN605" i="8" s="1"/>
  <c r="AE604" i="8"/>
  <c r="BN604" i="8" s="1"/>
  <c r="AE603" i="8"/>
  <c r="BN603" i="8" s="1"/>
  <c r="AE602" i="8"/>
  <c r="BN602" i="8" s="1"/>
  <c r="AE601" i="8"/>
  <c r="BN601" i="8" s="1"/>
  <c r="AE600" i="8"/>
  <c r="BN600" i="8" s="1"/>
  <c r="AE599" i="8"/>
  <c r="BN599" i="8" s="1"/>
  <c r="AE598" i="8"/>
  <c r="BN598" i="8" s="1"/>
  <c r="AE597" i="8"/>
  <c r="BN597" i="8" s="1"/>
  <c r="AE596" i="8"/>
  <c r="BN596" i="8" s="1"/>
  <c r="AE595" i="8"/>
  <c r="BN595" i="8" s="1"/>
  <c r="AE594" i="8"/>
  <c r="BN594" i="8" s="1"/>
  <c r="AE593" i="8"/>
  <c r="BN593" i="8" s="1"/>
  <c r="AE592" i="8"/>
  <c r="BN592" i="8" s="1"/>
  <c r="AE591" i="8"/>
  <c r="BN591" i="8" s="1"/>
  <c r="AE590" i="8"/>
  <c r="BN590" i="8" s="1"/>
  <c r="AE589" i="8"/>
  <c r="BN589" i="8" s="1"/>
  <c r="AE588" i="8"/>
  <c r="BN588" i="8" s="1"/>
  <c r="AE587" i="8"/>
  <c r="BN587" i="8" s="1"/>
  <c r="AE586" i="8"/>
  <c r="BN586" i="8" s="1"/>
  <c r="AE585" i="8"/>
  <c r="BN585" i="8" s="1"/>
  <c r="AE584" i="8"/>
  <c r="BN584" i="8" s="1"/>
  <c r="AE583" i="8"/>
  <c r="BN583" i="8" s="1"/>
  <c r="AE582" i="8"/>
  <c r="BN582" i="8" s="1"/>
  <c r="AE581" i="8"/>
  <c r="BN581" i="8" s="1"/>
  <c r="AE580" i="8"/>
  <c r="BN580" i="8" s="1"/>
  <c r="AE579" i="8"/>
  <c r="BN579" i="8" s="1"/>
  <c r="AE578" i="8"/>
  <c r="BN578" i="8" s="1"/>
  <c r="AE577" i="8"/>
  <c r="BN577" i="8" s="1"/>
  <c r="AE576" i="8"/>
  <c r="BN576" i="8" s="1"/>
  <c r="AE575" i="8"/>
  <c r="BN575" i="8" s="1"/>
  <c r="AE574" i="8"/>
  <c r="BN574" i="8" s="1"/>
  <c r="AE573" i="8"/>
  <c r="BN573" i="8" s="1"/>
  <c r="AE572" i="8"/>
  <c r="BN572" i="8" s="1"/>
  <c r="AE571" i="8"/>
  <c r="BN571" i="8" s="1"/>
  <c r="AE570" i="8"/>
  <c r="BN570" i="8" s="1"/>
  <c r="AE569" i="8"/>
  <c r="BN569" i="8" s="1"/>
  <c r="AE568" i="8"/>
  <c r="BN568" i="8" s="1"/>
  <c r="AE567" i="8"/>
  <c r="BN567" i="8" s="1"/>
  <c r="AE566" i="8"/>
  <c r="BN566" i="8" s="1"/>
  <c r="AE565" i="8"/>
  <c r="BN565" i="8" s="1"/>
  <c r="AE564" i="8"/>
  <c r="BN564" i="8" s="1"/>
  <c r="AE563" i="8"/>
  <c r="BN563" i="8" s="1"/>
  <c r="AE562" i="8"/>
  <c r="BN562" i="8" s="1"/>
  <c r="AE561" i="8"/>
  <c r="BN561" i="8" s="1"/>
  <c r="AE560" i="8"/>
  <c r="BN560" i="8" s="1"/>
  <c r="AE559" i="8"/>
  <c r="BN559" i="8" s="1"/>
  <c r="AE558" i="8"/>
  <c r="BN558" i="8" s="1"/>
  <c r="AE557" i="8"/>
  <c r="BN557" i="8" s="1"/>
  <c r="AE556" i="8"/>
  <c r="BN556" i="8" s="1"/>
  <c r="AE555" i="8"/>
  <c r="BN555" i="8" s="1"/>
  <c r="AE554" i="8"/>
  <c r="BN554" i="8" s="1"/>
  <c r="AE553" i="8"/>
  <c r="BN553" i="8" s="1"/>
  <c r="AE552" i="8"/>
  <c r="BN552" i="8" s="1"/>
  <c r="AE551" i="8"/>
  <c r="BN551" i="8" s="1"/>
  <c r="AE550" i="8"/>
  <c r="BN550" i="8" s="1"/>
  <c r="AE549" i="8"/>
  <c r="BN549" i="8" s="1"/>
  <c r="AE548" i="8"/>
  <c r="BN548" i="8" s="1"/>
  <c r="AE547" i="8"/>
  <c r="BN547" i="8" s="1"/>
  <c r="AE546" i="8"/>
  <c r="BN546" i="8" s="1"/>
  <c r="AE545" i="8"/>
  <c r="BN545" i="8" s="1"/>
  <c r="AE544" i="8"/>
  <c r="BN544" i="8" s="1"/>
  <c r="AE543" i="8"/>
  <c r="BN543" i="8" s="1"/>
  <c r="AE542" i="8"/>
  <c r="BN542" i="8" s="1"/>
  <c r="AE541" i="8"/>
  <c r="BN541" i="8" s="1"/>
  <c r="AE540" i="8"/>
  <c r="BN540" i="8" s="1"/>
  <c r="AE539" i="8"/>
  <c r="BN539" i="8" s="1"/>
  <c r="AE538" i="8"/>
  <c r="BN538" i="8" s="1"/>
  <c r="AE537" i="8"/>
  <c r="BN537" i="8" s="1"/>
  <c r="AE536" i="8"/>
  <c r="BN536" i="8" s="1"/>
  <c r="AE535" i="8"/>
  <c r="BN535" i="8" s="1"/>
  <c r="AE534" i="8"/>
  <c r="BN534" i="8" s="1"/>
  <c r="AE533" i="8"/>
  <c r="BN533" i="8" s="1"/>
  <c r="AE532" i="8"/>
  <c r="BN532" i="8" s="1"/>
  <c r="AE531" i="8"/>
  <c r="BN531" i="8" s="1"/>
  <c r="AE530" i="8"/>
  <c r="BN530" i="8" s="1"/>
  <c r="AE529" i="8"/>
  <c r="BN529" i="8" s="1"/>
  <c r="AE528" i="8"/>
  <c r="BN528" i="8" s="1"/>
  <c r="AE527" i="8"/>
  <c r="BN527" i="8" s="1"/>
  <c r="AE526" i="8"/>
  <c r="BN526" i="8" s="1"/>
  <c r="AE525" i="8"/>
  <c r="BN525" i="8" s="1"/>
  <c r="AE524" i="8"/>
  <c r="BN524" i="8" s="1"/>
  <c r="AE523" i="8"/>
  <c r="BN523" i="8" s="1"/>
  <c r="AE522" i="8"/>
  <c r="BN522" i="8" s="1"/>
  <c r="AE521" i="8"/>
  <c r="BN521" i="8" s="1"/>
  <c r="AE520" i="8"/>
  <c r="BN520" i="8" s="1"/>
  <c r="AE519" i="8"/>
  <c r="BN519" i="8" s="1"/>
  <c r="AE518" i="8"/>
  <c r="BN518" i="8" s="1"/>
  <c r="AE517" i="8"/>
  <c r="BN517" i="8" s="1"/>
  <c r="AE516" i="8"/>
  <c r="BN516" i="8" s="1"/>
  <c r="AE515" i="8"/>
  <c r="BN515" i="8" s="1"/>
  <c r="AE514" i="8"/>
  <c r="BN514" i="8" s="1"/>
  <c r="AE513" i="8"/>
  <c r="BN513" i="8" s="1"/>
  <c r="AE512" i="8"/>
  <c r="BN512" i="8" s="1"/>
  <c r="AE511" i="8"/>
  <c r="BN511" i="8" s="1"/>
  <c r="AE510" i="8"/>
  <c r="BN510" i="8" s="1"/>
  <c r="AE509" i="8"/>
  <c r="BN509" i="8" s="1"/>
  <c r="AE508" i="8"/>
  <c r="BN508" i="8" s="1"/>
  <c r="AE507" i="8"/>
  <c r="BN507" i="8" s="1"/>
  <c r="AE506" i="8"/>
  <c r="BN506" i="8" s="1"/>
  <c r="AE505" i="8"/>
  <c r="BN505" i="8" s="1"/>
  <c r="AE504" i="8"/>
  <c r="BN504" i="8" s="1"/>
  <c r="AE503" i="8"/>
  <c r="BN503" i="8" s="1"/>
  <c r="AE502" i="8"/>
  <c r="BN502" i="8" s="1"/>
  <c r="AE501" i="8"/>
  <c r="BN501" i="8" s="1"/>
  <c r="AE500" i="8"/>
  <c r="BN500" i="8" s="1"/>
  <c r="AE499" i="8"/>
  <c r="BN499" i="8" s="1"/>
  <c r="AE498" i="8"/>
  <c r="BN498" i="8" s="1"/>
  <c r="AE497" i="8"/>
  <c r="BN497" i="8" s="1"/>
  <c r="AE496" i="8"/>
  <c r="BN496" i="8" s="1"/>
  <c r="AE495" i="8"/>
  <c r="BN495" i="8" s="1"/>
  <c r="AE494" i="8"/>
  <c r="BN494" i="8" s="1"/>
  <c r="AE493" i="8"/>
  <c r="BN493" i="8" s="1"/>
  <c r="AE492" i="8"/>
  <c r="BN492" i="8" s="1"/>
  <c r="AE491" i="8"/>
  <c r="BN491" i="8" s="1"/>
  <c r="AE490" i="8"/>
  <c r="BN490" i="8" s="1"/>
  <c r="AE489" i="8"/>
  <c r="BN489" i="8" s="1"/>
  <c r="AE488" i="8"/>
  <c r="BN488" i="8" s="1"/>
  <c r="AE487" i="8"/>
  <c r="BN487" i="8" s="1"/>
  <c r="AE486" i="8"/>
  <c r="BN486" i="8" s="1"/>
  <c r="AE485" i="8"/>
  <c r="BN485" i="8" s="1"/>
  <c r="AE484" i="8"/>
  <c r="BN484" i="8" s="1"/>
  <c r="AE483" i="8"/>
  <c r="BN483" i="8" s="1"/>
  <c r="AE482" i="8"/>
  <c r="BN482" i="8" s="1"/>
  <c r="AE481" i="8"/>
  <c r="BN481" i="8" s="1"/>
  <c r="AE480" i="8"/>
  <c r="BN480" i="8" s="1"/>
  <c r="AE479" i="8"/>
  <c r="BN479" i="8" s="1"/>
  <c r="AE478" i="8"/>
  <c r="BN478" i="8" s="1"/>
  <c r="AE477" i="8"/>
  <c r="BN477" i="8" s="1"/>
  <c r="AE476" i="8"/>
  <c r="BN476" i="8" s="1"/>
  <c r="AE475" i="8"/>
  <c r="BN475" i="8" s="1"/>
  <c r="AE474" i="8"/>
  <c r="BN474" i="8" s="1"/>
  <c r="AE473" i="8"/>
  <c r="BN473" i="8" s="1"/>
  <c r="AE472" i="8"/>
  <c r="BN472" i="8" s="1"/>
  <c r="AE471" i="8"/>
  <c r="BN471" i="8" s="1"/>
  <c r="AE470" i="8"/>
  <c r="BN470" i="8" s="1"/>
  <c r="AE469" i="8"/>
  <c r="BN469" i="8" s="1"/>
  <c r="AE468" i="8"/>
  <c r="BN468" i="8" s="1"/>
  <c r="AE467" i="8"/>
  <c r="BN467" i="8" s="1"/>
  <c r="AE466" i="8"/>
  <c r="BN466" i="8" s="1"/>
  <c r="AE465" i="8"/>
  <c r="BN465" i="8" s="1"/>
  <c r="AE464" i="8"/>
  <c r="BN464" i="8" s="1"/>
  <c r="AE463" i="8"/>
  <c r="BN463" i="8" s="1"/>
  <c r="AE462" i="8"/>
  <c r="BN462" i="8" s="1"/>
  <c r="AE461" i="8"/>
  <c r="BN461" i="8" s="1"/>
  <c r="AE460" i="8"/>
  <c r="BN460" i="8" s="1"/>
  <c r="AE459" i="8"/>
  <c r="BN459" i="8" s="1"/>
  <c r="AE458" i="8"/>
  <c r="BN458" i="8" s="1"/>
  <c r="AE457" i="8"/>
  <c r="BN457" i="8" s="1"/>
  <c r="AE456" i="8"/>
  <c r="BN456" i="8" s="1"/>
  <c r="AE455" i="8"/>
  <c r="BN455" i="8" s="1"/>
  <c r="AE454" i="8"/>
  <c r="BN454" i="8" s="1"/>
  <c r="AE453" i="8"/>
  <c r="BN453" i="8" s="1"/>
  <c r="AE452" i="8"/>
  <c r="BN452" i="8" s="1"/>
  <c r="AE451" i="8"/>
  <c r="BN451" i="8" s="1"/>
  <c r="AE450" i="8"/>
  <c r="BN450" i="8" s="1"/>
  <c r="AE449" i="8"/>
  <c r="BN449" i="8" s="1"/>
  <c r="AE448" i="8"/>
  <c r="BN448" i="8" s="1"/>
  <c r="AE447" i="8"/>
  <c r="BN447" i="8" s="1"/>
  <c r="AE446" i="8"/>
  <c r="BN446" i="8" s="1"/>
  <c r="AE445" i="8"/>
  <c r="BN445" i="8" s="1"/>
  <c r="AE444" i="8"/>
  <c r="BN444" i="8" s="1"/>
  <c r="AE443" i="8"/>
  <c r="BN443" i="8" s="1"/>
  <c r="AE442" i="8"/>
  <c r="BN442" i="8" s="1"/>
  <c r="AE441" i="8"/>
  <c r="BN441" i="8" s="1"/>
  <c r="AE440" i="8"/>
  <c r="BN440" i="8" s="1"/>
  <c r="AE439" i="8"/>
  <c r="BN439" i="8" s="1"/>
  <c r="AE438" i="8"/>
  <c r="BN438" i="8" s="1"/>
  <c r="AE437" i="8"/>
  <c r="BN437" i="8" s="1"/>
  <c r="AE436" i="8"/>
  <c r="BN436" i="8" s="1"/>
  <c r="AE435" i="8"/>
  <c r="BN435" i="8" s="1"/>
  <c r="AE434" i="8"/>
  <c r="BN434" i="8" s="1"/>
  <c r="AE433" i="8"/>
  <c r="BN433" i="8" s="1"/>
  <c r="AE432" i="8"/>
  <c r="BN432" i="8" s="1"/>
  <c r="AE431" i="8"/>
  <c r="BN431" i="8" s="1"/>
  <c r="AE430" i="8"/>
  <c r="BN430" i="8" s="1"/>
  <c r="AE429" i="8"/>
  <c r="BN429" i="8" s="1"/>
  <c r="AE428" i="8"/>
  <c r="BN428" i="8" s="1"/>
  <c r="AE427" i="8"/>
  <c r="BN427" i="8" s="1"/>
  <c r="AE426" i="8"/>
  <c r="BN426" i="8" s="1"/>
  <c r="AE425" i="8"/>
  <c r="BN425" i="8" s="1"/>
  <c r="AE424" i="8"/>
  <c r="BN424" i="8" s="1"/>
  <c r="AE423" i="8"/>
  <c r="BN423" i="8" s="1"/>
  <c r="AE422" i="8"/>
  <c r="BN422" i="8" s="1"/>
  <c r="AE421" i="8"/>
  <c r="BN421" i="8" s="1"/>
  <c r="AE420" i="8"/>
  <c r="BN420" i="8" s="1"/>
  <c r="AE419" i="8"/>
  <c r="BN419" i="8" s="1"/>
  <c r="AE418" i="8"/>
  <c r="BN418" i="8" s="1"/>
  <c r="AE417" i="8"/>
  <c r="BN417" i="8" s="1"/>
  <c r="AE416" i="8"/>
  <c r="BN416" i="8" s="1"/>
  <c r="AE415" i="8"/>
  <c r="BN415" i="8" s="1"/>
  <c r="AE414" i="8"/>
  <c r="BN414" i="8" s="1"/>
  <c r="AE413" i="8"/>
  <c r="BN413" i="8" s="1"/>
  <c r="AE412" i="8"/>
  <c r="BN412" i="8" s="1"/>
  <c r="AE411" i="8"/>
  <c r="BN411" i="8" s="1"/>
  <c r="AE410" i="8"/>
  <c r="BN410" i="8" s="1"/>
  <c r="AE409" i="8"/>
  <c r="BN409" i="8" s="1"/>
  <c r="AE408" i="8"/>
  <c r="BN408" i="8" s="1"/>
  <c r="AE407" i="8"/>
  <c r="BN407" i="8" s="1"/>
  <c r="AE406" i="8"/>
  <c r="BN406" i="8" s="1"/>
  <c r="AE405" i="8"/>
  <c r="BN405" i="8" s="1"/>
  <c r="AE404" i="8"/>
  <c r="BN404" i="8" s="1"/>
  <c r="AE403" i="8"/>
  <c r="BN403" i="8" s="1"/>
  <c r="AE402" i="8"/>
  <c r="BN402" i="8" s="1"/>
  <c r="AE401" i="8"/>
  <c r="BN401" i="8" s="1"/>
  <c r="AE400" i="8"/>
  <c r="BN400" i="8" s="1"/>
  <c r="AE399" i="8"/>
  <c r="BN399" i="8" s="1"/>
  <c r="AE398" i="8"/>
  <c r="BN398" i="8" s="1"/>
  <c r="AE397" i="8"/>
  <c r="BN397" i="8" s="1"/>
  <c r="AE396" i="8"/>
  <c r="BN396" i="8" s="1"/>
  <c r="AE395" i="8"/>
  <c r="BN395" i="8" s="1"/>
  <c r="AE394" i="8"/>
  <c r="BN394" i="8" s="1"/>
  <c r="AE393" i="8"/>
  <c r="BN393" i="8" s="1"/>
  <c r="AE392" i="8"/>
  <c r="BN392" i="8" s="1"/>
  <c r="AE391" i="8"/>
  <c r="BN391" i="8" s="1"/>
  <c r="AE390" i="8"/>
  <c r="BN390" i="8" s="1"/>
  <c r="AE389" i="8"/>
  <c r="BN389" i="8" s="1"/>
  <c r="AE388" i="8"/>
  <c r="BN388" i="8" s="1"/>
  <c r="AE387" i="8"/>
  <c r="BN387" i="8" s="1"/>
  <c r="AE386" i="8"/>
  <c r="BN386" i="8" s="1"/>
  <c r="AE385" i="8"/>
  <c r="BN385" i="8" s="1"/>
  <c r="AE384" i="8"/>
  <c r="BN384" i="8" s="1"/>
  <c r="AE383" i="8"/>
  <c r="BN383" i="8" s="1"/>
  <c r="AE382" i="8"/>
  <c r="BN382" i="8" s="1"/>
  <c r="AE381" i="8"/>
  <c r="BN381" i="8" s="1"/>
  <c r="AE380" i="8"/>
  <c r="BN380" i="8" s="1"/>
  <c r="AE379" i="8"/>
  <c r="BN379" i="8" s="1"/>
  <c r="AE378" i="8"/>
  <c r="BN378" i="8" s="1"/>
  <c r="AE377" i="8"/>
  <c r="BN377" i="8" s="1"/>
  <c r="AE376" i="8"/>
  <c r="BN376" i="8" s="1"/>
  <c r="AE375" i="8"/>
  <c r="BN375" i="8" s="1"/>
  <c r="AE374" i="8"/>
  <c r="BN374" i="8" s="1"/>
  <c r="AE373" i="8"/>
  <c r="BN373" i="8" s="1"/>
  <c r="AE372" i="8"/>
  <c r="BN372" i="8" s="1"/>
  <c r="AE371" i="8"/>
  <c r="BN371" i="8" s="1"/>
  <c r="AE370" i="8"/>
  <c r="BN370" i="8" s="1"/>
  <c r="AE369" i="8"/>
  <c r="BN369" i="8" s="1"/>
  <c r="AE368" i="8"/>
  <c r="BN368" i="8" s="1"/>
  <c r="AE367" i="8"/>
  <c r="BN367" i="8" s="1"/>
  <c r="AE366" i="8"/>
  <c r="BN366" i="8" s="1"/>
  <c r="AE365" i="8"/>
  <c r="BN365" i="8" s="1"/>
  <c r="AE364" i="8"/>
  <c r="BN364" i="8" s="1"/>
  <c r="AE363" i="8"/>
  <c r="BN363" i="8" s="1"/>
  <c r="AE362" i="8"/>
  <c r="BN362" i="8" s="1"/>
  <c r="AE361" i="8"/>
  <c r="BN361" i="8" s="1"/>
  <c r="AE360" i="8"/>
  <c r="BN360" i="8" s="1"/>
  <c r="AE359" i="8"/>
  <c r="BN359" i="8" s="1"/>
  <c r="AE358" i="8"/>
  <c r="BN358" i="8" s="1"/>
  <c r="AE357" i="8"/>
  <c r="BN357" i="8" s="1"/>
  <c r="AE356" i="8"/>
  <c r="BN356" i="8" s="1"/>
  <c r="AE355" i="8"/>
  <c r="BN355" i="8" s="1"/>
  <c r="AE354" i="8"/>
  <c r="BN354" i="8" s="1"/>
  <c r="AE353" i="8"/>
  <c r="BN353" i="8" s="1"/>
  <c r="AE352" i="8"/>
  <c r="BN352" i="8" s="1"/>
  <c r="AE351" i="8"/>
  <c r="BN351" i="8" s="1"/>
  <c r="AE350" i="8"/>
  <c r="BN350" i="8" s="1"/>
  <c r="AE349" i="8"/>
  <c r="BN349" i="8" s="1"/>
  <c r="AE348" i="8"/>
  <c r="BN348" i="8" s="1"/>
  <c r="AE347" i="8"/>
  <c r="BN347" i="8" s="1"/>
  <c r="AE346" i="8"/>
  <c r="BN346" i="8" s="1"/>
  <c r="AE345" i="8"/>
  <c r="BN345" i="8" s="1"/>
  <c r="AE344" i="8"/>
  <c r="BN344" i="8" s="1"/>
  <c r="AE343" i="8"/>
  <c r="BN343" i="8" s="1"/>
  <c r="AE342" i="8"/>
  <c r="BN342" i="8" s="1"/>
  <c r="AE341" i="8"/>
  <c r="BN341" i="8" s="1"/>
  <c r="AE340" i="8"/>
  <c r="BN340" i="8" s="1"/>
  <c r="AE339" i="8"/>
  <c r="BN339" i="8" s="1"/>
  <c r="AE338" i="8"/>
  <c r="BN338" i="8" s="1"/>
  <c r="AE337" i="8"/>
  <c r="BN337" i="8" s="1"/>
  <c r="AE336" i="8"/>
  <c r="BN336" i="8" s="1"/>
  <c r="AE335" i="8"/>
  <c r="BN335" i="8" s="1"/>
  <c r="AE334" i="8"/>
  <c r="BN334" i="8" s="1"/>
  <c r="AE333" i="8"/>
  <c r="BN333" i="8" s="1"/>
  <c r="AE332" i="8"/>
  <c r="BN332" i="8" s="1"/>
  <c r="AE331" i="8"/>
  <c r="BN331" i="8" s="1"/>
  <c r="AE330" i="8"/>
  <c r="BN330" i="8" s="1"/>
  <c r="AE329" i="8"/>
  <c r="BN329" i="8" s="1"/>
  <c r="AE328" i="8"/>
  <c r="BN328" i="8" s="1"/>
  <c r="AE327" i="8"/>
  <c r="BN327" i="8" s="1"/>
  <c r="AE326" i="8"/>
  <c r="BN326" i="8" s="1"/>
  <c r="AE325" i="8"/>
  <c r="BN325" i="8" s="1"/>
  <c r="AE324" i="8"/>
  <c r="BN324" i="8" s="1"/>
  <c r="AE323" i="8"/>
  <c r="BN323" i="8" s="1"/>
  <c r="AE322" i="8"/>
  <c r="BN322" i="8" s="1"/>
  <c r="AE321" i="8"/>
  <c r="BN321" i="8" s="1"/>
  <c r="AE320" i="8"/>
  <c r="BN320" i="8" s="1"/>
  <c r="AE319" i="8"/>
  <c r="BN319" i="8" s="1"/>
  <c r="AE318" i="8"/>
  <c r="BN318" i="8" s="1"/>
  <c r="AE317" i="8"/>
  <c r="BN317" i="8" s="1"/>
  <c r="AE316" i="8"/>
  <c r="BN316" i="8" s="1"/>
  <c r="AE315" i="8"/>
  <c r="BN315" i="8" s="1"/>
  <c r="AE314" i="8"/>
  <c r="BN314" i="8" s="1"/>
  <c r="AE313" i="8"/>
  <c r="BN313" i="8" s="1"/>
  <c r="AE312" i="8"/>
  <c r="BN312" i="8" s="1"/>
  <c r="AE311" i="8"/>
  <c r="BN311" i="8" s="1"/>
  <c r="AE310" i="8"/>
  <c r="BN310" i="8" s="1"/>
  <c r="AE309" i="8"/>
  <c r="BN309" i="8" s="1"/>
  <c r="AE308" i="8"/>
  <c r="BN308" i="8" s="1"/>
  <c r="AE307" i="8"/>
  <c r="BN307" i="8" s="1"/>
  <c r="AE306" i="8"/>
  <c r="BN306" i="8" s="1"/>
  <c r="AE305" i="8"/>
  <c r="BN305" i="8" s="1"/>
  <c r="AE304" i="8"/>
  <c r="BN304" i="8" s="1"/>
  <c r="AE303" i="8"/>
  <c r="BN303" i="8" s="1"/>
  <c r="AE302" i="8"/>
  <c r="BN302" i="8" s="1"/>
  <c r="AE301" i="8"/>
  <c r="BN301" i="8" s="1"/>
  <c r="AE300" i="8"/>
  <c r="BN300" i="8" s="1"/>
  <c r="AE299" i="8"/>
  <c r="BN299" i="8" s="1"/>
  <c r="AE298" i="8"/>
  <c r="BN298" i="8" s="1"/>
  <c r="AE297" i="8"/>
  <c r="BN297" i="8" s="1"/>
  <c r="AE296" i="8"/>
  <c r="BN296" i="8" s="1"/>
  <c r="AE295" i="8"/>
  <c r="BN295" i="8" s="1"/>
  <c r="AE294" i="8"/>
  <c r="BN294" i="8" s="1"/>
  <c r="AE293" i="8"/>
  <c r="BN293" i="8" s="1"/>
  <c r="AE292" i="8"/>
  <c r="BN292" i="8" s="1"/>
  <c r="AE291" i="8"/>
  <c r="BN291" i="8" s="1"/>
  <c r="AE290" i="8"/>
  <c r="BN290" i="8" s="1"/>
  <c r="AE289" i="8"/>
  <c r="BN289" i="8" s="1"/>
  <c r="AE288" i="8"/>
  <c r="BN288" i="8" s="1"/>
  <c r="AE287" i="8"/>
  <c r="BN287" i="8" s="1"/>
  <c r="AE286" i="8"/>
  <c r="BN286" i="8" s="1"/>
  <c r="AE285" i="8"/>
  <c r="BN285" i="8" s="1"/>
  <c r="AE284" i="8"/>
  <c r="BN284" i="8" s="1"/>
  <c r="AE283" i="8"/>
  <c r="BN283" i="8" s="1"/>
  <c r="AE282" i="8"/>
  <c r="BN282" i="8" s="1"/>
  <c r="AE281" i="8"/>
  <c r="BN281" i="8" s="1"/>
  <c r="AE280" i="8"/>
  <c r="BN280" i="8" s="1"/>
  <c r="AE279" i="8"/>
  <c r="BN279" i="8" s="1"/>
  <c r="AE278" i="8"/>
  <c r="BN278" i="8" s="1"/>
  <c r="AE277" i="8"/>
  <c r="BN277" i="8" s="1"/>
  <c r="AE276" i="8"/>
  <c r="BN276" i="8" s="1"/>
  <c r="AE275" i="8"/>
  <c r="BN275" i="8" s="1"/>
  <c r="AE274" i="8"/>
  <c r="BN274" i="8" s="1"/>
  <c r="AE273" i="8"/>
  <c r="BN273" i="8" s="1"/>
  <c r="AE272" i="8"/>
  <c r="BN272" i="8" s="1"/>
  <c r="AE271" i="8"/>
  <c r="BN271" i="8" s="1"/>
  <c r="AE270" i="8"/>
  <c r="BN270" i="8" s="1"/>
  <c r="AE269" i="8"/>
  <c r="BN269" i="8" s="1"/>
  <c r="AE268" i="8"/>
  <c r="BN268" i="8" s="1"/>
  <c r="AE267" i="8"/>
  <c r="BN267" i="8" s="1"/>
  <c r="AE266" i="8"/>
  <c r="BN266" i="8" s="1"/>
  <c r="AE265" i="8"/>
  <c r="BN265" i="8" s="1"/>
  <c r="AE264" i="8"/>
  <c r="BN264" i="8" s="1"/>
  <c r="AE263" i="8"/>
  <c r="BN263" i="8" s="1"/>
  <c r="AE262" i="8"/>
  <c r="BN262" i="8" s="1"/>
  <c r="AE261" i="8"/>
  <c r="BN261" i="8" s="1"/>
  <c r="AE260" i="8"/>
  <c r="BN260" i="8" s="1"/>
  <c r="AE259" i="8"/>
  <c r="BN259" i="8" s="1"/>
  <c r="AE258" i="8"/>
  <c r="BN258" i="8" s="1"/>
  <c r="AE257" i="8"/>
  <c r="BN257" i="8" s="1"/>
  <c r="AE256" i="8"/>
  <c r="BN256" i="8" s="1"/>
  <c r="AE255" i="8"/>
  <c r="BN255" i="8" s="1"/>
  <c r="AE254" i="8"/>
  <c r="BN254" i="8" s="1"/>
  <c r="AE253" i="8"/>
  <c r="BN253" i="8" s="1"/>
  <c r="AE252" i="8"/>
  <c r="BN252" i="8" s="1"/>
  <c r="AE251" i="8"/>
  <c r="BN251" i="8" s="1"/>
  <c r="AE250" i="8"/>
  <c r="BN250" i="8" s="1"/>
  <c r="AE249" i="8"/>
  <c r="BN249" i="8" s="1"/>
  <c r="AE248" i="8"/>
  <c r="BN248" i="8" s="1"/>
  <c r="AE247" i="8"/>
  <c r="BN247" i="8" s="1"/>
  <c r="AE246" i="8"/>
  <c r="BN246" i="8" s="1"/>
  <c r="AE245" i="8"/>
  <c r="BN245" i="8" s="1"/>
  <c r="AE244" i="8"/>
  <c r="BN244" i="8" s="1"/>
  <c r="AE243" i="8"/>
  <c r="BN243" i="8" s="1"/>
  <c r="AE242" i="8"/>
  <c r="BN242" i="8" s="1"/>
  <c r="AE241" i="8"/>
  <c r="BN241" i="8" s="1"/>
  <c r="AE240" i="8"/>
  <c r="BN240" i="8" s="1"/>
  <c r="AE239" i="8"/>
  <c r="BN239" i="8" s="1"/>
  <c r="AE238" i="8"/>
  <c r="BN238" i="8" s="1"/>
  <c r="AE237" i="8"/>
  <c r="BN237" i="8" s="1"/>
  <c r="AE236" i="8"/>
  <c r="BN236" i="8" s="1"/>
  <c r="AE235" i="8"/>
  <c r="BN235" i="8" s="1"/>
  <c r="AE234" i="8"/>
  <c r="BN234" i="8" s="1"/>
  <c r="AE233" i="8"/>
  <c r="BN233" i="8" s="1"/>
  <c r="AE232" i="8"/>
  <c r="BN232" i="8" s="1"/>
  <c r="AE231" i="8"/>
  <c r="BN231" i="8" s="1"/>
  <c r="AE230" i="8"/>
  <c r="BN230" i="8" s="1"/>
  <c r="AE229" i="8"/>
  <c r="BN229" i="8" s="1"/>
  <c r="AE228" i="8"/>
  <c r="BN228" i="8" s="1"/>
  <c r="AE227" i="8"/>
  <c r="BN227" i="8" s="1"/>
  <c r="AE226" i="8"/>
  <c r="BN226" i="8" s="1"/>
  <c r="AE225" i="8"/>
  <c r="BN225" i="8" s="1"/>
  <c r="AE224" i="8"/>
  <c r="BN224" i="8" s="1"/>
  <c r="AE223" i="8"/>
  <c r="BN223" i="8" s="1"/>
  <c r="AE222" i="8"/>
  <c r="BN222" i="8" s="1"/>
  <c r="AE221" i="8"/>
  <c r="BN221" i="8" s="1"/>
  <c r="AE220" i="8"/>
  <c r="BN220" i="8" s="1"/>
  <c r="AE219" i="8"/>
  <c r="BN219" i="8" s="1"/>
  <c r="AE218" i="8"/>
  <c r="BN218" i="8" s="1"/>
  <c r="AE217" i="8"/>
  <c r="BN217" i="8" s="1"/>
  <c r="AE216" i="8"/>
  <c r="BN216" i="8" s="1"/>
  <c r="AE215" i="8"/>
  <c r="BN215" i="8" s="1"/>
  <c r="AE214" i="8"/>
  <c r="BN214" i="8" s="1"/>
  <c r="AE213" i="8"/>
  <c r="BN213" i="8" s="1"/>
  <c r="AE212" i="8"/>
  <c r="BN212" i="8" s="1"/>
  <c r="AE211" i="8"/>
  <c r="BN211" i="8" s="1"/>
  <c r="AE210" i="8"/>
  <c r="BN210" i="8" s="1"/>
  <c r="AE209" i="8"/>
  <c r="BN209" i="8" s="1"/>
  <c r="AE208" i="8"/>
  <c r="BN208" i="8" s="1"/>
  <c r="AE207" i="8"/>
  <c r="BN207" i="8" s="1"/>
  <c r="AE206" i="8"/>
  <c r="BN206" i="8" s="1"/>
  <c r="AE205" i="8"/>
  <c r="BN205" i="8" s="1"/>
  <c r="AE204" i="8"/>
  <c r="BN204" i="8" s="1"/>
  <c r="AE203" i="8"/>
  <c r="BN203" i="8" s="1"/>
  <c r="AE202" i="8"/>
  <c r="BN202" i="8" s="1"/>
  <c r="AE201" i="8"/>
  <c r="BN201" i="8" s="1"/>
  <c r="AE200" i="8"/>
  <c r="BN200" i="8" s="1"/>
  <c r="AE199" i="8"/>
  <c r="BN199" i="8" s="1"/>
  <c r="AE198" i="8"/>
  <c r="BN198" i="8" s="1"/>
  <c r="AE197" i="8"/>
  <c r="BN197" i="8" s="1"/>
  <c r="AE196" i="8"/>
  <c r="BN196" i="8" s="1"/>
  <c r="AE195" i="8"/>
  <c r="BN195" i="8" s="1"/>
  <c r="AE194" i="8"/>
  <c r="BN194" i="8" s="1"/>
  <c r="AE193" i="8"/>
  <c r="BN193" i="8" s="1"/>
  <c r="AE192" i="8"/>
  <c r="BN192" i="8" s="1"/>
  <c r="AE191" i="8"/>
  <c r="BN191" i="8" s="1"/>
  <c r="AE190" i="8"/>
  <c r="BN190" i="8" s="1"/>
  <c r="AE189" i="8"/>
  <c r="BN189" i="8" s="1"/>
  <c r="AE188" i="8"/>
  <c r="BN188" i="8" s="1"/>
  <c r="AE187" i="8"/>
  <c r="BN187" i="8" s="1"/>
  <c r="AE186" i="8"/>
  <c r="BN186" i="8" s="1"/>
  <c r="AE185" i="8"/>
  <c r="BN185" i="8" s="1"/>
  <c r="AE184" i="8"/>
  <c r="BN184" i="8" s="1"/>
  <c r="AE183" i="8"/>
  <c r="BN183" i="8" s="1"/>
  <c r="AE182" i="8"/>
  <c r="BN182" i="8" s="1"/>
  <c r="AE181" i="8"/>
  <c r="BN181" i="8" s="1"/>
  <c r="AE180" i="8"/>
  <c r="BN180" i="8" s="1"/>
  <c r="AE179" i="8"/>
  <c r="BN179" i="8" s="1"/>
  <c r="AE178" i="8"/>
  <c r="BN178" i="8" s="1"/>
  <c r="AE177" i="8"/>
  <c r="BN177" i="8" s="1"/>
  <c r="AE176" i="8"/>
  <c r="BN176" i="8" s="1"/>
  <c r="AE175" i="8"/>
  <c r="BN175" i="8" s="1"/>
  <c r="AE174" i="8"/>
  <c r="BN174" i="8" s="1"/>
  <c r="AE173" i="8"/>
  <c r="BN173" i="8" s="1"/>
  <c r="AE172" i="8"/>
  <c r="BN172" i="8" s="1"/>
  <c r="AE171" i="8"/>
  <c r="BN171" i="8" s="1"/>
  <c r="AE170" i="8"/>
  <c r="BN170" i="8" s="1"/>
  <c r="AE169" i="8"/>
  <c r="BN169" i="8" s="1"/>
  <c r="AE168" i="8"/>
  <c r="BN168" i="8" s="1"/>
  <c r="AE167" i="8"/>
  <c r="BN167" i="8" s="1"/>
  <c r="AE166" i="8"/>
  <c r="BN166" i="8" s="1"/>
  <c r="AE165" i="8"/>
  <c r="BN165" i="8" s="1"/>
  <c r="AE164" i="8"/>
  <c r="BN164" i="8" s="1"/>
  <c r="AE163" i="8"/>
  <c r="BN163" i="8" s="1"/>
  <c r="AE162" i="8"/>
  <c r="BN162" i="8" s="1"/>
  <c r="AE161" i="8"/>
  <c r="BN161" i="8" s="1"/>
  <c r="AE160" i="8"/>
  <c r="BN160" i="8" s="1"/>
  <c r="AE159" i="8"/>
  <c r="BN159" i="8" s="1"/>
  <c r="AE158" i="8"/>
  <c r="BN158" i="8" s="1"/>
  <c r="AE157" i="8"/>
  <c r="BN157" i="8" s="1"/>
  <c r="AE156" i="8"/>
  <c r="BN156" i="8" s="1"/>
  <c r="AE155" i="8"/>
  <c r="BN155" i="8" s="1"/>
  <c r="AE154" i="8"/>
  <c r="BN154" i="8" s="1"/>
  <c r="AE153" i="8"/>
  <c r="BN153" i="8" s="1"/>
  <c r="AE152" i="8"/>
  <c r="BN152" i="8" s="1"/>
  <c r="AE151" i="8"/>
  <c r="BN151" i="8" s="1"/>
  <c r="AE150" i="8"/>
  <c r="BN150" i="8" s="1"/>
  <c r="AE149" i="8"/>
  <c r="BN149" i="8" s="1"/>
  <c r="AE148" i="8"/>
  <c r="BN148" i="8" s="1"/>
  <c r="AE147" i="8"/>
  <c r="BN147" i="8" s="1"/>
  <c r="AE146" i="8"/>
  <c r="BN146" i="8" s="1"/>
  <c r="AE145" i="8"/>
  <c r="BN145" i="8" s="1"/>
  <c r="AE144" i="8"/>
  <c r="BN144" i="8" s="1"/>
  <c r="AE143" i="8"/>
  <c r="BN143" i="8" s="1"/>
  <c r="AE142" i="8"/>
  <c r="BN142" i="8" s="1"/>
  <c r="AE141" i="8"/>
  <c r="BN141" i="8" s="1"/>
  <c r="AE140" i="8"/>
  <c r="BN140" i="8" s="1"/>
  <c r="AE139" i="8"/>
  <c r="BN139" i="8" s="1"/>
  <c r="AE138" i="8"/>
  <c r="BN138" i="8" s="1"/>
  <c r="AE137" i="8"/>
  <c r="BN137" i="8" s="1"/>
  <c r="AE136" i="8"/>
  <c r="BN136" i="8" s="1"/>
  <c r="AE135" i="8"/>
  <c r="BN135" i="8" s="1"/>
  <c r="AE134" i="8"/>
  <c r="BN134" i="8" s="1"/>
  <c r="AE133" i="8"/>
  <c r="BN133" i="8" s="1"/>
  <c r="AE132" i="8"/>
  <c r="BN132" i="8" s="1"/>
  <c r="AE131" i="8"/>
  <c r="BN131" i="8" s="1"/>
  <c r="AE130" i="8"/>
  <c r="BN130" i="8" s="1"/>
  <c r="AE129" i="8"/>
  <c r="BN129" i="8" s="1"/>
  <c r="AE128" i="8"/>
  <c r="BN128" i="8" s="1"/>
  <c r="AE127" i="8"/>
  <c r="BN127" i="8" s="1"/>
  <c r="AE126" i="8"/>
  <c r="BN126" i="8" s="1"/>
  <c r="AE125" i="8"/>
  <c r="BN125" i="8" s="1"/>
  <c r="AE124" i="8"/>
  <c r="BN124" i="8" s="1"/>
  <c r="AE123" i="8"/>
  <c r="BN123" i="8" s="1"/>
  <c r="AE122" i="8"/>
  <c r="BN122" i="8" s="1"/>
  <c r="AE121" i="8"/>
  <c r="BN121" i="8" s="1"/>
  <c r="AE120" i="8"/>
  <c r="BN120" i="8" s="1"/>
  <c r="AE119" i="8"/>
  <c r="BN119" i="8" s="1"/>
  <c r="AE118" i="8"/>
  <c r="BN118" i="8" s="1"/>
  <c r="AE117" i="8"/>
  <c r="BN117" i="8" s="1"/>
  <c r="AE116" i="8"/>
  <c r="BN116" i="8" s="1"/>
  <c r="AE115" i="8"/>
  <c r="BN115" i="8" s="1"/>
  <c r="AE114" i="8"/>
  <c r="BN114" i="8" s="1"/>
  <c r="AE113" i="8"/>
  <c r="BN113" i="8" s="1"/>
  <c r="AE112" i="8"/>
  <c r="BN112" i="8" s="1"/>
  <c r="AE111" i="8"/>
  <c r="BN111" i="8" s="1"/>
  <c r="AE110" i="8"/>
  <c r="BN110" i="8" s="1"/>
  <c r="AE109" i="8"/>
  <c r="BN109" i="8" s="1"/>
  <c r="AE108" i="8"/>
  <c r="BN108" i="8" s="1"/>
  <c r="AE107" i="8"/>
  <c r="BN107" i="8" s="1"/>
  <c r="AE106" i="8"/>
  <c r="BN106" i="8" s="1"/>
  <c r="AE105" i="8"/>
  <c r="BN105" i="8" s="1"/>
  <c r="AE104" i="8"/>
  <c r="BN104" i="8" s="1"/>
  <c r="AE103" i="8"/>
  <c r="BN103" i="8" s="1"/>
  <c r="AE102" i="8"/>
  <c r="BN102" i="8" s="1"/>
  <c r="AE101" i="8"/>
  <c r="BN101" i="8" s="1"/>
  <c r="AE100" i="8"/>
  <c r="BN100" i="8" s="1"/>
  <c r="AE99" i="8"/>
  <c r="BN99" i="8" s="1"/>
  <c r="AE98" i="8"/>
  <c r="BN98" i="8" s="1"/>
  <c r="AE97" i="8"/>
  <c r="BN97" i="8" s="1"/>
  <c r="AE96" i="8"/>
  <c r="BN96" i="8" s="1"/>
  <c r="AE95" i="8"/>
  <c r="BN95" i="8" s="1"/>
  <c r="AE94" i="8"/>
  <c r="BN94" i="8" s="1"/>
  <c r="AE93" i="8"/>
  <c r="BN93" i="8" s="1"/>
  <c r="AE92" i="8"/>
  <c r="BN92" i="8" s="1"/>
  <c r="AE91" i="8"/>
  <c r="BN91" i="8" s="1"/>
  <c r="AE90" i="8"/>
  <c r="BN90" i="8" s="1"/>
  <c r="AE89" i="8"/>
  <c r="BN89" i="8" s="1"/>
  <c r="AE88" i="8"/>
  <c r="BN88" i="8" s="1"/>
  <c r="AE87" i="8"/>
  <c r="BN87" i="8" s="1"/>
  <c r="AE86" i="8"/>
  <c r="BN86" i="8" s="1"/>
  <c r="AE85" i="8"/>
  <c r="BN85" i="8" s="1"/>
  <c r="AE84" i="8"/>
  <c r="BN84" i="8" s="1"/>
  <c r="AE83" i="8"/>
  <c r="BN83" i="8" s="1"/>
  <c r="AE82" i="8"/>
  <c r="BN82" i="8" s="1"/>
  <c r="AE81" i="8"/>
  <c r="BN81" i="8" s="1"/>
  <c r="AE80" i="8"/>
  <c r="BN80" i="8" s="1"/>
  <c r="AE79" i="8"/>
  <c r="BN79" i="8" s="1"/>
  <c r="AE78" i="8"/>
  <c r="BN78" i="8" s="1"/>
  <c r="AE77" i="8"/>
  <c r="BN77" i="8" s="1"/>
  <c r="AE76" i="8"/>
  <c r="BN76" i="8" s="1"/>
  <c r="AE75" i="8"/>
  <c r="BN75" i="8" s="1"/>
  <c r="AE74" i="8"/>
  <c r="BN74" i="8" s="1"/>
  <c r="AE73" i="8"/>
  <c r="BN73" i="8" s="1"/>
  <c r="AE72" i="8"/>
  <c r="BN72" i="8" s="1"/>
  <c r="AE71" i="8"/>
  <c r="BN71" i="8" s="1"/>
  <c r="AE70" i="8"/>
  <c r="BN70" i="8" s="1"/>
  <c r="AE69" i="8"/>
  <c r="BN69" i="8" s="1"/>
  <c r="AE68" i="8"/>
  <c r="BN68" i="8" s="1"/>
  <c r="AE67" i="8"/>
  <c r="BN67" i="8" s="1"/>
  <c r="AE66" i="8"/>
  <c r="BN66" i="8" s="1"/>
  <c r="AE65" i="8"/>
  <c r="BN65" i="8" s="1"/>
  <c r="AE64" i="8"/>
  <c r="BN64" i="8" s="1"/>
  <c r="AE63" i="8"/>
  <c r="BN63" i="8" s="1"/>
  <c r="AE62" i="8"/>
  <c r="BN62" i="8" s="1"/>
  <c r="AE61" i="8"/>
  <c r="BN61" i="8" s="1"/>
  <c r="AE60" i="8"/>
  <c r="BN60" i="8" s="1"/>
  <c r="AE59" i="8"/>
  <c r="BN59" i="8" s="1"/>
  <c r="AE58" i="8"/>
  <c r="BN58" i="8" s="1"/>
  <c r="AE57" i="8"/>
  <c r="BN57" i="8" s="1"/>
  <c r="AE56" i="8"/>
  <c r="BN56" i="8" s="1"/>
  <c r="AE55" i="8"/>
  <c r="BN55" i="8" s="1"/>
  <c r="AE54" i="8"/>
  <c r="BN54" i="8" s="1"/>
  <c r="AE53" i="8"/>
  <c r="BN53" i="8" s="1"/>
  <c r="AE52" i="8"/>
  <c r="BN52" i="8" s="1"/>
  <c r="AE51" i="8"/>
  <c r="BN51" i="8" s="1"/>
  <c r="AE50" i="8"/>
  <c r="BN50" i="8" s="1"/>
  <c r="AE49" i="8"/>
  <c r="BN49" i="8" s="1"/>
  <c r="AE48" i="8"/>
  <c r="BN48" i="8" s="1"/>
  <c r="AE47" i="8"/>
  <c r="BN47" i="8" s="1"/>
  <c r="AE46" i="8"/>
  <c r="BN46" i="8" s="1"/>
  <c r="AE45" i="8"/>
  <c r="BN45" i="8" s="1"/>
  <c r="AE44" i="8"/>
  <c r="BN44" i="8" s="1"/>
  <c r="AE43" i="8"/>
  <c r="BN43" i="8" s="1"/>
  <c r="AE42" i="8"/>
  <c r="BN42" i="8" s="1"/>
  <c r="AE41" i="8"/>
  <c r="BN41" i="8" s="1"/>
  <c r="AE40" i="8"/>
  <c r="BN40" i="8" s="1"/>
  <c r="AE39" i="8"/>
  <c r="BN39" i="8" s="1"/>
  <c r="AE38" i="8"/>
  <c r="BN38" i="8" s="1"/>
  <c r="AE37" i="8"/>
  <c r="BN37" i="8" s="1"/>
  <c r="AE36" i="8"/>
  <c r="BN36" i="8" s="1"/>
  <c r="AE35" i="8"/>
  <c r="BN35" i="8" s="1"/>
  <c r="AE34" i="8"/>
  <c r="BN34" i="8" s="1"/>
  <c r="AE33" i="8"/>
  <c r="BN33" i="8" s="1"/>
  <c r="AE32" i="8"/>
  <c r="BN32" i="8" s="1"/>
  <c r="AE31" i="8"/>
  <c r="BN31" i="8" s="1"/>
  <c r="AE30" i="8"/>
  <c r="BN30" i="8" s="1"/>
  <c r="AE29" i="8"/>
  <c r="BN29" i="8" s="1"/>
  <c r="AE28" i="8"/>
  <c r="BN28" i="8" s="1"/>
  <c r="AE27" i="8"/>
  <c r="BN27" i="8" s="1"/>
  <c r="AE26" i="8"/>
  <c r="BN26" i="8" s="1"/>
  <c r="AE25" i="8"/>
  <c r="BN25" i="8" s="1"/>
  <c r="AE24" i="8"/>
  <c r="BN24" i="8" s="1"/>
  <c r="AE23" i="8"/>
  <c r="BN23" i="8" s="1"/>
  <c r="AE22" i="8"/>
  <c r="BN22" i="8" s="1"/>
  <c r="AE21" i="8"/>
  <c r="BN21" i="8" s="1"/>
  <c r="AE20" i="8"/>
  <c r="BN20" i="8" s="1"/>
  <c r="AE19" i="8"/>
  <c r="BN19" i="8" s="1"/>
  <c r="AE18" i="8"/>
  <c r="BN18" i="8" s="1"/>
  <c r="AE17" i="8"/>
  <c r="BN17" i="8" s="1"/>
  <c r="AE16" i="8"/>
  <c r="BN16" i="8" s="1"/>
  <c r="AE15" i="8"/>
  <c r="BN15" i="8" s="1"/>
  <c r="AE14" i="8"/>
  <c r="BN14" i="8" s="1"/>
  <c r="AE13" i="8"/>
  <c r="BN13" i="8" s="1"/>
  <c r="AE12" i="8"/>
  <c r="BN12" i="8" s="1"/>
  <c r="AE11" i="8"/>
  <c r="BN11" i="8" s="1"/>
  <c r="AE10" i="8"/>
  <c r="BN10" i="8" s="1"/>
  <c r="AE9" i="8"/>
  <c r="BN9" i="8" s="1"/>
  <c r="AE8" i="8"/>
  <c r="BN8" i="8" s="1"/>
  <c r="AE7" i="8"/>
  <c r="BN7" i="8" s="1"/>
  <c r="AE6" i="8"/>
  <c r="BN6" i="8" s="1"/>
  <c r="AE5" i="8"/>
  <c r="BN5" i="8" s="1"/>
  <c r="AE4" i="8"/>
  <c r="BN4" i="8" s="1"/>
  <c r="AE3" i="8"/>
  <c r="BN3" i="8" s="1"/>
  <c r="AB688" i="8"/>
  <c r="BK688" i="8" s="1"/>
  <c r="AB687" i="8"/>
  <c r="BK687" i="8" s="1"/>
  <c r="AB686" i="8"/>
  <c r="BK686" i="8" s="1"/>
  <c r="AB685" i="8"/>
  <c r="BK685" i="8" s="1"/>
  <c r="AB684" i="8"/>
  <c r="BK684" i="8" s="1"/>
  <c r="AB683" i="8"/>
  <c r="BK683" i="8" s="1"/>
  <c r="AB682" i="8"/>
  <c r="BK682" i="8" s="1"/>
  <c r="AB681" i="8"/>
  <c r="BK681" i="8" s="1"/>
  <c r="AB680" i="8"/>
  <c r="BK680" i="8" s="1"/>
  <c r="AB679" i="8"/>
  <c r="BK679" i="8" s="1"/>
  <c r="AB678" i="8"/>
  <c r="BK678" i="8" s="1"/>
  <c r="AB677" i="8"/>
  <c r="BK677" i="8" s="1"/>
  <c r="AB676" i="8"/>
  <c r="BK676" i="8" s="1"/>
  <c r="AB675" i="8"/>
  <c r="BK675" i="8" s="1"/>
  <c r="AB674" i="8"/>
  <c r="BK674" i="8" s="1"/>
  <c r="AB673" i="8"/>
  <c r="BK673" i="8" s="1"/>
  <c r="AB672" i="8"/>
  <c r="BK672" i="8" s="1"/>
  <c r="AB671" i="8"/>
  <c r="BK671" i="8" s="1"/>
  <c r="AB670" i="8"/>
  <c r="BK670" i="8" s="1"/>
  <c r="AB669" i="8"/>
  <c r="BK669" i="8" s="1"/>
  <c r="AB668" i="8"/>
  <c r="BK668" i="8" s="1"/>
  <c r="AB667" i="8"/>
  <c r="BK667" i="8" s="1"/>
  <c r="AB666" i="8"/>
  <c r="BK666" i="8" s="1"/>
  <c r="AB665" i="8"/>
  <c r="BK665" i="8" s="1"/>
  <c r="AB664" i="8"/>
  <c r="BK664" i="8" s="1"/>
  <c r="AB663" i="8"/>
  <c r="BK663" i="8" s="1"/>
  <c r="AB662" i="8"/>
  <c r="BK662" i="8" s="1"/>
  <c r="AB661" i="8"/>
  <c r="BK661" i="8" s="1"/>
  <c r="AB660" i="8"/>
  <c r="BK660" i="8" s="1"/>
  <c r="AB659" i="8"/>
  <c r="BK659" i="8" s="1"/>
  <c r="AB658" i="8"/>
  <c r="BK658" i="8" s="1"/>
  <c r="AB657" i="8"/>
  <c r="BK657" i="8" s="1"/>
  <c r="AB656" i="8"/>
  <c r="BK656" i="8" s="1"/>
  <c r="AB655" i="8"/>
  <c r="BK655" i="8" s="1"/>
  <c r="AB654" i="8"/>
  <c r="BK654" i="8" s="1"/>
  <c r="AB653" i="8"/>
  <c r="BK653" i="8" s="1"/>
  <c r="AB652" i="8"/>
  <c r="BK652" i="8" s="1"/>
  <c r="AB651" i="8"/>
  <c r="BK651" i="8" s="1"/>
  <c r="AB650" i="8"/>
  <c r="BK650" i="8" s="1"/>
  <c r="AB649" i="8"/>
  <c r="BK649" i="8" s="1"/>
  <c r="AB648" i="8"/>
  <c r="BK648" i="8" s="1"/>
  <c r="AB647" i="8"/>
  <c r="BK647" i="8" s="1"/>
  <c r="AB646" i="8"/>
  <c r="BK646" i="8" s="1"/>
  <c r="AB645" i="8"/>
  <c r="BK645" i="8" s="1"/>
  <c r="AB644" i="8"/>
  <c r="BK644" i="8" s="1"/>
  <c r="AB643" i="8"/>
  <c r="BK643" i="8" s="1"/>
  <c r="AB642" i="8"/>
  <c r="BK642" i="8" s="1"/>
  <c r="AB641" i="8"/>
  <c r="BK641" i="8" s="1"/>
  <c r="AB640" i="8"/>
  <c r="BK640" i="8" s="1"/>
  <c r="AB639" i="8"/>
  <c r="BK639" i="8" s="1"/>
  <c r="AB638" i="8"/>
  <c r="BK638" i="8" s="1"/>
  <c r="AB637" i="8"/>
  <c r="BK637" i="8" s="1"/>
  <c r="AB636" i="8"/>
  <c r="BK636" i="8" s="1"/>
  <c r="AB635" i="8"/>
  <c r="BK635" i="8" s="1"/>
  <c r="AB634" i="8"/>
  <c r="BK634" i="8" s="1"/>
  <c r="AB633" i="8"/>
  <c r="BK633" i="8" s="1"/>
  <c r="AB632" i="8"/>
  <c r="BK632" i="8" s="1"/>
  <c r="AB631" i="8"/>
  <c r="BK631" i="8" s="1"/>
  <c r="AB630" i="8"/>
  <c r="BK630" i="8" s="1"/>
  <c r="AB629" i="8"/>
  <c r="BK629" i="8" s="1"/>
  <c r="AB628" i="8"/>
  <c r="BK628" i="8" s="1"/>
  <c r="AB627" i="8"/>
  <c r="BK627" i="8" s="1"/>
  <c r="AB626" i="8"/>
  <c r="BK626" i="8" s="1"/>
  <c r="AB625" i="8"/>
  <c r="BK625" i="8" s="1"/>
  <c r="AB624" i="8"/>
  <c r="BK624" i="8" s="1"/>
  <c r="AB623" i="8"/>
  <c r="BK623" i="8" s="1"/>
  <c r="AB622" i="8"/>
  <c r="BK622" i="8" s="1"/>
  <c r="AB621" i="8"/>
  <c r="BK621" i="8" s="1"/>
  <c r="AB620" i="8"/>
  <c r="BK620" i="8" s="1"/>
  <c r="AB619" i="8"/>
  <c r="BK619" i="8" s="1"/>
  <c r="AB618" i="8"/>
  <c r="BK618" i="8" s="1"/>
  <c r="AB617" i="8"/>
  <c r="BK617" i="8" s="1"/>
  <c r="AB616" i="8"/>
  <c r="BK616" i="8" s="1"/>
  <c r="AB615" i="8"/>
  <c r="BK615" i="8" s="1"/>
  <c r="AB614" i="8"/>
  <c r="BK614" i="8" s="1"/>
  <c r="AB613" i="8"/>
  <c r="BK613" i="8" s="1"/>
  <c r="AB612" i="8"/>
  <c r="BK612" i="8" s="1"/>
  <c r="AB611" i="8"/>
  <c r="BK611" i="8" s="1"/>
  <c r="AB610" i="8"/>
  <c r="BK610" i="8" s="1"/>
  <c r="AB609" i="8"/>
  <c r="BK609" i="8" s="1"/>
  <c r="AB608" i="8"/>
  <c r="BK608" i="8" s="1"/>
  <c r="AB607" i="8"/>
  <c r="BK607" i="8" s="1"/>
  <c r="AB606" i="8"/>
  <c r="BK606" i="8" s="1"/>
  <c r="AB605" i="8"/>
  <c r="BK605" i="8" s="1"/>
  <c r="AB604" i="8"/>
  <c r="BK604" i="8" s="1"/>
  <c r="AB603" i="8"/>
  <c r="BK603" i="8" s="1"/>
  <c r="AB602" i="8"/>
  <c r="BK602" i="8" s="1"/>
  <c r="AB601" i="8"/>
  <c r="BK601" i="8" s="1"/>
  <c r="AB600" i="8"/>
  <c r="BK600" i="8" s="1"/>
  <c r="AB599" i="8"/>
  <c r="BK599" i="8" s="1"/>
  <c r="AB598" i="8"/>
  <c r="BK598" i="8" s="1"/>
  <c r="AB597" i="8"/>
  <c r="BK597" i="8" s="1"/>
  <c r="AB596" i="8"/>
  <c r="BK596" i="8" s="1"/>
  <c r="AB595" i="8"/>
  <c r="BK595" i="8" s="1"/>
  <c r="AB594" i="8"/>
  <c r="BK594" i="8" s="1"/>
  <c r="AB593" i="8"/>
  <c r="BK593" i="8" s="1"/>
  <c r="AB592" i="8"/>
  <c r="BK592" i="8" s="1"/>
  <c r="AB591" i="8"/>
  <c r="BK591" i="8" s="1"/>
  <c r="AB590" i="8"/>
  <c r="BK590" i="8" s="1"/>
  <c r="AB589" i="8"/>
  <c r="BK589" i="8" s="1"/>
  <c r="AB588" i="8"/>
  <c r="BK588" i="8" s="1"/>
  <c r="AB587" i="8"/>
  <c r="BK587" i="8" s="1"/>
  <c r="AB586" i="8"/>
  <c r="BK586" i="8" s="1"/>
  <c r="AB585" i="8"/>
  <c r="BK585" i="8" s="1"/>
  <c r="AB584" i="8"/>
  <c r="BK584" i="8" s="1"/>
  <c r="AB583" i="8"/>
  <c r="BK583" i="8" s="1"/>
  <c r="AB582" i="8"/>
  <c r="BK582" i="8" s="1"/>
  <c r="AB581" i="8"/>
  <c r="BK581" i="8" s="1"/>
  <c r="AB580" i="8"/>
  <c r="BK580" i="8" s="1"/>
  <c r="AB579" i="8"/>
  <c r="BK579" i="8" s="1"/>
  <c r="AB578" i="8"/>
  <c r="BK578" i="8" s="1"/>
  <c r="AB577" i="8"/>
  <c r="BK577" i="8" s="1"/>
  <c r="AB576" i="8"/>
  <c r="BK576" i="8" s="1"/>
  <c r="AB575" i="8"/>
  <c r="BK575" i="8" s="1"/>
  <c r="AB574" i="8"/>
  <c r="BK574" i="8" s="1"/>
  <c r="AB573" i="8"/>
  <c r="BK573" i="8" s="1"/>
  <c r="AB572" i="8"/>
  <c r="BK572" i="8" s="1"/>
  <c r="AB571" i="8"/>
  <c r="BK571" i="8" s="1"/>
  <c r="AB570" i="8"/>
  <c r="BK570" i="8" s="1"/>
  <c r="AB569" i="8"/>
  <c r="BK569" i="8" s="1"/>
  <c r="AB568" i="8"/>
  <c r="BK568" i="8" s="1"/>
  <c r="AB567" i="8"/>
  <c r="BK567" i="8" s="1"/>
  <c r="AB566" i="8"/>
  <c r="BK566" i="8" s="1"/>
  <c r="AB565" i="8"/>
  <c r="BK565" i="8" s="1"/>
  <c r="AB564" i="8"/>
  <c r="BK564" i="8" s="1"/>
  <c r="AB563" i="8"/>
  <c r="BK563" i="8" s="1"/>
  <c r="AB562" i="8"/>
  <c r="BK562" i="8" s="1"/>
  <c r="AB561" i="8"/>
  <c r="BK561" i="8" s="1"/>
  <c r="AB560" i="8"/>
  <c r="BK560" i="8" s="1"/>
  <c r="AB559" i="8"/>
  <c r="BK559" i="8" s="1"/>
  <c r="AB558" i="8"/>
  <c r="BK558" i="8" s="1"/>
  <c r="AB557" i="8"/>
  <c r="BK557" i="8" s="1"/>
  <c r="AB556" i="8"/>
  <c r="BK556" i="8" s="1"/>
  <c r="AB555" i="8"/>
  <c r="BK555" i="8" s="1"/>
  <c r="AB554" i="8"/>
  <c r="BK554" i="8" s="1"/>
  <c r="AB553" i="8"/>
  <c r="BK553" i="8" s="1"/>
  <c r="AB552" i="8"/>
  <c r="BK552" i="8" s="1"/>
  <c r="AB551" i="8"/>
  <c r="BK551" i="8" s="1"/>
  <c r="AB550" i="8"/>
  <c r="BK550" i="8" s="1"/>
  <c r="AB549" i="8"/>
  <c r="BK549" i="8" s="1"/>
  <c r="AB548" i="8"/>
  <c r="BK548" i="8" s="1"/>
  <c r="AB547" i="8"/>
  <c r="BK547" i="8" s="1"/>
  <c r="AB546" i="8"/>
  <c r="BK546" i="8" s="1"/>
  <c r="AB545" i="8"/>
  <c r="BK545" i="8" s="1"/>
  <c r="AB544" i="8"/>
  <c r="BK544" i="8" s="1"/>
  <c r="AB543" i="8"/>
  <c r="BK543" i="8" s="1"/>
  <c r="AB542" i="8"/>
  <c r="BK542" i="8" s="1"/>
  <c r="AB541" i="8"/>
  <c r="BK541" i="8" s="1"/>
  <c r="AB540" i="8"/>
  <c r="BK540" i="8" s="1"/>
  <c r="AB539" i="8"/>
  <c r="BK539" i="8" s="1"/>
  <c r="AB538" i="8"/>
  <c r="BK538" i="8" s="1"/>
  <c r="AB537" i="8"/>
  <c r="BK537" i="8" s="1"/>
  <c r="AB536" i="8"/>
  <c r="BK536" i="8" s="1"/>
  <c r="AB535" i="8"/>
  <c r="BK535" i="8" s="1"/>
  <c r="AB534" i="8"/>
  <c r="BK534" i="8" s="1"/>
  <c r="AB533" i="8"/>
  <c r="BK533" i="8" s="1"/>
  <c r="AB532" i="8"/>
  <c r="BK532" i="8" s="1"/>
  <c r="AB531" i="8"/>
  <c r="BK531" i="8" s="1"/>
  <c r="AB530" i="8"/>
  <c r="BK530" i="8" s="1"/>
  <c r="AB529" i="8"/>
  <c r="BK529" i="8" s="1"/>
  <c r="AB528" i="8"/>
  <c r="BK528" i="8" s="1"/>
  <c r="AB527" i="8"/>
  <c r="BK527" i="8" s="1"/>
  <c r="AB526" i="8"/>
  <c r="BK526" i="8" s="1"/>
  <c r="AB525" i="8"/>
  <c r="BK525" i="8" s="1"/>
  <c r="AB524" i="8"/>
  <c r="BK524" i="8" s="1"/>
  <c r="AB523" i="8"/>
  <c r="BK523" i="8" s="1"/>
  <c r="AB522" i="8"/>
  <c r="BK522" i="8" s="1"/>
  <c r="AB521" i="8"/>
  <c r="BK521" i="8" s="1"/>
  <c r="AB520" i="8"/>
  <c r="BK520" i="8" s="1"/>
  <c r="AB519" i="8"/>
  <c r="BK519" i="8" s="1"/>
  <c r="AB518" i="8"/>
  <c r="BK518" i="8" s="1"/>
  <c r="AB517" i="8"/>
  <c r="BK517" i="8" s="1"/>
  <c r="AB516" i="8"/>
  <c r="BK516" i="8" s="1"/>
  <c r="AB515" i="8"/>
  <c r="BK515" i="8" s="1"/>
  <c r="AB514" i="8"/>
  <c r="BK514" i="8" s="1"/>
  <c r="AB513" i="8"/>
  <c r="BK513" i="8" s="1"/>
  <c r="AB512" i="8"/>
  <c r="BK512" i="8" s="1"/>
  <c r="AB511" i="8"/>
  <c r="BK511" i="8" s="1"/>
  <c r="AB510" i="8"/>
  <c r="BK510" i="8" s="1"/>
  <c r="AB509" i="8"/>
  <c r="BK509" i="8" s="1"/>
  <c r="AB508" i="8"/>
  <c r="BK508" i="8" s="1"/>
  <c r="AB507" i="8"/>
  <c r="BK507" i="8" s="1"/>
  <c r="AB506" i="8"/>
  <c r="BK506" i="8" s="1"/>
  <c r="AB505" i="8"/>
  <c r="BK505" i="8" s="1"/>
  <c r="AB504" i="8"/>
  <c r="BK504" i="8" s="1"/>
  <c r="AB503" i="8"/>
  <c r="BK503" i="8" s="1"/>
  <c r="AB502" i="8"/>
  <c r="BK502" i="8" s="1"/>
  <c r="AB501" i="8"/>
  <c r="BK501" i="8" s="1"/>
  <c r="AB500" i="8"/>
  <c r="BK500" i="8" s="1"/>
  <c r="AB499" i="8"/>
  <c r="BK499" i="8" s="1"/>
  <c r="AB498" i="8"/>
  <c r="BK498" i="8" s="1"/>
  <c r="AB497" i="8"/>
  <c r="BK497" i="8" s="1"/>
  <c r="AB496" i="8"/>
  <c r="BK496" i="8" s="1"/>
  <c r="AB495" i="8"/>
  <c r="BK495" i="8" s="1"/>
  <c r="AB494" i="8"/>
  <c r="BK494" i="8" s="1"/>
  <c r="AB493" i="8"/>
  <c r="BK493" i="8" s="1"/>
  <c r="AB492" i="8"/>
  <c r="BK492" i="8" s="1"/>
  <c r="AB491" i="8"/>
  <c r="BK491" i="8" s="1"/>
  <c r="AB490" i="8"/>
  <c r="BK490" i="8" s="1"/>
  <c r="AB489" i="8"/>
  <c r="BK489" i="8" s="1"/>
  <c r="AB488" i="8"/>
  <c r="BK488" i="8" s="1"/>
  <c r="AB487" i="8"/>
  <c r="BK487" i="8" s="1"/>
  <c r="AB486" i="8"/>
  <c r="BK486" i="8" s="1"/>
  <c r="AB485" i="8"/>
  <c r="BK485" i="8" s="1"/>
  <c r="AB484" i="8"/>
  <c r="BK484" i="8" s="1"/>
  <c r="AB483" i="8"/>
  <c r="BK483" i="8" s="1"/>
  <c r="AB482" i="8"/>
  <c r="BK482" i="8" s="1"/>
  <c r="AB481" i="8"/>
  <c r="BK481" i="8" s="1"/>
  <c r="AB480" i="8"/>
  <c r="BK480" i="8" s="1"/>
  <c r="AB479" i="8"/>
  <c r="BK479" i="8" s="1"/>
  <c r="AB478" i="8"/>
  <c r="BK478" i="8" s="1"/>
  <c r="AB477" i="8"/>
  <c r="BK477" i="8" s="1"/>
  <c r="AB476" i="8"/>
  <c r="BK476" i="8" s="1"/>
  <c r="AB475" i="8"/>
  <c r="BK475" i="8" s="1"/>
  <c r="AB474" i="8"/>
  <c r="BK474" i="8" s="1"/>
  <c r="AB473" i="8"/>
  <c r="BK473" i="8" s="1"/>
  <c r="AB472" i="8"/>
  <c r="BK472" i="8" s="1"/>
  <c r="AB471" i="8"/>
  <c r="BK471" i="8" s="1"/>
  <c r="AB470" i="8"/>
  <c r="BK470" i="8" s="1"/>
  <c r="AB469" i="8"/>
  <c r="BK469" i="8" s="1"/>
  <c r="AB468" i="8"/>
  <c r="BK468" i="8" s="1"/>
  <c r="AB467" i="8"/>
  <c r="BK467" i="8" s="1"/>
  <c r="AB466" i="8"/>
  <c r="BK466" i="8" s="1"/>
  <c r="AB465" i="8"/>
  <c r="BK465" i="8" s="1"/>
  <c r="AB464" i="8"/>
  <c r="BK464" i="8" s="1"/>
  <c r="AB463" i="8"/>
  <c r="BK463" i="8" s="1"/>
  <c r="AB462" i="8"/>
  <c r="BK462" i="8" s="1"/>
  <c r="AB461" i="8"/>
  <c r="BK461" i="8" s="1"/>
  <c r="AB460" i="8"/>
  <c r="BK460" i="8" s="1"/>
  <c r="AB459" i="8"/>
  <c r="BK459" i="8" s="1"/>
  <c r="AB458" i="8"/>
  <c r="BK458" i="8" s="1"/>
  <c r="AB457" i="8"/>
  <c r="BK457" i="8" s="1"/>
  <c r="AB456" i="8"/>
  <c r="BK456" i="8" s="1"/>
  <c r="AB455" i="8"/>
  <c r="BK455" i="8" s="1"/>
  <c r="AB454" i="8"/>
  <c r="BK454" i="8" s="1"/>
  <c r="AB453" i="8"/>
  <c r="BK453" i="8" s="1"/>
  <c r="AB452" i="8"/>
  <c r="BK452" i="8" s="1"/>
  <c r="AB451" i="8"/>
  <c r="BK451" i="8" s="1"/>
  <c r="AB450" i="8"/>
  <c r="BK450" i="8" s="1"/>
  <c r="AB449" i="8"/>
  <c r="BK449" i="8" s="1"/>
  <c r="AB448" i="8"/>
  <c r="BK448" i="8" s="1"/>
  <c r="AB447" i="8"/>
  <c r="BK447" i="8" s="1"/>
  <c r="AB446" i="8"/>
  <c r="BK446" i="8" s="1"/>
  <c r="AB445" i="8"/>
  <c r="BK445" i="8" s="1"/>
  <c r="AB444" i="8"/>
  <c r="BK444" i="8" s="1"/>
  <c r="AB443" i="8"/>
  <c r="BK443" i="8" s="1"/>
  <c r="AB442" i="8"/>
  <c r="BK442" i="8" s="1"/>
  <c r="AB441" i="8"/>
  <c r="BK441" i="8" s="1"/>
  <c r="AB440" i="8"/>
  <c r="BK440" i="8" s="1"/>
  <c r="AB439" i="8"/>
  <c r="BK439" i="8" s="1"/>
  <c r="AB438" i="8"/>
  <c r="BK438" i="8" s="1"/>
  <c r="AB437" i="8"/>
  <c r="BK437" i="8" s="1"/>
  <c r="AB436" i="8"/>
  <c r="BK436" i="8" s="1"/>
  <c r="AB435" i="8"/>
  <c r="BK435" i="8" s="1"/>
  <c r="AB434" i="8"/>
  <c r="BK434" i="8" s="1"/>
  <c r="AB433" i="8"/>
  <c r="BK433" i="8" s="1"/>
  <c r="AB432" i="8"/>
  <c r="BK432" i="8" s="1"/>
  <c r="AB431" i="8"/>
  <c r="BK431" i="8" s="1"/>
  <c r="AB430" i="8"/>
  <c r="BK430" i="8" s="1"/>
  <c r="AB429" i="8"/>
  <c r="BK429" i="8" s="1"/>
  <c r="AB428" i="8"/>
  <c r="BK428" i="8" s="1"/>
  <c r="AB427" i="8"/>
  <c r="BK427" i="8" s="1"/>
  <c r="AB426" i="8"/>
  <c r="BK426" i="8" s="1"/>
  <c r="AB425" i="8"/>
  <c r="BK425" i="8" s="1"/>
  <c r="AB424" i="8"/>
  <c r="BK424" i="8" s="1"/>
  <c r="AB423" i="8"/>
  <c r="BK423" i="8" s="1"/>
  <c r="AB422" i="8"/>
  <c r="BK422" i="8" s="1"/>
  <c r="AB421" i="8"/>
  <c r="BK421" i="8" s="1"/>
  <c r="AB420" i="8"/>
  <c r="BK420" i="8" s="1"/>
  <c r="AB419" i="8"/>
  <c r="BK419" i="8" s="1"/>
  <c r="AB418" i="8"/>
  <c r="BK418" i="8" s="1"/>
  <c r="AB417" i="8"/>
  <c r="BK417" i="8" s="1"/>
  <c r="AB416" i="8"/>
  <c r="BK416" i="8" s="1"/>
  <c r="AB415" i="8"/>
  <c r="BK415" i="8" s="1"/>
  <c r="AB414" i="8"/>
  <c r="BK414" i="8" s="1"/>
  <c r="AB413" i="8"/>
  <c r="BK413" i="8" s="1"/>
  <c r="AB412" i="8"/>
  <c r="BK412" i="8" s="1"/>
  <c r="AB411" i="8"/>
  <c r="BK411" i="8" s="1"/>
  <c r="AB410" i="8"/>
  <c r="BK410" i="8" s="1"/>
  <c r="AB409" i="8"/>
  <c r="BK409" i="8" s="1"/>
  <c r="AB408" i="8"/>
  <c r="BK408" i="8" s="1"/>
  <c r="AB407" i="8"/>
  <c r="BK407" i="8" s="1"/>
  <c r="AB406" i="8"/>
  <c r="BK406" i="8" s="1"/>
  <c r="AB405" i="8"/>
  <c r="BK405" i="8" s="1"/>
  <c r="AB404" i="8"/>
  <c r="BK404" i="8" s="1"/>
  <c r="AB403" i="8"/>
  <c r="BK403" i="8" s="1"/>
  <c r="AB402" i="8"/>
  <c r="BK402" i="8" s="1"/>
  <c r="AB401" i="8"/>
  <c r="BK401" i="8" s="1"/>
  <c r="AB400" i="8"/>
  <c r="BK400" i="8" s="1"/>
  <c r="AB399" i="8"/>
  <c r="BK399" i="8" s="1"/>
  <c r="AB398" i="8"/>
  <c r="BK398" i="8" s="1"/>
  <c r="AB397" i="8"/>
  <c r="BK397" i="8" s="1"/>
  <c r="AB396" i="8"/>
  <c r="BK396" i="8" s="1"/>
  <c r="AB395" i="8"/>
  <c r="BK395" i="8" s="1"/>
  <c r="AB394" i="8"/>
  <c r="BK394" i="8" s="1"/>
  <c r="AB393" i="8"/>
  <c r="BK393" i="8" s="1"/>
  <c r="AB392" i="8"/>
  <c r="BK392" i="8" s="1"/>
  <c r="AB391" i="8"/>
  <c r="BK391" i="8" s="1"/>
  <c r="AB390" i="8"/>
  <c r="BK390" i="8" s="1"/>
  <c r="AB389" i="8"/>
  <c r="BK389" i="8" s="1"/>
  <c r="AB388" i="8"/>
  <c r="BK388" i="8" s="1"/>
  <c r="AB387" i="8"/>
  <c r="BK387" i="8" s="1"/>
  <c r="AB386" i="8"/>
  <c r="BK386" i="8" s="1"/>
  <c r="AB385" i="8"/>
  <c r="BK385" i="8" s="1"/>
  <c r="AB384" i="8"/>
  <c r="BK384" i="8" s="1"/>
  <c r="AB383" i="8"/>
  <c r="BK383" i="8" s="1"/>
  <c r="AB382" i="8"/>
  <c r="BK382" i="8" s="1"/>
  <c r="AB381" i="8"/>
  <c r="BK381" i="8" s="1"/>
  <c r="AB380" i="8"/>
  <c r="BK380" i="8" s="1"/>
  <c r="AB379" i="8"/>
  <c r="BK379" i="8" s="1"/>
  <c r="AB378" i="8"/>
  <c r="BK378" i="8" s="1"/>
  <c r="AB377" i="8"/>
  <c r="BK377" i="8" s="1"/>
  <c r="AB376" i="8"/>
  <c r="BK376" i="8" s="1"/>
  <c r="AB375" i="8"/>
  <c r="BK375" i="8" s="1"/>
  <c r="AB374" i="8"/>
  <c r="BK374" i="8" s="1"/>
  <c r="AB373" i="8"/>
  <c r="BK373" i="8" s="1"/>
  <c r="AB372" i="8"/>
  <c r="BK372" i="8" s="1"/>
  <c r="AB371" i="8"/>
  <c r="BK371" i="8" s="1"/>
  <c r="AB370" i="8"/>
  <c r="BK370" i="8" s="1"/>
  <c r="AB369" i="8"/>
  <c r="BK369" i="8" s="1"/>
  <c r="AB368" i="8"/>
  <c r="BK368" i="8" s="1"/>
  <c r="AB367" i="8"/>
  <c r="BK367" i="8" s="1"/>
  <c r="AB366" i="8"/>
  <c r="BK366" i="8" s="1"/>
  <c r="AB365" i="8"/>
  <c r="BK365" i="8" s="1"/>
  <c r="AB364" i="8"/>
  <c r="BK364" i="8" s="1"/>
  <c r="AB363" i="8"/>
  <c r="BK363" i="8" s="1"/>
  <c r="AB362" i="8"/>
  <c r="BK362" i="8" s="1"/>
  <c r="AB361" i="8"/>
  <c r="BK361" i="8" s="1"/>
  <c r="AB360" i="8"/>
  <c r="BK360" i="8" s="1"/>
  <c r="AB359" i="8"/>
  <c r="BK359" i="8" s="1"/>
  <c r="AB358" i="8"/>
  <c r="BK358" i="8" s="1"/>
  <c r="AB357" i="8"/>
  <c r="BK357" i="8" s="1"/>
  <c r="AB356" i="8"/>
  <c r="BK356" i="8" s="1"/>
  <c r="AB355" i="8"/>
  <c r="BK355" i="8" s="1"/>
  <c r="AB354" i="8"/>
  <c r="BK354" i="8" s="1"/>
  <c r="AB353" i="8"/>
  <c r="BK353" i="8" s="1"/>
  <c r="AB352" i="8"/>
  <c r="BK352" i="8" s="1"/>
  <c r="AB351" i="8"/>
  <c r="BK351" i="8" s="1"/>
  <c r="AB350" i="8"/>
  <c r="BK350" i="8" s="1"/>
  <c r="AB349" i="8"/>
  <c r="BK349" i="8" s="1"/>
  <c r="AB348" i="8"/>
  <c r="BK348" i="8" s="1"/>
  <c r="AB347" i="8"/>
  <c r="BK347" i="8" s="1"/>
  <c r="AB346" i="8"/>
  <c r="BK346" i="8" s="1"/>
  <c r="AB345" i="8"/>
  <c r="BK345" i="8" s="1"/>
  <c r="AB344" i="8"/>
  <c r="BK344" i="8" s="1"/>
  <c r="AB343" i="8"/>
  <c r="BK343" i="8" s="1"/>
  <c r="AB342" i="8"/>
  <c r="BK342" i="8" s="1"/>
  <c r="AB341" i="8"/>
  <c r="BK341" i="8" s="1"/>
  <c r="AB340" i="8"/>
  <c r="BK340" i="8" s="1"/>
  <c r="AB339" i="8"/>
  <c r="BK339" i="8" s="1"/>
  <c r="AB338" i="8"/>
  <c r="BK338" i="8" s="1"/>
  <c r="AB337" i="8"/>
  <c r="BK337" i="8" s="1"/>
  <c r="AB336" i="8"/>
  <c r="BK336" i="8" s="1"/>
  <c r="AB335" i="8"/>
  <c r="BK335" i="8" s="1"/>
  <c r="AB334" i="8"/>
  <c r="BK334" i="8" s="1"/>
  <c r="AB333" i="8"/>
  <c r="BK333" i="8" s="1"/>
  <c r="AB332" i="8"/>
  <c r="BK332" i="8" s="1"/>
  <c r="AB331" i="8"/>
  <c r="BK331" i="8" s="1"/>
  <c r="AB330" i="8"/>
  <c r="BK330" i="8" s="1"/>
  <c r="AB329" i="8"/>
  <c r="BK329" i="8" s="1"/>
  <c r="AB328" i="8"/>
  <c r="BK328" i="8" s="1"/>
  <c r="AB327" i="8"/>
  <c r="BK327" i="8" s="1"/>
  <c r="AB326" i="8"/>
  <c r="BK326" i="8" s="1"/>
  <c r="AB325" i="8"/>
  <c r="BK325" i="8" s="1"/>
  <c r="AB324" i="8"/>
  <c r="BK324" i="8" s="1"/>
  <c r="AB323" i="8"/>
  <c r="BK323" i="8" s="1"/>
  <c r="AB322" i="8"/>
  <c r="BK322" i="8" s="1"/>
  <c r="AB321" i="8"/>
  <c r="BK321" i="8" s="1"/>
  <c r="AB320" i="8"/>
  <c r="BK320" i="8" s="1"/>
  <c r="AB319" i="8"/>
  <c r="BK319" i="8" s="1"/>
  <c r="AB318" i="8"/>
  <c r="BK318" i="8" s="1"/>
  <c r="AB317" i="8"/>
  <c r="BK317" i="8" s="1"/>
  <c r="AB316" i="8"/>
  <c r="BK316" i="8" s="1"/>
  <c r="AB315" i="8"/>
  <c r="BK315" i="8" s="1"/>
  <c r="AB314" i="8"/>
  <c r="BK314" i="8" s="1"/>
  <c r="AB313" i="8"/>
  <c r="BK313" i="8" s="1"/>
  <c r="AB312" i="8"/>
  <c r="BK312" i="8" s="1"/>
  <c r="AB311" i="8"/>
  <c r="BK311" i="8" s="1"/>
  <c r="AB310" i="8"/>
  <c r="BK310" i="8" s="1"/>
  <c r="AB309" i="8"/>
  <c r="BK309" i="8" s="1"/>
  <c r="AB308" i="8"/>
  <c r="BK308" i="8" s="1"/>
  <c r="AB307" i="8"/>
  <c r="BK307" i="8" s="1"/>
  <c r="AB306" i="8"/>
  <c r="BK306" i="8" s="1"/>
  <c r="AB305" i="8"/>
  <c r="BK305" i="8" s="1"/>
  <c r="AB304" i="8"/>
  <c r="BK304" i="8" s="1"/>
  <c r="AB303" i="8"/>
  <c r="BK303" i="8" s="1"/>
  <c r="AB302" i="8"/>
  <c r="BK302" i="8" s="1"/>
  <c r="AB301" i="8"/>
  <c r="BK301" i="8" s="1"/>
  <c r="AB300" i="8"/>
  <c r="BK300" i="8" s="1"/>
  <c r="AB299" i="8"/>
  <c r="BK299" i="8" s="1"/>
  <c r="AB298" i="8"/>
  <c r="BK298" i="8" s="1"/>
  <c r="AB297" i="8"/>
  <c r="BK297" i="8" s="1"/>
  <c r="AB296" i="8"/>
  <c r="BK296" i="8" s="1"/>
  <c r="AB295" i="8"/>
  <c r="BK295" i="8" s="1"/>
  <c r="AB294" i="8"/>
  <c r="BK294" i="8" s="1"/>
  <c r="AB293" i="8"/>
  <c r="BK293" i="8" s="1"/>
  <c r="AB292" i="8"/>
  <c r="BK292" i="8" s="1"/>
  <c r="AB291" i="8"/>
  <c r="BK291" i="8" s="1"/>
  <c r="AB290" i="8"/>
  <c r="BK290" i="8" s="1"/>
  <c r="AB289" i="8"/>
  <c r="BK289" i="8" s="1"/>
  <c r="AB288" i="8"/>
  <c r="BK288" i="8" s="1"/>
  <c r="AB287" i="8"/>
  <c r="BK287" i="8" s="1"/>
  <c r="AB286" i="8"/>
  <c r="BK286" i="8" s="1"/>
  <c r="AB285" i="8"/>
  <c r="BK285" i="8" s="1"/>
  <c r="AB284" i="8"/>
  <c r="BK284" i="8" s="1"/>
  <c r="AB283" i="8"/>
  <c r="BK283" i="8" s="1"/>
  <c r="AB282" i="8"/>
  <c r="BK282" i="8" s="1"/>
  <c r="AB281" i="8"/>
  <c r="BK281" i="8" s="1"/>
  <c r="AB280" i="8"/>
  <c r="BK280" i="8" s="1"/>
  <c r="AB279" i="8"/>
  <c r="BK279" i="8" s="1"/>
  <c r="AB278" i="8"/>
  <c r="BK278" i="8" s="1"/>
  <c r="AB277" i="8"/>
  <c r="BK277" i="8" s="1"/>
  <c r="AB276" i="8"/>
  <c r="BK276" i="8" s="1"/>
  <c r="AB275" i="8"/>
  <c r="BK275" i="8" s="1"/>
  <c r="AB274" i="8"/>
  <c r="BK274" i="8" s="1"/>
  <c r="AB273" i="8"/>
  <c r="BK273" i="8" s="1"/>
  <c r="AB272" i="8"/>
  <c r="BK272" i="8" s="1"/>
  <c r="AB271" i="8"/>
  <c r="BK271" i="8" s="1"/>
  <c r="AB270" i="8"/>
  <c r="BK270" i="8" s="1"/>
  <c r="AB269" i="8"/>
  <c r="BK269" i="8" s="1"/>
  <c r="AB268" i="8"/>
  <c r="BK268" i="8" s="1"/>
  <c r="AB267" i="8"/>
  <c r="BK267" i="8" s="1"/>
  <c r="AB266" i="8"/>
  <c r="BK266" i="8" s="1"/>
  <c r="AB265" i="8"/>
  <c r="BK265" i="8" s="1"/>
  <c r="AB264" i="8"/>
  <c r="BK264" i="8" s="1"/>
  <c r="AB263" i="8"/>
  <c r="BK263" i="8" s="1"/>
  <c r="AB262" i="8"/>
  <c r="BK262" i="8" s="1"/>
  <c r="AB261" i="8"/>
  <c r="BK261" i="8" s="1"/>
  <c r="AB260" i="8"/>
  <c r="BK260" i="8" s="1"/>
  <c r="AB259" i="8"/>
  <c r="BK259" i="8" s="1"/>
  <c r="AB258" i="8"/>
  <c r="BK258" i="8" s="1"/>
  <c r="AB257" i="8"/>
  <c r="BK257" i="8" s="1"/>
  <c r="AB256" i="8"/>
  <c r="BK256" i="8" s="1"/>
  <c r="AB255" i="8"/>
  <c r="BK255" i="8" s="1"/>
  <c r="AB254" i="8"/>
  <c r="BK254" i="8" s="1"/>
  <c r="AB253" i="8"/>
  <c r="BK253" i="8" s="1"/>
  <c r="AB252" i="8"/>
  <c r="BK252" i="8" s="1"/>
  <c r="AB251" i="8"/>
  <c r="BK251" i="8" s="1"/>
  <c r="AB250" i="8"/>
  <c r="BK250" i="8" s="1"/>
  <c r="AB249" i="8"/>
  <c r="BK249" i="8" s="1"/>
  <c r="AB248" i="8"/>
  <c r="BK248" i="8" s="1"/>
  <c r="AB247" i="8"/>
  <c r="BK247" i="8" s="1"/>
  <c r="AB246" i="8"/>
  <c r="BK246" i="8" s="1"/>
  <c r="AB245" i="8"/>
  <c r="BK245" i="8" s="1"/>
  <c r="AB244" i="8"/>
  <c r="BK244" i="8" s="1"/>
  <c r="AB243" i="8"/>
  <c r="BK243" i="8" s="1"/>
  <c r="AB242" i="8"/>
  <c r="BK242" i="8" s="1"/>
  <c r="AB241" i="8"/>
  <c r="BK241" i="8" s="1"/>
  <c r="AB240" i="8"/>
  <c r="BK240" i="8" s="1"/>
  <c r="AB239" i="8"/>
  <c r="BK239" i="8" s="1"/>
  <c r="AB238" i="8"/>
  <c r="BK238" i="8" s="1"/>
  <c r="AB237" i="8"/>
  <c r="BK237" i="8" s="1"/>
  <c r="AB236" i="8"/>
  <c r="BK236" i="8" s="1"/>
  <c r="AB235" i="8"/>
  <c r="BK235" i="8" s="1"/>
  <c r="AB234" i="8"/>
  <c r="BK234" i="8" s="1"/>
  <c r="AB233" i="8"/>
  <c r="BK233" i="8" s="1"/>
  <c r="AB232" i="8"/>
  <c r="BK232" i="8" s="1"/>
  <c r="AB231" i="8"/>
  <c r="BK231" i="8" s="1"/>
  <c r="AB230" i="8"/>
  <c r="BK230" i="8" s="1"/>
  <c r="AB229" i="8"/>
  <c r="BK229" i="8" s="1"/>
  <c r="AB228" i="8"/>
  <c r="BK228" i="8" s="1"/>
  <c r="AB227" i="8"/>
  <c r="BK227" i="8" s="1"/>
  <c r="AB226" i="8"/>
  <c r="BK226" i="8" s="1"/>
  <c r="AB225" i="8"/>
  <c r="BK225" i="8" s="1"/>
  <c r="AB224" i="8"/>
  <c r="BK224" i="8" s="1"/>
  <c r="AB223" i="8"/>
  <c r="BK223" i="8" s="1"/>
  <c r="AB222" i="8"/>
  <c r="BK222" i="8" s="1"/>
  <c r="AB221" i="8"/>
  <c r="BK221" i="8" s="1"/>
  <c r="AB220" i="8"/>
  <c r="BK220" i="8" s="1"/>
  <c r="AB219" i="8"/>
  <c r="BK219" i="8" s="1"/>
  <c r="AB218" i="8"/>
  <c r="BK218" i="8" s="1"/>
  <c r="AB217" i="8"/>
  <c r="BK217" i="8" s="1"/>
  <c r="AB216" i="8"/>
  <c r="BK216" i="8" s="1"/>
  <c r="AB215" i="8"/>
  <c r="BK215" i="8" s="1"/>
  <c r="AB214" i="8"/>
  <c r="BK214" i="8" s="1"/>
  <c r="AB213" i="8"/>
  <c r="BK213" i="8" s="1"/>
  <c r="AB212" i="8"/>
  <c r="BK212" i="8" s="1"/>
  <c r="AB211" i="8"/>
  <c r="BK211" i="8" s="1"/>
  <c r="AB210" i="8"/>
  <c r="BK210" i="8" s="1"/>
  <c r="AB209" i="8"/>
  <c r="BK209" i="8" s="1"/>
  <c r="AB208" i="8"/>
  <c r="BK208" i="8" s="1"/>
  <c r="AB207" i="8"/>
  <c r="BK207" i="8" s="1"/>
  <c r="AB206" i="8"/>
  <c r="BK206" i="8" s="1"/>
  <c r="AB205" i="8"/>
  <c r="BK205" i="8" s="1"/>
  <c r="AB204" i="8"/>
  <c r="BK204" i="8" s="1"/>
  <c r="AB203" i="8"/>
  <c r="BK203" i="8" s="1"/>
  <c r="AB202" i="8"/>
  <c r="BK202" i="8" s="1"/>
  <c r="AB201" i="8"/>
  <c r="BK201" i="8" s="1"/>
  <c r="AB200" i="8"/>
  <c r="BK200" i="8" s="1"/>
  <c r="AB199" i="8"/>
  <c r="BK199" i="8" s="1"/>
  <c r="AB198" i="8"/>
  <c r="BK198" i="8" s="1"/>
  <c r="AB197" i="8"/>
  <c r="BK197" i="8" s="1"/>
  <c r="AB196" i="8"/>
  <c r="BK196" i="8" s="1"/>
  <c r="AB195" i="8"/>
  <c r="BK195" i="8" s="1"/>
  <c r="AB194" i="8"/>
  <c r="BK194" i="8" s="1"/>
  <c r="AB193" i="8"/>
  <c r="BK193" i="8" s="1"/>
  <c r="AB192" i="8"/>
  <c r="BK192" i="8" s="1"/>
  <c r="AB191" i="8"/>
  <c r="BK191" i="8" s="1"/>
  <c r="AB190" i="8"/>
  <c r="BK190" i="8" s="1"/>
  <c r="AB189" i="8"/>
  <c r="BK189" i="8" s="1"/>
  <c r="AB188" i="8"/>
  <c r="BK188" i="8" s="1"/>
  <c r="AB187" i="8"/>
  <c r="BK187" i="8" s="1"/>
  <c r="AB186" i="8"/>
  <c r="BK186" i="8" s="1"/>
  <c r="AB185" i="8"/>
  <c r="BK185" i="8" s="1"/>
  <c r="AB184" i="8"/>
  <c r="BK184" i="8" s="1"/>
  <c r="AB183" i="8"/>
  <c r="BK183" i="8" s="1"/>
  <c r="AB182" i="8"/>
  <c r="BK182" i="8" s="1"/>
  <c r="AB181" i="8"/>
  <c r="BK181" i="8" s="1"/>
  <c r="AB180" i="8"/>
  <c r="BK180" i="8" s="1"/>
  <c r="AB179" i="8"/>
  <c r="BK179" i="8" s="1"/>
  <c r="AB178" i="8"/>
  <c r="BK178" i="8" s="1"/>
  <c r="AB177" i="8"/>
  <c r="BK177" i="8" s="1"/>
  <c r="AB176" i="8"/>
  <c r="BK176" i="8" s="1"/>
  <c r="AB175" i="8"/>
  <c r="BK175" i="8" s="1"/>
  <c r="AB174" i="8"/>
  <c r="BK174" i="8" s="1"/>
  <c r="AB173" i="8"/>
  <c r="BK173" i="8" s="1"/>
  <c r="AB172" i="8"/>
  <c r="BK172" i="8" s="1"/>
  <c r="AB171" i="8"/>
  <c r="BK171" i="8" s="1"/>
  <c r="AB170" i="8"/>
  <c r="BK170" i="8" s="1"/>
  <c r="AB169" i="8"/>
  <c r="BK169" i="8" s="1"/>
  <c r="AB168" i="8"/>
  <c r="BK168" i="8" s="1"/>
  <c r="AB167" i="8"/>
  <c r="BK167" i="8" s="1"/>
  <c r="AB166" i="8"/>
  <c r="BK166" i="8" s="1"/>
  <c r="AB165" i="8"/>
  <c r="BK165" i="8" s="1"/>
  <c r="AB164" i="8"/>
  <c r="BK164" i="8" s="1"/>
  <c r="AB163" i="8"/>
  <c r="BK163" i="8" s="1"/>
  <c r="AB162" i="8"/>
  <c r="BK162" i="8" s="1"/>
  <c r="AB161" i="8"/>
  <c r="BK161" i="8" s="1"/>
  <c r="AB160" i="8"/>
  <c r="BK160" i="8" s="1"/>
  <c r="AB159" i="8"/>
  <c r="BK159" i="8" s="1"/>
  <c r="AB158" i="8"/>
  <c r="BK158" i="8" s="1"/>
  <c r="AB157" i="8"/>
  <c r="BK157" i="8" s="1"/>
  <c r="AB156" i="8"/>
  <c r="BK156" i="8" s="1"/>
  <c r="AB155" i="8"/>
  <c r="BK155" i="8" s="1"/>
  <c r="AB154" i="8"/>
  <c r="BK154" i="8" s="1"/>
  <c r="AB153" i="8"/>
  <c r="BK153" i="8" s="1"/>
  <c r="AB152" i="8"/>
  <c r="BK152" i="8" s="1"/>
  <c r="AB151" i="8"/>
  <c r="BK151" i="8" s="1"/>
  <c r="AB150" i="8"/>
  <c r="BK150" i="8" s="1"/>
  <c r="AB149" i="8"/>
  <c r="BK149" i="8" s="1"/>
  <c r="AB148" i="8"/>
  <c r="BK148" i="8" s="1"/>
  <c r="AB147" i="8"/>
  <c r="BK147" i="8" s="1"/>
  <c r="AB146" i="8"/>
  <c r="BK146" i="8" s="1"/>
  <c r="AB145" i="8"/>
  <c r="BK145" i="8" s="1"/>
  <c r="AB144" i="8"/>
  <c r="BK144" i="8" s="1"/>
  <c r="AB143" i="8"/>
  <c r="BK143" i="8" s="1"/>
  <c r="AB142" i="8"/>
  <c r="BK142" i="8" s="1"/>
  <c r="AB141" i="8"/>
  <c r="BK141" i="8" s="1"/>
  <c r="AB140" i="8"/>
  <c r="BK140" i="8" s="1"/>
  <c r="AB139" i="8"/>
  <c r="BK139" i="8" s="1"/>
  <c r="AB138" i="8"/>
  <c r="BK138" i="8" s="1"/>
  <c r="AB137" i="8"/>
  <c r="BK137" i="8" s="1"/>
  <c r="AB136" i="8"/>
  <c r="BK136" i="8" s="1"/>
  <c r="AB135" i="8"/>
  <c r="BK135" i="8" s="1"/>
  <c r="AB134" i="8"/>
  <c r="BK134" i="8" s="1"/>
  <c r="AB133" i="8"/>
  <c r="BK133" i="8" s="1"/>
  <c r="AB132" i="8"/>
  <c r="BK132" i="8" s="1"/>
  <c r="AB131" i="8"/>
  <c r="BK131" i="8" s="1"/>
  <c r="AB130" i="8"/>
  <c r="BK130" i="8" s="1"/>
  <c r="AB129" i="8"/>
  <c r="BK129" i="8" s="1"/>
  <c r="AB128" i="8"/>
  <c r="BK128" i="8" s="1"/>
  <c r="AB127" i="8"/>
  <c r="BK127" i="8" s="1"/>
  <c r="AB126" i="8"/>
  <c r="BK126" i="8" s="1"/>
  <c r="AB125" i="8"/>
  <c r="BK125" i="8" s="1"/>
  <c r="AB124" i="8"/>
  <c r="BK124" i="8" s="1"/>
  <c r="AB123" i="8"/>
  <c r="BK123" i="8" s="1"/>
  <c r="AB122" i="8"/>
  <c r="BK122" i="8" s="1"/>
  <c r="AB121" i="8"/>
  <c r="BK121" i="8" s="1"/>
  <c r="AB120" i="8"/>
  <c r="BK120" i="8" s="1"/>
  <c r="AB119" i="8"/>
  <c r="BK119" i="8" s="1"/>
  <c r="AB118" i="8"/>
  <c r="BK118" i="8" s="1"/>
  <c r="AB117" i="8"/>
  <c r="BK117" i="8" s="1"/>
  <c r="AB116" i="8"/>
  <c r="BK116" i="8" s="1"/>
  <c r="AB115" i="8"/>
  <c r="BK115" i="8" s="1"/>
  <c r="AB114" i="8"/>
  <c r="BK114" i="8" s="1"/>
  <c r="AB113" i="8"/>
  <c r="BK113" i="8" s="1"/>
  <c r="AB112" i="8"/>
  <c r="BK112" i="8" s="1"/>
  <c r="AB111" i="8"/>
  <c r="BK111" i="8" s="1"/>
  <c r="AB110" i="8"/>
  <c r="BK110" i="8" s="1"/>
  <c r="AB109" i="8"/>
  <c r="BK109" i="8" s="1"/>
  <c r="AB108" i="8"/>
  <c r="BK108" i="8" s="1"/>
  <c r="AB107" i="8"/>
  <c r="BK107" i="8" s="1"/>
  <c r="AB106" i="8"/>
  <c r="BK106" i="8" s="1"/>
  <c r="AB105" i="8"/>
  <c r="BK105" i="8" s="1"/>
  <c r="AB104" i="8"/>
  <c r="BK104" i="8" s="1"/>
  <c r="AB103" i="8"/>
  <c r="BK103" i="8" s="1"/>
  <c r="AB102" i="8"/>
  <c r="BK102" i="8" s="1"/>
  <c r="AB101" i="8"/>
  <c r="BK101" i="8" s="1"/>
  <c r="AB100" i="8"/>
  <c r="BK100" i="8" s="1"/>
  <c r="AB99" i="8"/>
  <c r="BK99" i="8" s="1"/>
  <c r="AB98" i="8"/>
  <c r="BK98" i="8" s="1"/>
  <c r="AB97" i="8"/>
  <c r="BK97" i="8" s="1"/>
  <c r="AB96" i="8"/>
  <c r="BK96" i="8" s="1"/>
  <c r="AB95" i="8"/>
  <c r="BK95" i="8" s="1"/>
  <c r="AB94" i="8"/>
  <c r="BK94" i="8" s="1"/>
  <c r="AB93" i="8"/>
  <c r="BK93" i="8" s="1"/>
  <c r="AB92" i="8"/>
  <c r="BK92" i="8" s="1"/>
  <c r="AB91" i="8"/>
  <c r="BK91" i="8" s="1"/>
  <c r="AB90" i="8"/>
  <c r="BK90" i="8" s="1"/>
  <c r="AB89" i="8"/>
  <c r="BK89" i="8" s="1"/>
  <c r="AB88" i="8"/>
  <c r="BK88" i="8" s="1"/>
  <c r="AB87" i="8"/>
  <c r="BK87" i="8" s="1"/>
  <c r="AB86" i="8"/>
  <c r="BK86" i="8" s="1"/>
  <c r="AB85" i="8"/>
  <c r="BK85" i="8" s="1"/>
  <c r="AB84" i="8"/>
  <c r="BK84" i="8" s="1"/>
  <c r="AB83" i="8"/>
  <c r="BK83" i="8" s="1"/>
  <c r="AB82" i="8"/>
  <c r="BK82" i="8" s="1"/>
  <c r="AB81" i="8"/>
  <c r="BK81" i="8" s="1"/>
  <c r="AB80" i="8"/>
  <c r="BK80" i="8" s="1"/>
  <c r="AB79" i="8"/>
  <c r="BK79" i="8" s="1"/>
  <c r="AB78" i="8"/>
  <c r="BK78" i="8" s="1"/>
  <c r="AB77" i="8"/>
  <c r="BK77" i="8" s="1"/>
  <c r="AB76" i="8"/>
  <c r="BK76" i="8" s="1"/>
  <c r="AB75" i="8"/>
  <c r="BK75" i="8" s="1"/>
  <c r="AB74" i="8"/>
  <c r="BK74" i="8" s="1"/>
  <c r="AB73" i="8"/>
  <c r="BK73" i="8" s="1"/>
  <c r="AB72" i="8"/>
  <c r="BK72" i="8" s="1"/>
  <c r="AB71" i="8"/>
  <c r="BK71" i="8" s="1"/>
  <c r="AB70" i="8"/>
  <c r="BK70" i="8" s="1"/>
  <c r="AB69" i="8"/>
  <c r="BK69" i="8" s="1"/>
  <c r="AB68" i="8"/>
  <c r="BK68" i="8" s="1"/>
  <c r="AB67" i="8"/>
  <c r="BK67" i="8" s="1"/>
  <c r="AB66" i="8"/>
  <c r="BK66" i="8" s="1"/>
  <c r="AB65" i="8"/>
  <c r="BK65" i="8" s="1"/>
  <c r="AB64" i="8"/>
  <c r="BK64" i="8" s="1"/>
  <c r="AB63" i="8"/>
  <c r="BK63" i="8" s="1"/>
  <c r="AB62" i="8"/>
  <c r="BK62" i="8" s="1"/>
  <c r="AB61" i="8"/>
  <c r="BK61" i="8" s="1"/>
  <c r="AB60" i="8"/>
  <c r="BK60" i="8" s="1"/>
  <c r="AB59" i="8"/>
  <c r="BK59" i="8" s="1"/>
  <c r="AB58" i="8"/>
  <c r="BK58" i="8" s="1"/>
  <c r="AB57" i="8"/>
  <c r="BK57" i="8" s="1"/>
  <c r="AB56" i="8"/>
  <c r="BK56" i="8" s="1"/>
  <c r="AB55" i="8"/>
  <c r="BK55" i="8" s="1"/>
  <c r="AB54" i="8"/>
  <c r="BK54" i="8" s="1"/>
  <c r="AB53" i="8"/>
  <c r="BK53" i="8" s="1"/>
  <c r="AB52" i="8"/>
  <c r="BK52" i="8" s="1"/>
  <c r="AB51" i="8"/>
  <c r="BK51" i="8" s="1"/>
  <c r="AB50" i="8"/>
  <c r="BK50" i="8" s="1"/>
  <c r="AB49" i="8"/>
  <c r="BK49" i="8" s="1"/>
  <c r="AB48" i="8"/>
  <c r="BK48" i="8" s="1"/>
  <c r="AB47" i="8"/>
  <c r="BK47" i="8" s="1"/>
  <c r="AB46" i="8"/>
  <c r="BK46" i="8" s="1"/>
  <c r="AB45" i="8"/>
  <c r="BK45" i="8" s="1"/>
  <c r="AB44" i="8"/>
  <c r="BK44" i="8" s="1"/>
  <c r="AB43" i="8"/>
  <c r="BK43" i="8" s="1"/>
  <c r="AB42" i="8"/>
  <c r="BK42" i="8" s="1"/>
  <c r="AB41" i="8"/>
  <c r="BK41" i="8" s="1"/>
  <c r="AB40" i="8"/>
  <c r="BK40" i="8" s="1"/>
  <c r="AB39" i="8"/>
  <c r="BK39" i="8" s="1"/>
  <c r="AB38" i="8"/>
  <c r="BK38" i="8" s="1"/>
  <c r="AB37" i="8"/>
  <c r="BK37" i="8" s="1"/>
  <c r="AB36" i="8"/>
  <c r="BK36" i="8" s="1"/>
  <c r="AB35" i="8"/>
  <c r="BK35" i="8" s="1"/>
  <c r="AB34" i="8"/>
  <c r="BK34" i="8" s="1"/>
  <c r="AB33" i="8"/>
  <c r="BK33" i="8" s="1"/>
  <c r="AB32" i="8"/>
  <c r="BK32" i="8" s="1"/>
  <c r="AB31" i="8"/>
  <c r="BK31" i="8" s="1"/>
  <c r="AB30" i="8"/>
  <c r="BK30" i="8" s="1"/>
  <c r="AB29" i="8"/>
  <c r="BK29" i="8" s="1"/>
  <c r="AB28" i="8"/>
  <c r="BK28" i="8" s="1"/>
  <c r="AB27" i="8"/>
  <c r="BK27" i="8" s="1"/>
  <c r="AB26" i="8"/>
  <c r="BK26" i="8" s="1"/>
  <c r="AB25" i="8"/>
  <c r="BK25" i="8" s="1"/>
  <c r="AB24" i="8"/>
  <c r="BK24" i="8" s="1"/>
  <c r="AB23" i="8"/>
  <c r="BK23" i="8" s="1"/>
  <c r="AB22" i="8"/>
  <c r="BK22" i="8" s="1"/>
  <c r="AB21" i="8"/>
  <c r="BK21" i="8" s="1"/>
  <c r="AB20" i="8"/>
  <c r="BK20" i="8" s="1"/>
  <c r="AB19" i="8"/>
  <c r="BK19" i="8" s="1"/>
  <c r="AB18" i="8"/>
  <c r="BK18" i="8" s="1"/>
  <c r="AB17" i="8"/>
  <c r="BK17" i="8" s="1"/>
  <c r="AB16" i="8"/>
  <c r="BK16" i="8" s="1"/>
  <c r="AB15" i="8"/>
  <c r="BK15" i="8" s="1"/>
  <c r="AB14" i="8"/>
  <c r="BK14" i="8" s="1"/>
  <c r="AB13" i="8"/>
  <c r="BK13" i="8" s="1"/>
  <c r="AB12" i="8"/>
  <c r="BK12" i="8" s="1"/>
  <c r="AB11" i="8"/>
  <c r="BK11" i="8" s="1"/>
  <c r="AB10" i="8"/>
  <c r="BK10" i="8" s="1"/>
  <c r="AB9" i="8"/>
  <c r="BK9" i="8" s="1"/>
  <c r="AB8" i="8"/>
  <c r="BK8" i="8" s="1"/>
  <c r="AB7" i="8"/>
  <c r="BK7" i="8" s="1"/>
  <c r="AB6" i="8"/>
  <c r="BK6" i="8" s="1"/>
  <c r="AB5" i="8"/>
  <c r="BK5" i="8" s="1"/>
  <c r="AB4" i="8"/>
  <c r="BK4" i="8" s="1"/>
  <c r="AB3" i="8"/>
  <c r="BK3" i="8" s="1"/>
  <c r="AH2" i="8"/>
  <c r="BQ2" i="8" s="1"/>
  <c r="AE2" i="8"/>
  <c r="BN2" i="8" s="1"/>
  <c r="AB2" i="8"/>
  <c r="BK2" i="8" s="1"/>
  <c r="H15" i="7"/>
  <c r="E15" i="7"/>
  <c r="B15" i="7"/>
  <c r="R33" i="8"/>
  <c r="R32" i="8"/>
  <c r="R31" i="8"/>
  <c r="R30" i="8"/>
  <c r="R29" i="8"/>
  <c r="R28" i="8"/>
  <c r="R27" i="8"/>
  <c r="R26" i="8"/>
  <c r="R25" i="8"/>
  <c r="R24" i="8"/>
  <c r="R23" i="8"/>
  <c r="R22" i="8"/>
  <c r="R21" i="8"/>
  <c r="R20" i="8"/>
  <c r="R19" i="8"/>
  <c r="R18" i="8"/>
  <c r="R17" i="8"/>
  <c r="R16" i="8"/>
  <c r="R15" i="8"/>
  <c r="R14" i="8"/>
  <c r="R13" i="8"/>
  <c r="R12" i="8"/>
  <c r="R11" i="8"/>
  <c r="R10" i="8"/>
  <c r="R9" i="8"/>
  <c r="R8" i="8"/>
  <c r="R7" i="8"/>
  <c r="R6" i="8"/>
  <c r="R5" i="8"/>
  <c r="R4" i="8"/>
  <c r="R3" i="8"/>
  <c r="O36" i="8"/>
  <c r="O35" i="8"/>
  <c r="O34" i="8"/>
  <c r="O33" i="8"/>
  <c r="O32" i="8"/>
  <c r="O31" i="8"/>
  <c r="O30" i="8"/>
  <c r="O29" i="8"/>
  <c r="O28" i="8"/>
  <c r="O27" i="8"/>
  <c r="O26" i="8"/>
  <c r="O25" i="8"/>
  <c r="O24" i="8"/>
  <c r="O23" i="8"/>
  <c r="O22" i="8"/>
  <c r="O21" i="8"/>
  <c r="O20" i="8"/>
  <c r="O19" i="8"/>
  <c r="O18" i="8"/>
  <c r="O17" i="8"/>
  <c r="O16" i="8"/>
  <c r="O15" i="8"/>
  <c r="O14" i="8"/>
  <c r="O13" i="8"/>
  <c r="O12" i="8"/>
  <c r="O11" i="8"/>
  <c r="O10" i="8"/>
  <c r="O9" i="8"/>
  <c r="O8" i="8"/>
  <c r="O7" i="8"/>
  <c r="O6" i="8"/>
  <c r="O5" i="8"/>
  <c r="O4" i="8"/>
  <c r="O3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L4" i="8"/>
  <c r="L3" i="8"/>
  <c r="R2" i="8"/>
  <c r="O2" i="8"/>
  <c r="L2" i="8"/>
  <c r="H201" i="8"/>
  <c r="BH201" i="8" s="1"/>
  <c r="H200" i="8"/>
  <c r="BH200" i="8" s="1"/>
  <c r="H199" i="8"/>
  <c r="BH199" i="8" s="1"/>
  <c r="H198" i="8"/>
  <c r="BH198" i="8" s="1"/>
  <c r="H197" i="8"/>
  <c r="BH197" i="8" s="1"/>
  <c r="H196" i="8"/>
  <c r="BH196" i="8" s="1"/>
  <c r="H195" i="8"/>
  <c r="BH195" i="8" s="1"/>
  <c r="H194" i="8"/>
  <c r="BH194" i="8" s="1"/>
  <c r="H193" i="8"/>
  <c r="BH193" i="8" s="1"/>
  <c r="H192" i="8"/>
  <c r="BH192" i="8" s="1"/>
  <c r="H191" i="8"/>
  <c r="BH191" i="8" s="1"/>
  <c r="H190" i="8"/>
  <c r="BH190" i="8" s="1"/>
  <c r="H189" i="8"/>
  <c r="BH189" i="8" s="1"/>
  <c r="H188" i="8"/>
  <c r="BH188" i="8" s="1"/>
  <c r="H187" i="8"/>
  <c r="BH187" i="8" s="1"/>
  <c r="H186" i="8"/>
  <c r="BH186" i="8" s="1"/>
  <c r="H185" i="8"/>
  <c r="BH185" i="8" s="1"/>
  <c r="H184" i="8"/>
  <c r="BH184" i="8" s="1"/>
  <c r="H183" i="8"/>
  <c r="BH183" i="8" s="1"/>
  <c r="H182" i="8"/>
  <c r="BH182" i="8" s="1"/>
  <c r="H181" i="8"/>
  <c r="BH181" i="8" s="1"/>
  <c r="H180" i="8"/>
  <c r="BH180" i="8" s="1"/>
  <c r="H179" i="8"/>
  <c r="BH179" i="8" s="1"/>
  <c r="H178" i="8"/>
  <c r="BH178" i="8" s="1"/>
  <c r="H177" i="8"/>
  <c r="BH177" i="8" s="1"/>
  <c r="H176" i="8"/>
  <c r="BH176" i="8" s="1"/>
  <c r="H175" i="8"/>
  <c r="BH175" i="8" s="1"/>
  <c r="H174" i="8"/>
  <c r="BH174" i="8" s="1"/>
  <c r="H173" i="8"/>
  <c r="BH173" i="8" s="1"/>
  <c r="H172" i="8"/>
  <c r="BH172" i="8" s="1"/>
  <c r="H171" i="8"/>
  <c r="BH171" i="8" s="1"/>
  <c r="H170" i="8"/>
  <c r="BH170" i="8" s="1"/>
  <c r="H169" i="8"/>
  <c r="BH169" i="8" s="1"/>
  <c r="H168" i="8"/>
  <c r="BH168" i="8" s="1"/>
  <c r="H167" i="8"/>
  <c r="BH167" i="8" s="1"/>
  <c r="H166" i="8"/>
  <c r="BH166" i="8" s="1"/>
  <c r="H165" i="8"/>
  <c r="BH165" i="8" s="1"/>
  <c r="H164" i="8"/>
  <c r="BH164" i="8" s="1"/>
  <c r="H163" i="8"/>
  <c r="BH163" i="8" s="1"/>
  <c r="H162" i="8"/>
  <c r="BH162" i="8" s="1"/>
  <c r="H161" i="8"/>
  <c r="BH161" i="8" s="1"/>
  <c r="H160" i="8"/>
  <c r="BH160" i="8" s="1"/>
  <c r="H159" i="8"/>
  <c r="BH159" i="8" s="1"/>
  <c r="H158" i="8"/>
  <c r="BH158" i="8" s="1"/>
  <c r="H157" i="8"/>
  <c r="BH157" i="8" s="1"/>
  <c r="H156" i="8"/>
  <c r="BH156" i="8" s="1"/>
  <c r="H155" i="8"/>
  <c r="BH155" i="8" s="1"/>
  <c r="H154" i="8"/>
  <c r="BH154" i="8" s="1"/>
  <c r="H153" i="8"/>
  <c r="BH153" i="8" s="1"/>
  <c r="H152" i="8"/>
  <c r="BH152" i="8" s="1"/>
  <c r="H151" i="8"/>
  <c r="BH151" i="8" s="1"/>
  <c r="H150" i="8"/>
  <c r="BH150" i="8" s="1"/>
  <c r="H149" i="8"/>
  <c r="BH149" i="8" s="1"/>
  <c r="H148" i="8"/>
  <c r="BH148" i="8" s="1"/>
  <c r="H147" i="8"/>
  <c r="BH147" i="8" s="1"/>
  <c r="H146" i="8"/>
  <c r="BH146" i="8" s="1"/>
  <c r="H145" i="8"/>
  <c r="BH145" i="8" s="1"/>
  <c r="H144" i="8"/>
  <c r="BH144" i="8" s="1"/>
  <c r="H143" i="8"/>
  <c r="BH143" i="8" s="1"/>
  <c r="H142" i="8"/>
  <c r="BH142" i="8" s="1"/>
  <c r="H141" i="8"/>
  <c r="BH141" i="8" s="1"/>
  <c r="H140" i="8"/>
  <c r="BH140" i="8" s="1"/>
  <c r="H139" i="8"/>
  <c r="BH139" i="8" s="1"/>
  <c r="H138" i="8"/>
  <c r="BH138" i="8" s="1"/>
  <c r="H137" i="8"/>
  <c r="BH137" i="8" s="1"/>
  <c r="H136" i="8"/>
  <c r="BH136" i="8" s="1"/>
  <c r="H135" i="8"/>
  <c r="BH135" i="8" s="1"/>
  <c r="H134" i="8"/>
  <c r="BH134" i="8" s="1"/>
  <c r="H133" i="8"/>
  <c r="BH133" i="8" s="1"/>
  <c r="H132" i="8"/>
  <c r="BH132" i="8" s="1"/>
  <c r="H131" i="8"/>
  <c r="BH131" i="8" s="1"/>
  <c r="H130" i="8"/>
  <c r="BH130" i="8" s="1"/>
  <c r="H129" i="8"/>
  <c r="BH129" i="8" s="1"/>
  <c r="H128" i="8"/>
  <c r="BH128" i="8" s="1"/>
  <c r="H127" i="8"/>
  <c r="BH127" i="8" s="1"/>
  <c r="H126" i="8"/>
  <c r="BH126" i="8" s="1"/>
  <c r="H125" i="8"/>
  <c r="BH125" i="8" s="1"/>
  <c r="H124" i="8"/>
  <c r="BH124" i="8" s="1"/>
  <c r="H123" i="8"/>
  <c r="BH123" i="8" s="1"/>
  <c r="H122" i="8"/>
  <c r="BH122" i="8" s="1"/>
  <c r="H121" i="8"/>
  <c r="BH121" i="8" s="1"/>
  <c r="H120" i="8"/>
  <c r="BH120" i="8" s="1"/>
  <c r="H119" i="8"/>
  <c r="BH119" i="8" s="1"/>
  <c r="H118" i="8"/>
  <c r="BH118" i="8" s="1"/>
  <c r="H117" i="8"/>
  <c r="BH117" i="8" s="1"/>
  <c r="H116" i="8"/>
  <c r="BH116" i="8" s="1"/>
  <c r="H115" i="8"/>
  <c r="BH115" i="8" s="1"/>
  <c r="H114" i="8"/>
  <c r="BH114" i="8" s="1"/>
  <c r="H113" i="8"/>
  <c r="BH113" i="8" s="1"/>
  <c r="H112" i="8"/>
  <c r="BH112" i="8" s="1"/>
  <c r="H111" i="8"/>
  <c r="BH111" i="8" s="1"/>
  <c r="H110" i="8"/>
  <c r="BH110" i="8" s="1"/>
  <c r="H109" i="8"/>
  <c r="BH109" i="8" s="1"/>
  <c r="H108" i="8"/>
  <c r="BH108" i="8" s="1"/>
  <c r="H107" i="8"/>
  <c r="BH107" i="8" s="1"/>
  <c r="H106" i="8"/>
  <c r="BH106" i="8" s="1"/>
  <c r="H105" i="8"/>
  <c r="BH105" i="8" s="1"/>
  <c r="H104" i="8"/>
  <c r="BH104" i="8" s="1"/>
  <c r="H103" i="8"/>
  <c r="BH103" i="8" s="1"/>
  <c r="H102" i="8"/>
  <c r="BH102" i="8" s="1"/>
  <c r="H101" i="8"/>
  <c r="BH101" i="8" s="1"/>
  <c r="H100" i="8"/>
  <c r="BH100" i="8" s="1"/>
  <c r="H99" i="8"/>
  <c r="BH99" i="8" s="1"/>
  <c r="H98" i="8"/>
  <c r="BH98" i="8" s="1"/>
  <c r="H97" i="8"/>
  <c r="BH97" i="8" s="1"/>
  <c r="H96" i="8"/>
  <c r="BH96" i="8" s="1"/>
  <c r="H95" i="8"/>
  <c r="BH95" i="8" s="1"/>
  <c r="H94" i="8"/>
  <c r="BH94" i="8" s="1"/>
  <c r="H93" i="8"/>
  <c r="BH93" i="8" s="1"/>
  <c r="H92" i="8"/>
  <c r="BH92" i="8" s="1"/>
  <c r="H91" i="8"/>
  <c r="BH91" i="8" s="1"/>
  <c r="H90" i="8"/>
  <c r="BH90" i="8" s="1"/>
  <c r="H89" i="8"/>
  <c r="BH89" i="8" s="1"/>
  <c r="H88" i="8"/>
  <c r="BH88" i="8" s="1"/>
  <c r="H87" i="8"/>
  <c r="BH87" i="8" s="1"/>
  <c r="H86" i="8"/>
  <c r="BH86" i="8" s="1"/>
  <c r="H85" i="8"/>
  <c r="BH85" i="8" s="1"/>
  <c r="H84" i="8"/>
  <c r="BH84" i="8" s="1"/>
  <c r="H83" i="8"/>
  <c r="BH83" i="8" s="1"/>
  <c r="H82" i="8"/>
  <c r="BH82" i="8" s="1"/>
  <c r="H81" i="8"/>
  <c r="BH81" i="8" s="1"/>
  <c r="H80" i="8"/>
  <c r="BH80" i="8" s="1"/>
  <c r="H79" i="8"/>
  <c r="BH79" i="8" s="1"/>
  <c r="H78" i="8"/>
  <c r="BH78" i="8" s="1"/>
  <c r="H77" i="8"/>
  <c r="BH77" i="8" s="1"/>
  <c r="H76" i="8"/>
  <c r="BH76" i="8" s="1"/>
  <c r="H75" i="8"/>
  <c r="BH75" i="8" s="1"/>
  <c r="H74" i="8"/>
  <c r="BH74" i="8" s="1"/>
  <c r="H73" i="8"/>
  <c r="BH73" i="8" s="1"/>
  <c r="H72" i="8"/>
  <c r="BH72" i="8" s="1"/>
  <c r="H71" i="8"/>
  <c r="BH71" i="8" s="1"/>
  <c r="H70" i="8"/>
  <c r="BH70" i="8" s="1"/>
  <c r="H69" i="8"/>
  <c r="BH69" i="8" s="1"/>
  <c r="H68" i="8"/>
  <c r="BH68" i="8" s="1"/>
  <c r="H67" i="8"/>
  <c r="BH67" i="8" s="1"/>
  <c r="H66" i="8"/>
  <c r="BH66" i="8" s="1"/>
  <c r="H65" i="8"/>
  <c r="BH65" i="8" s="1"/>
  <c r="H64" i="8"/>
  <c r="BH64" i="8" s="1"/>
  <c r="H63" i="8"/>
  <c r="BH63" i="8" s="1"/>
  <c r="H62" i="8"/>
  <c r="BH62" i="8" s="1"/>
  <c r="H61" i="8"/>
  <c r="BH61" i="8" s="1"/>
  <c r="H60" i="8"/>
  <c r="BH60" i="8" s="1"/>
  <c r="H59" i="8"/>
  <c r="BH59" i="8" s="1"/>
  <c r="H58" i="8"/>
  <c r="BH58" i="8" s="1"/>
  <c r="H57" i="8"/>
  <c r="BH57" i="8" s="1"/>
  <c r="H56" i="8"/>
  <c r="BH56" i="8" s="1"/>
  <c r="H55" i="8"/>
  <c r="BH55" i="8" s="1"/>
  <c r="H54" i="8"/>
  <c r="BH54" i="8" s="1"/>
  <c r="H53" i="8"/>
  <c r="BH53" i="8" s="1"/>
  <c r="H52" i="8"/>
  <c r="BH52" i="8" s="1"/>
  <c r="H51" i="8"/>
  <c r="BH51" i="8" s="1"/>
  <c r="H50" i="8"/>
  <c r="BH50" i="8" s="1"/>
  <c r="H49" i="8"/>
  <c r="BH49" i="8" s="1"/>
  <c r="H48" i="8"/>
  <c r="BH48" i="8" s="1"/>
  <c r="H47" i="8"/>
  <c r="BH47" i="8" s="1"/>
  <c r="H46" i="8"/>
  <c r="BH46" i="8" s="1"/>
  <c r="H45" i="8"/>
  <c r="BH45" i="8" s="1"/>
  <c r="H44" i="8"/>
  <c r="BH44" i="8" s="1"/>
  <c r="H43" i="8"/>
  <c r="BH43" i="8" s="1"/>
  <c r="H42" i="8"/>
  <c r="BH42" i="8" s="1"/>
  <c r="H41" i="8"/>
  <c r="BH41" i="8" s="1"/>
  <c r="H40" i="8"/>
  <c r="BH40" i="8" s="1"/>
  <c r="H39" i="8"/>
  <c r="BH39" i="8" s="1"/>
  <c r="H38" i="8"/>
  <c r="BH38" i="8" s="1"/>
  <c r="H37" i="8"/>
  <c r="BH37" i="8" s="1"/>
  <c r="H36" i="8"/>
  <c r="BH36" i="8" s="1"/>
  <c r="H35" i="8"/>
  <c r="BH35" i="8" s="1"/>
  <c r="H34" i="8"/>
  <c r="BH34" i="8" s="1"/>
  <c r="H33" i="8"/>
  <c r="BH33" i="8" s="1"/>
  <c r="H32" i="8"/>
  <c r="BH32" i="8" s="1"/>
  <c r="H31" i="8"/>
  <c r="BH31" i="8" s="1"/>
  <c r="H30" i="8"/>
  <c r="BH30" i="8" s="1"/>
  <c r="H29" i="8"/>
  <c r="BH29" i="8" s="1"/>
  <c r="H28" i="8"/>
  <c r="BH28" i="8" s="1"/>
  <c r="H27" i="8"/>
  <c r="BH27" i="8" s="1"/>
  <c r="H26" i="8"/>
  <c r="BH26" i="8" s="1"/>
  <c r="H25" i="8"/>
  <c r="BH25" i="8" s="1"/>
  <c r="H24" i="8"/>
  <c r="BH24" i="8" s="1"/>
  <c r="H23" i="8"/>
  <c r="BH23" i="8" s="1"/>
  <c r="H22" i="8"/>
  <c r="BH22" i="8" s="1"/>
  <c r="H21" i="8"/>
  <c r="BH21" i="8" s="1"/>
  <c r="H20" i="8"/>
  <c r="BH20" i="8" s="1"/>
  <c r="H19" i="8"/>
  <c r="BH19" i="8" s="1"/>
  <c r="H18" i="8"/>
  <c r="BH18" i="8" s="1"/>
  <c r="H17" i="8"/>
  <c r="BH17" i="8" s="1"/>
  <c r="H16" i="8"/>
  <c r="BH16" i="8" s="1"/>
  <c r="H15" i="8"/>
  <c r="BH15" i="8" s="1"/>
  <c r="H14" i="8"/>
  <c r="BH14" i="8" s="1"/>
  <c r="H13" i="8"/>
  <c r="BH13" i="8" s="1"/>
  <c r="H12" i="8"/>
  <c r="BH12" i="8" s="1"/>
  <c r="H11" i="8"/>
  <c r="BH11" i="8" s="1"/>
  <c r="H10" i="8"/>
  <c r="BH10" i="8" s="1"/>
  <c r="H9" i="8"/>
  <c r="BH9" i="8" s="1"/>
  <c r="H8" i="8"/>
  <c r="BH8" i="8" s="1"/>
  <c r="H7" i="8"/>
  <c r="BH7" i="8" s="1"/>
  <c r="H6" i="8"/>
  <c r="BH6" i="8" s="1"/>
  <c r="H5" i="8"/>
  <c r="BH5" i="8" s="1"/>
  <c r="H4" i="8"/>
  <c r="BH4" i="8" s="1"/>
  <c r="H3" i="8"/>
  <c r="BH3" i="8" s="1"/>
  <c r="E201" i="8"/>
  <c r="BE201" i="8" s="1"/>
  <c r="E200" i="8"/>
  <c r="BE200" i="8" s="1"/>
  <c r="E199" i="8"/>
  <c r="BE199" i="8" s="1"/>
  <c r="E198" i="8"/>
  <c r="BE198" i="8" s="1"/>
  <c r="E197" i="8"/>
  <c r="BE197" i="8" s="1"/>
  <c r="E196" i="8"/>
  <c r="BE196" i="8" s="1"/>
  <c r="E195" i="8"/>
  <c r="BE195" i="8" s="1"/>
  <c r="E194" i="8"/>
  <c r="BE194" i="8" s="1"/>
  <c r="E193" i="8"/>
  <c r="BE193" i="8" s="1"/>
  <c r="E192" i="8"/>
  <c r="BE192" i="8" s="1"/>
  <c r="E191" i="8"/>
  <c r="BE191" i="8" s="1"/>
  <c r="E190" i="8"/>
  <c r="BE190" i="8" s="1"/>
  <c r="E189" i="8"/>
  <c r="BE189" i="8" s="1"/>
  <c r="E188" i="8"/>
  <c r="BE188" i="8" s="1"/>
  <c r="E187" i="8"/>
  <c r="BE187" i="8" s="1"/>
  <c r="E186" i="8"/>
  <c r="BE186" i="8" s="1"/>
  <c r="E185" i="8"/>
  <c r="BE185" i="8" s="1"/>
  <c r="E184" i="8"/>
  <c r="BE184" i="8" s="1"/>
  <c r="E183" i="8"/>
  <c r="BE183" i="8" s="1"/>
  <c r="E182" i="8"/>
  <c r="BE182" i="8" s="1"/>
  <c r="E181" i="8"/>
  <c r="BE181" i="8" s="1"/>
  <c r="E180" i="8"/>
  <c r="BE180" i="8" s="1"/>
  <c r="E179" i="8"/>
  <c r="BE179" i="8" s="1"/>
  <c r="E178" i="8"/>
  <c r="BE178" i="8" s="1"/>
  <c r="E177" i="8"/>
  <c r="BE177" i="8" s="1"/>
  <c r="E176" i="8"/>
  <c r="BE176" i="8" s="1"/>
  <c r="E175" i="8"/>
  <c r="BE175" i="8" s="1"/>
  <c r="E174" i="8"/>
  <c r="BE174" i="8" s="1"/>
  <c r="E173" i="8"/>
  <c r="BE173" i="8" s="1"/>
  <c r="E172" i="8"/>
  <c r="BE172" i="8" s="1"/>
  <c r="E171" i="8"/>
  <c r="BE171" i="8" s="1"/>
  <c r="E170" i="8"/>
  <c r="BE170" i="8" s="1"/>
  <c r="E169" i="8"/>
  <c r="BE169" i="8" s="1"/>
  <c r="E168" i="8"/>
  <c r="BE168" i="8" s="1"/>
  <c r="E167" i="8"/>
  <c r="BE167" i="8" s="1"/>
  <c r="E166" i="8"/>
  <c r="BE166" i="8" s="1"/>
  <c r="E165" i="8"/>
  <c r="BE165" i="8" s="1"/>
  <c r="E164" i="8"/>
  <c r="BE164" i="8" s="1"/>
  <c r="E163" i="8"/>
  <c r="BE163" i="8" s="1"/>
  <c r="E162" i="8"/>
  <c r="BE162" i="8" s="1"/>
  <c r="E161" i="8"/>
  <c r="BE161" i="8" s="1"/>
  <c r="E160" i="8"/>
  <c r="BE160" i="8" s="1"/>
  <c r="E159" i="8"/>
  <c r="BE159" i="8" s="1"/>
  <c r="E158" i="8"/>
  <c r="BE158" i="8" s="1"/>
  <c r="E157" i="8"/>
  <c r="BE157" i="8" s="1"/>
  <c r="E156" i="8"/>
  <c r="BE156" i="8" s="1"/>
  <c r="E155" i="8"/>
  <c r="BE155" i="8" s="1"/>
  <c r="E154" i="8"/>
  <c r="BE154" i="8" s="1"/>
  <c r="E153" i="8"/>
  <c r="BE153" i="8" s="1"/>
  <c r="E152" i="8"/>
  <c r="BE152" i="8" s="1"/>
  <c r="E151" i="8"/>
  <c r="BE151" i="8" s="1"/>
  <c r="E150" i="8"/>
  <c r="BE150" i="8" s="1"/>
  <c r="E149" i="8"/>
  <c r="BE149" i="8" s="1"/>
  <c r="E148" i="8"/>
  <c r="BE148" i="8" s="1"/>
  <c r="E147" i="8"/>
  <c r="BE147" i="8" s="1"/>
  <c r="E146" i="8"/>
  <c r="BE146" i="8" s="1"/>
  <c r="E145" i="8"/>
  <c r="BE145" i="8" s="1"/>
  <c r="E144" i="8"/>
  <c r="BE144" i="8" s="1"/>
  <c r="E143" i="8"/>
  <c r="BE143" i="8" s="1"/>
  <c r="E142" i="8"/>
  <c r="BE142" i="8" s="1"/>
  <c r="E141" i="8"/>
  <c r="BE141" i="8" s="1"/>
  <c r="E140" i="8"/>
  <c r="BE140" i="8" s="1"/>
  <c r="E139" i="8"/>
  <c r="BE139" i="8" s="1"/>
  <c r="E138" i="8"/>
  <c r="BE138" i="8" s="1"/>
  <c r="E137" i="8"/>
  <c r="BE137" i="8" s="1"/>
  <c r="E136" i="8"/>
  <c r="BE136" i="8" s="1"/>
  <c r="E135" i="8"/>
  <c r="BE135" i="8" s="1"/>
  <c r="E134" i="8"/>
  <c r="BE134" i="8" s="1"/>
  <c r="E133" i="8"/>
  <c r="BE133" i="8" s="1"/>
  <c r="E132" i="8"/>
  <c r="BE132" i="8" s="1"/>
  <c r="E131" i="8"/>
  <c r="BE131" i="8" s="1"/>
  <c r="E130" i="8"/>
  <c r="BE130" i="8" s="1"/>
  <c r="E129" i="8"/>
  <c r="BE129" i="8" s="1"/>
  <c r="E128" i="8"/>
  <c r="BE128" i="8" s="1"/>
  <c r="E127" i="8"/>
  <c r="BE127" i="8" s="1"/>
  <c r="E126" i="8"/>
  <c r="BE126" i="8" s="1"/>
  <c r="E125" i="8"/>
  <c r="BE125" i="8" s="1"/>
  <c r="E124" i="8"/>
  <c r="BE124" i="8" s="1"/>
  <c r="E123" i="8"/>
  <c r="BE123" i="8" s="1"/>
  <c r="E122" i="8"/>
  <c r="BE122" i="8" s="1"/>
  <c r="E121" i="8"/>
  <c r="BE121" i="8" s="1"/>
  <c r="E120" i="8"/>
  <c r="BE120" i="8" s="1"/>
  <c r="E119" i="8"/>
  <c r="BE119" i="8" s="1"/>
  <c r="E118" i="8"/>
  <c r="BE118" i="8" s="1"/>
  <c r="E117" i="8"/>
  <c r="BE117" i="8" s="1"/>
  <c r="E116" i="8"/>
  <c r="BE116" i="8" s="1"/>
  <c r="E115" i="8"/>
  <c r="BE115" i="8" s="1"/>
  <c r="E114" i="8"/>
  <c r="BE114" i="8" s="1"/>
  <c r="E113" i="8"/>
  <c r="BE113" i="8" s="1"/>
  <c r="E112" i="8"/>
  <c r="BE112" i="8" s="1"/>
  <c r="E111" i="8"/>
  <c r="BE111" i="8" s="1"/>
  <c r="E110" i="8"/>
  <c r="BE110" i="8" s="1"/>
  <c r="E109" i="8"/>
  <c r="BE109" i="8" s="1"/>
  <c r="E108" i="8"/>
  <c r="BE108" i="8" s="1"/>
  <c r="E107" i="8"/>
  <c r="BE107" i="8" s="1"/>
  <c r="E106" i="8"/>
  <c r="BE106" i="8" s="1"/>
  <c r="E105" i="8"/>
  <c r="BE105" i="8" s="1"/>
  <c r="E104" i="8"/>
  <c r="BE104" i="8" s="1"/>
  <c r="E103" i="8"/>
  <c r="BE103" i="8" s="1"/>
  <c r="E102" i="8"/>
  <c r="BE102" i="8" s="1"/>
  <c r="E101" i="8"/>
  <c r="BE101" i="8" s="1"/>
  <c r="E100" i="8"/>
  <c r="BE100" i="8" s="1"/>
  <c r="E99" i="8"/>
  <c r="BE99" i="8" s="1"/>
  <c r="E98" i="8"/>
  <c r="BE98" i="8" s="1"/>
  <c r="E97" i="8"/>
  <c r="BE97" i="8" s="1"/>
  <c r="E96" i="8"/>
  <c r="BE96" i="8" s="1"/>
  <c r="E95" i="8"/>
  <c r="BE95" i="8" s="1"/>
  <c r="E94" i="8"/>
  <c r="BE94" i="8" s="1"/>
  <c r="E93" i="8"/>
  <c r="BE93" i="8" s="1"/>
  <c r="E92" i="8"/>
  <c r="BE92" i="8" s="1"/>
  <c r="E91" i="8"/>
  <c r="BE91" i="8" s="1"/>
  <c r="E90" i="8"/>
  <c r="BE90" i="8" s="1"/>
  <c r="E89" i="8"/>
  <c r="BE89" i="8" s="1"/>
  <c r="E88" i="8"/>
  <c r="BE88" i="8" s="1"/>
  <c r="E87" i="8"/>
  <c r="BE87" i="8" s="1"/>
  <c r="E86" i="8"/>
  <c r="BE86" i="8" s="1"/>
  <c r="E85" i="8"/>
  <c r="BE85" i="8" s="1"/>
  <c r="E84" i="8"/>
  <c r="BE84" i="8" s="1"/>
  <c r="E83" i="8"/>
  <c r="BE83" i="8" s="1"/>
  <c r="E82" i="8"/>
  <c r="BE82" i="8" s="1"/>
  <c r="E81" i="8"/>
  <c r="BE81" i="8" s="1"/>
  <c r="E80" i="8"/>
  <c r="BE80" i="8" s="1"/>
  <c r="E79" i="8"/>
  <c r="BE79" i="8" s="1"/>
  <c r="E78" i="8"/>
  <c r="BE78" i="8" s="1"/>
  <c r="E77" i="8"/>
  <c r="BE77" i="8" s="1"/>
  <c r="E76" i="8"/>
  <c r="BE76" i="8" s="1"/>
  <c r="E75" i="8"/>
  <c r="BE75" i="8" s="1"/>
  <c r="E74" i="8"/>
  <c r="BE74" i="8" s="1"/>
  <c r="E73" i="8"/>
  <c r="BE73" i="8" s="1"/>
  <c r="E72" i="8"/>
  <c r="BE72" i="8" s="1"/>
  <c r="E71" i="8"/>
  <c r="BE71" i="8" s="1"/>
  <c r="E70" i="8"/>
  <c r="BE70" i="8" s="1"/>
  <c r="E69" i="8"/>
  <c r="BE69" i="8" s="1"/>
  <c r="E68" i="8"/>
  <c r="BE68" i="8" s="1"/>
  <c r="E67" i="8"/>
  <c r="BE67" i="8" s="1"/>
  <c r="E66" i="8"/>
  <c r="BE66" i="8" s="1"/>
  <c r="E65" i="8"/>
  <c r="BE65" i="8" s="1"/>
  <c r="E64" i="8"/>
  <c r="BE64" i="8" s="1"/>
  <c r="E63" i="8"/>
  <c r="BE63" i="8" s="1"/>
  <c r="E62" i="8"/>
  <c r="BE62" i="8" s="1"/>
  <c r="E61" i="8"/>
  <c r="BE61" i="8" s="1"/>
  <c r="E60" i="8"/>
  <c r="BE60" i="8" s="1"/>
  <c r="E59" i="8"/>
  <c r="BE59" i="8" s="1"/>
  <c r="E58" i="8"/>
  <c r="BE58" i="8" s="1"/>
  <c r="E57" i="8"/>
  <c r="BE57" i="8" s="1"/>
  <c r="E56" i="8"/>
  <c r="BE56" i="8" s="1"/>
  <c r="E55" i="8"/>
  <c r="BE55" i="8" s="1"/>
  <c r="E54" i="8"/>
  <c r="BE54" i="8" s="1"/>
  <c r="E53" i="8"/>
  <c r="BE53" i="8" s="1"/>
  <c r="E52" i="8"/>
  <c r="BE52" i="8" s="1"/>
  <c r="E51" i="8"/>
  <c r="BE51" i="8" s="1"/>
  <c r="E50" i="8"/>
  <c r="BE50" i="8" s="1"/>
  <c r="E49" i="8"/>
  <c r="BE49" i="8" s="1"/>
  <c r="E48" i="8"/>
  <c r="BE48" i="8" s="1"/>
  <c r="E47" i="8"/>
  <c r="BE47" i="8" s="1"/>
  <c r="E46" i="8"/>
  <c r="BE46" i="8" s="1"/>
  <c r="E45" i="8"/>
  <c r="BE45" i="8" s="1"/>
  <c r="E44" i="8"/>
  <c r="BE44" i="8" s="1"/>
  <c r="E43" i="8"/>
  <c r="BE43" i="8" s="1"/>
  <c r="E42" i="8"/>
  <c r="BE42" i="8" s="1"/>
  <c r="E41" i="8"/>
  <c r="BE41" i="8" s="1"/>
  <c r="E40" i="8"/>
  <c r="BE40" i="8" s="1"/>
  <c r="E39" i="8"/>
  <c r="BE39" i="8" s="1"/>
  <c r="E38" i="8"/>
  <c r="BE38" i="8" s="1"/>
  <c r="E37" i="8"/>
  <c r="BE37" i="8" s="1"/>
  <c r="E36" i="8"/>
  <c r="BE36" i="8" s="1"/>
  <c r="E35" i="8"/>
  <c r="BE35" i="8" s="1"/>
  <c r="E34" i="8"/>
  <c r="BE34" i="8" s="1"/>
  <c r="E33" i="8"/>
  <c r="BE33" i="8" s="1"/>
  <c r="E32" i="8"/>
  <c r="BE32" i="8" s="1"/>
  <c r="E31" i="8"/>
  <c r="BE31" i="8" s="1"/>
  <c r="E30" i="8"/>
  <c r="BE30" i="8" s="1"/>
  <c r="E29" i="8"/>
  <c r="BE29" i="8" s="1"/>
  <c r="E28" i="8"/>
  <c r="BE28" i="8" s="1"/>
  <c r="E27" i="8"/>
  <c r="BE27" i="8" s="1"/>
  <c r="E26" i="8"/>
  <c r="BE26" i="8" s="1"/>
  <c r="E25" i="8"/>
  <c r="BE25" i="8" s="1"/>
  <c r="E24" i="8"/>
  <c r="BE24" i="8" s="1"/>
  <c r="E23" i="8"/>
  <c r="BE23" i="8" s="1"/>
  <c r="E22" i="8"/>
  <c r="BE22" i="8" s="1"/>
  <c r="E21" i="8"/>
  <c r="BE21" i="8" s="1"/>
  <c r="E20" i="8"/>
  <c r="BE20" i="8" s="1"/>
  <c r="E19" i="8"/>
  <c r="BE19" i="8" s="1"/>
  <c r="E18" i="8"/>
  <c r="BE18" i="8" s="1"/>
  <c r="E17" i="8"/>
  <c r="BE17" i="8" s="1"/>
  <c r="E16" i="8"/>
  <c r="BE16" i="8" s="1"/>
  <c r="E15" i="8"/>
  <c r="BE15" i="8" s="1"/>
  <c r="E14" i="8"/>
  <c r="BE14" i="8" s="1"/>
  <c r="E13" i="8"/>
  <c r="BE13" i="8" s="1"/>
  <c r="E12" i="8"/>
  <c r="BE12" i="8" s="1"/>
  <c r="E11" i="8"/>
  <c r="BE11" i="8" s="1"/>
  <c r="E10" i="8"/>
  <c r="BE10" i="8" s="1"/>
  <c r="E9" i="8"/>
  <c r="BE9" i="8" s="1"/>
  <c r="E8" i="8"/>
  <c r="BE8" i="8" s="1"/>
  <c r="E7" i="8"/>
  <c r="BE7" i="8" s="1"/>
  <c r="E6" i="8"/>
  <c r="BE6" i="8" s="1"/>
  <c r="E5" i="8"/>
  <c r="BE5" i="8" s="1"/>
  <c r="E4" i="8"/>
  <c r="BE4" i="8" s="1"/>
  <c r="E3" i="8"/>
  <c r="BE3" i="8" s="1"/>
  <c r="B201" i="8"/>
  <c r="BB201" i="8" s="1"/>
  <c r="B200" i="8"/>
  <c r="BB200" i="8" s="1"/>
  <c r="B199" i="8"/>
  <c r="BB199" i="8" s="1"/>
  <c r="B198" i="8"/>
  <c r="BB198" i="8" s="1"/>
  <c r="B197" i="8"/>
  <c r="BB197" i="8" s="1"/>
  <c r="B196" i="8"/>
  <c r="BB196" i="8" s="1"/>
  <c r="B195" i="8"/>
  <c r="BB195" i="8" s="1"/>
  <c r="B194" i="8"/>
  <c r="BB194" i="8" s="1"/>
  <c r="B193" i="8"/>
  <c r="BB193" i="8" s="1"/>
  <c r="B192" i="8"/>
  <c r="BB192" i="8" s="1"/>
  <c r="B191" i="8"/>
  <c r="BB191" i="8" s="1"/>
  <c r="B190" i="8"/>
  <c r="BB190" i="8" s="1"/>
  <c r="B189" i="8"/>
  <c r="BB189" i="8" s="1"/>
  <c r="B188" i="8"/>
  <c r="BB188" i="8" s="1"/>
  <c r="B187" i="8"/>
  <c r="BB187" i="8" s="1"/>
  <c r="B186" i="8"/>
  <c r="BB186" i="8" s="1"/>
  <c r="B185" i="8"/>
  <c r="BB185" i="8" s="1"/>
  <c r="B184" i="8"/>
  <c r="BB184" i="8" s="1"/>
  <c r="B183" i="8"/>
  <c r="BB183" i="8" s="1"/>
  <c r="B182" i="8"/>
  <c r="BB182" i="8" s="1"/>
  <c r="B181" i="8"/>
  <c r="BB181" i="8" s="1"/>
  <c r="B180" i="8"/>
  <c r="BB180" i="8" s="1"/>
  <c r="B179" i="8"/>
  <c r="BB179" i="8" s="1"/>
  <c r="B178" i="8"/>
  <c r="BB178" i="8" s="1"/>
  <c r="B177" i="8"/>
  <c r="BB177" i="8" s="1"/>
  <c r="B176" i="8"/>
  <c r="BB176" i="8" s="1"/>
  <c r="B175" i="8"/>
  <c r="BB175" i="8" s="1"/>
  <c r="B174" i="8"/>
  <c r="BB174" i="8" s="1"/>
  <c r="B173" i="8"/>
  <c r="BB173" i="8" s="1"/>
  <c r="B172" i="8"/>
  <c r="BB172" i="8" s="1"/>
  <c r="B171" i="8"/>
  <c r="BB171" i="8" s="1"/>
  <c r="B170" i="8"/>
  <c r="BB170" i="8" s="1"/>
  <c r="B169" i="8"/>
  <c r="BB169" i="8" s="1"/>
  <c r="B168" i="8"/>
  <c r="BB168" i="8" s="1"/>
  <c r="B167" i="8"/>
  <c r="BB167" i="8" s="1"/>
  <c r="B166" i="8"/>
  <c r="BB166" i="8" s="1"/>
  <c r="B165" i="8"/>
  <c r="BB165" i="8" s="1"/>
  <c r="B164" i="8"/>
  <c r="BB164" i="8" s="1"/>
  <c r="B163" i="8"/>
  <c r="BB163" i="8" s="1"/>
  <c r="B162" i="8"/>
  <c r="BB162" i="8" s="1"/>
  <c r="B161" i="8"/>
  <c r="BB161" i="8" s="1"/>
  <c r="B160" i="8"/>
  <c r="BB160" i="8" s="1"/>
  <c r="B159" i="8"/>
  <c r="BB159" i="8" s="1"/>
  <c r="B158" i="8"/>
  <c r="BB158" i="8" s="1"/>
  <c r="B157" i="8"/>
  <c r="BB157" i="8" s="1"/>
  <c r="B156" i="8"/>
  <c r="BB156" i="8" s="1"/>
  <c r="B155" i="8"/>
  <c r="BB155" i="8" s="1"/>
  <c r="B154" i="8"/>
  <c r="BB154" i="8" s="1"/>
  <c r="B153" i="8"/>
  <c r="BB153" i="8" s="1"/>
  <c r="B152" i="8"/>
  <c r="BB152" i="8" s="1"/>
  <c r="B151" i="8"/>
  <c r="BB151" i="8" s="1"/>
  <c r="B150" i="8"/>
  <c r="BB150" i="8" s="1"/>
  <c r="B149" i="8"/>
  <c r="BB149" i="8" s="1"/>
  <c r="B148" i="8"/>
  <c r="BB148" i="8" s="1"/>
  <c r="B147" i="8"/>
  <c r="BB147" i="8" s="1"/>
  <c r="B146" i="8"/>
  <c r="BB146" i="8" s="1"/>
  <c r="B145" i="8"/>
  <c r="BB145" i="8" s="1"/>
  <c r="B144" i="8"/>
  <c r="BB144" i="8" s="1"/>
  <c r="B143" i="8"/>
  <c r="BB143" i="8" s="1"/>
  <c r="B142" i="8"/>
  <c r="BB142" i="8" s="1"/>
  <c r="B141" i="8"/>
  <c r="BB141" i="8" s="1"/>
  <c r="B140" i="8"/>
  <c r="BB140" i="8" s="1"/>
  <c r="B139" i="8"/>
  <c r="BB139" i="8" s="1"/>
  <c r="B138" i="8"/>
  <c r="BB138" i="8" s="1"/>
  <c r="B137" i="8"/>
  <c r="BB137" i="8" s="1"/>
  <c r="B136" i="8"/>
  <c r="BB136" i="8" s="1"/>
  <c r="B135" i="8"/>
  <c r="BB135" i="8" s="1"/>
  <c r="B134" i="8"/>
  <c r="BB134" i="8" s="1"/>
  <c r="B133" i="8"/>
  <c r="BB133" i="8" s="1"/>
  <c r="B132" i="8"/>
  <c r="BB132" i="8" s="1"/>
  <c r="B131" i="8"/>
  <c r="BB131" i="8" s="1"/>
  <c r="B130" i="8"/>
  <c r="BB130" i="8" s="1"/>
  <c r="B129" i="8"/>
  <c r="BB129" i="8" s="1"/>
  <c r="B128" i="8"/>
  <c r="BB128" i="8" s="1"/>
  <c r="B127" i="8"/>
  <c r="BB127" i="8" s="1"/>
  <c r="B126" i="8"/>
  <c r="BB126" i="8" s="1"/>
  <c r="B125" i="8"/>
  <c r="BB125" i="8" s="1"/>
  <c r="B124" i="8"/>
  <c r="BB124" i="8" s="1"/>
  <c r="B123" i="8"/>
  <c r="BB123" i="8" s="1"/>
  <c r="B122" i="8"/>
  <c r="BB122" i="8" s="1"/>
  <c r="B121" i="8"/>
  <c r="BB121" i="8" s="1"/>
  <c r="B120" i="8"/>
  <c r="BB120" i="8" s="1"/>
  <c r="B119" i="8"/>
  <c r="BB119" i="8" s="1"/>
  <c r="B118" i="8"/>
  <c r="BB118" i="8" s="1"/>
  <c r="B117" i="8"/>
  <c r="BB117" i="8" s="1"/>
  <c r="B116" i="8"/>
  <c r="BB116" i="8" s="1"/>
  <c r="B115" i="8"/>
  <c r="BB115" i="8" s="1"/>
  <c r="B114" i="8"/>
  <c r="BB114" i="8" s="1"/>
  <c r="B113" i="8"/>
  <c r="BB113" i="8" s="1"/>
  <c r="B112" i="8"/>
  <c r="BB112" i="8" s="1"/>
  <c r="B111" i="8"/>
  <c r="BB111" i="8" s="1"/>
  <c r="B110" i="8"/>
  <c r="BB110" i="8" s="1"/>
  <c r="B109" i="8"/>
  <c r="BB109" i="8" s="1"/>
  <c r="B108" i="8"/>
  <c r="BB108" i="8" s="1"/>
  <c r="B107" i="8"/>
  <c r="BB107" i="8" s="1"/>
  <c r="B106" i="8"/>
  <c r="BB106" i="8" s="1"/>
  <c r="B105" i="8"/>
  <c r="BB105" i="8" s="1"/>
  <c r="B104" i="8"/>
  <c r="BB104" i="8" s="1"/>
  <c r="B103" i="8"/>
  <c r="BB103" i="8" s="1"/>
  <c r="B102" i="8"/>
  <c r="BB102" i="8" s="1"/>
  <c r="B101" i="8"/>
  <c r="BB101" i="8" s="1"/>
  <c r="B100" i="8"/>
  <c r="BB100" i="8" s="1"/>
  <c r="B99" i="8"/>
  <c r="BB99" i="8" s="1"/>
  <c r="B98" i="8"/>
  <c r="BB98" i="8" s="1"/>
  <c r="B97" i="8"/>
  <c r="BB97" i="8" s="1"/>
  <c r="B96" i="8"/>
  <c r="BB96" i="8" s="1"/>
  <c r="B95" i="8"/>
  <c r="BB95" i="8" s="1"/>
  <c r="B94" i="8"/>
  <c r="BB94" i="8" s="1"/>
  <c r="B93" i="8"/>
  <c r="BB93" i="8" s="1"/>
  <c r="B92" i="8"/>
  <c r="BB92" i="8" s="1"/>
  <c r="B91" i="8"/>
  <c r="BB91" i="8" s="1"/>
  <c r="B90" i="8"/>
  <c r="BB90" i="8" s="1"/>
  <c r="B89" i="8"/>
  <c r="BB89" i="8" s="1"/>
  <c r="B88" i="8"/>
  <c r="BB88" i="8" s="1"/>
  <c r="B87" i="8"/>
  <c r="BB87" i="8" s="1"/>
  <c r="B86" i="8"/>
  <c r="BB86" i="8" s="1"/>
  <c r="B85" i="8"/>
  <c r="BB85" i="8" s="1"/>
  <c r="B84" i="8"/>
  <c r="BB84" i="8" s="1"/>
  <c r="B83" i="8"/>
  <c r="BB83" i="8" s="1"/>
  <c r="B82" i="8"/>
  <c r="BB82" i="8" s="1"/>
  <c r="B81" i="8"/>
  <c r="BB81" i="8" s="1"/>
  <c r="B80" i="8"/>
  <c r="BB80" i="8" s="1"/>
  <c r="B79" i="8"/>
  <c r="BB79" i="8" s="1"/>
  <c r="B78" i="8"/>
  <c r="BB78" i="8" s="1"/>
  <c r="B77" i="8"/>
  <c r="BB77" i="8" s="1"/>
  <c r="B76" i="8"/>
  <c r="BB76" i="8" s="1"/>
  <c r="B75" i="8"/>
  <c r="BB75" i="8" s="1"/>
  <c r="B74" i="8"/>
  <c r="BB74" i="8" s="1"/>
  <c r="B73" i="8"/>
  <c r="BB73" i="8" s="1"/>
  <c r="B72" i="8"/>
  <c r="BB72" i="8" s="1"/>
  <c r="B71" i="8"/>
  <c r="BB71" i="8" s="1"/>
  <c r="B70" i="8"/>
  <c r="BB70" i="8" s="1"/>
  <c r="B69" i="8"/>
  <c r="BB69" i="8" s="1"/>
  <c r="B68" i="8"/>
  <c r="BB68" i="8" s="1"/>
  <c r="B67" i="8"/>
  <c r="BB67" i="8" s="1"/>
  <c r="B66" i="8"/>
  <c r="BB66" i="8" s="1"/>
  <c r="B65" i="8"/>
  <c r="BB65" i="8" s="1"/>
  <c r="B64" i="8"/>
  <c r="BB64" i="8" s="1"/>
  <c r="B63" i="8"/>
  <c r="BB63" i="8" s="1"/>
  <c r="B62" i="8"/>
  <c r="BB62" i="8" s="1"/>
  <c r="B61" i="8"/>
  <c r="BB61" i="8" s="1"/>
  <c r="B60" i="8"/>
  <c r="BB60" i="8" s="1"/>
  <c r="B59" i="8"/>
  <c r="BB59" i="8" s="1"/>
  <c r="B58" i="8"/>
  <c r="BB58" i="8" s="1"/>
  <c r="B57" i="8"/>
  <c r="BB57" i="8" s="1"/>
  <c r="B56" i="8"/>
  <c r="BB56" i="8" s="1"/>
  <c r="B55" i="8"/>
  <c r="BB55" i="8" s="1"/>
  <c r="B54" i="8"/>
  <c r="BB54" i="8" s="1"/>
  <c r="B53" i="8"/>
  <c r="BB53" i="8" s="1"/>
  <c r="B52" i="8"/>
  <c r="BB52" i="8" s="1"/>
  <c r="B51" i="8"/>
  <c r="BB51" i="8" s="1"/>
  <c r="B50" i="8"/>
  <c r="BB50" i="8" s="1"/>
  <c r="B49" i="8"/>
  <c r="BB49" i="8" s="1"/>
  <c r="B48" i="8"/>
  <c r="BB48" i="8" s="1"/>
  <c r="B47" i="8"/>
  <c r="BB47" i="8" s="1"/>
  <c r="B46" i="8"/>
  <c r="BB46" i="8" s="1"/>
  <c r="B45" i="8"/>
  <c r="BB45" i="8" s="1"/>
  <c r="B44" i="8"/>
  <c r="BB44" i="8" s="1"/>
  <c r="B43" i="8"/>
  <c r="BB43" i="8" s="1"/>
  <c r="B42" i="8"/>
  <c r="BB42" i="8" s="1"/>
  <c r="B41" i="8"/>
  <c r="BB41" i="8" s="1"/>
  <c r="B40" i="8"/>
  <c r="BB40" i="8" s="1"/>
  <c r="B39" i="8"/>
  <c r="BB39" i="8" s="1"/>
  <c r="B38" i="8"/>
  <c r="BB38" i="8" s="1"/>
  <c r="B37" i="8"/>
  <c r="BB37" i="8" s="1"/>
  <c r="B36" i="8"/>
  <c r="BB36" i="8" s="1"/>
  <c r="B35" i="8"/>
  <c r="BB35" i="8" s="1"/>
  <c r="B34" i="8"/>
  <c r="BB34" i="8" s="1"/>
  <c r="B33" i="8"/>
  <c r="BB33" i="8" s="1"/>
  <c r="B32" i="8"/>
  <c r="BB32" i="8" s="1"/>
  <c r="B31" i="8"/>
  <c r="BB31" i="8" s="1"/>
  <c r="B30" i="8"/>
  <c r="BB30" i="8" s="1"/>
  <c r="B29" i="8"/>
  <c r="BB29" i="8" s="1"/>
  <c r="B28" i="8"/>
  <c r="BB28" i="8" s="1"/>
  <c r="B27" i="8"/>
  <c r="BB27" i="8" s="1"/>
  <c r="B26" i="8"/>
  <c r="BB26" i="8" s="1"/>
  <c r="B25" i="8"/>
  <c r="BB25" i="8" s="1"/>
  <c r="B24" i="8"/>
  <c r="BB24" i="8" s="1"/>
  <c r="B23" i="8"/>
  <c r="BB23" i="8" s="1"/>
  <c r="B22" i="8"/>
  <c r="BB22" i="8" s="1"/>
  <c r="B21" i="8"/>
  <c r="BB21" i="8" s="1"/>
  <c r="B20" i="8"/>
  <c r="BB20" i="8" s="1"/>
  <c r="B19" i="8"/>
  <c r="BB19" i="8" s="1"/>
  <c r="B18" i="8"/>
  <c r="BB18" i="8" s="1"/>
  <c r="B17" i="8"/>
  <c r="BB17" i="8" s="1"/>
  <c r="B16" i="8"/>
  <c r="BB16" i="8" s="1"/>
  <c r="B15" i="8"/>
  <c r="BB15" i="8" s="1"/>
  <c r="B14" i="8"/>
  <c r="BB14" i="8" s="1"/>
  <c r="B13" i="8"/>
  <c r="BB13" i="8" s="1"/>
  <c r="B12" i="8"/>
  <c r="BB12" i="8" s="1"/>
  <c r="B11" i="8"/>
  <c r="BB11" i="8" s="1"/>
  <c r="B10" i="8"/>
  <c r="BB10" i="8" s="1"/>
  <c r="B9" i="8"/>
  <c r="BB9" i="8" s="1"/>
  <c r="B8" i="8"/>
  <c r="BB8" i="8" s="1"/>
  <c r="B7" i="8"/>
  <c r="BB7" i="8" s="1"/>
  <c r="B6" i="8"/>
  <c r="BB6" i="8" s="1"/>
  <c r="B5" i="8"/>
  <c r="BB5" i="8" s="1"/>
  <c r="B4" i="8"/>
  <c r="BB4" i="8" s="1"/>
  <c r="B3" i="8"/>
  <c r="BB3" i="8" s="1"/>
  <c r="H2" i="8"/>
  <c r="BH2" i="8" s="1"/>
  <c r="E2" i="8"/>
  <c r="BE2" i="8" s="1"/>
  <c r="B2" i="8"/>
  <c r="BB2" i="8" s="1"/>
  <c r="H200" i="5"/>
  <c r="I200" i="5" s="1"/>
  <c r="H199" i="5"/>
  <c r="I199" i="5" s="1"/>
  <c r="H198" i="5"/>
  <c r="I198" i="5" s="1"/>
  <c r="H197" i="5"/>
  <c r="I197" i="5" s="1"/>
  <c r="H196" i="5"/>
  <c r="I196" i="5" s="1"/>
  <c r="H195" i="5"/>
  <c r="I195" i="5" s="1"/>
  <c r="H194" i="5"/>
  <c r="I194" i="5" s="1"/>
  <c r="H193" i="5"/>
  <c r="I193" i="5" s="1"/>
  <c r="H192" i="5"/>
  <c r="I192" i="5" s="1"/>
  <c r="H191" i="5"/>
  <c r="I191" i="5" s="1"/>
  <c r="H190" i="5"/>
  <c r="I190" i="5" s="1"/>
  <c r="H189" i="5"/>
  <c r="I189" i="5" s="1"/>
  <c r="H188" i="5"/>
  <c r="I188" i="5" s="1"/>
  <c r="H187" i="5"/>
  <c r="I187" i="5" s="1"/>
  <c r="H186" i="5"/>
  <c r="I186" i="5" s="1"/>
  <c r="H185" i="5"/>
  <c r="I185" i="5" s="1"/>
  <c r="H184" i="5"/>
  <c r="I184" i="5" s="1"/>
  <c r="H183" i="5"/>
  <c r="I183" i="5" s="1"/>
  <c r="H182" i="5"/>
  <c r="I182" i="5" s="1"/>
  <c r="H181" i="5"/>
  <c r="I181" i="5" s="1"/>
  <c r="H180" i="5"/>
  <c r="I180" i="5" s="1"/>
  <c r="H179" i="5"/>
  <c r="I179" i="5" s="1"/>
  <c r="H178" i="5"/>
  <c r="I178" i="5" s="1"/>
  <c r="H177" i="5"/>
  <c r="I177" i="5" s="1"/>
  <c r="H176" i="5"/>
  <c r="I176" i="5" s="1"/>
  <c r="H175" i="5"/>
  <c r="I175" i="5" s="1"/>
  <c r="H174" i="5"/>
  <c r="I174" i="5" s="1"/>
  <c r="H173" i="5"/>
  <c r="I173" i="5" s="1"/>
  <c r="H172" i="5"/>
  <c r="I172" i="5" s="1"/>
  <c r="H171" i="5"/>
  <c r="I171" i="5" s="1"/>
  <c r="H170" i="5"/>
  <c r="I170" i="5" s="1"/>
  <c r="H169" i="5"/>
  <c r="I169" i="5" s="1"/>
  <c r="H168" i="5"/>
  <c r="I168" i="5" s="1"/>
  <c r="H167" i="5"/>
  <c r="I167" i="5" s="1"/>
  <c r="H166" i="5"/>
  <c r="I166" i="5" s="1"/>
  <c r="H165" i="5"/>
  <c r="I165" i="5" s="1"/>
  <c r="H164" i="5"/>
  <c r="I164" i="5" s="1"/>
  <c r="H163" i="5"/>
  <c r="I163" i="5" s="1"/>
  <c r="H162" i="5"/>
  <c r="I162" i="5" s="1"/>
  <c r="H161" i="5"/>
  <c r="I161" i="5" s="1"/>
  <c r="H160" i="5"/>
  <c r="I160" i="5" s="1"/>
  <c r="H159" i="5"/>
  <c r="I159" i="5" s="1"/>
  <c r="H158" i="5"/>
  <c r="I158" i="5" s="1"/>
  <c r="H157" i="5"/>
  <c r="I157" i="5" s="1"/>
  <c r="H156" i="5"/>
  <c r="I156" i="5" s="1"/>
  <c r="H155" i="5"/>
  <c r="I155" i="5" s="1"/>
  <c r="H154" i="5"/>
  <c r="I154" i="5" s="1"/>
  <c r="H153" i="5"/>
  <c r="I153" i="5" s="1"/>
  <c r="H152" i="5"/>
  <c r="I152" i="5" s="1"/>
  <c r="H151" i="5"/>
  <c r="I151" i="5" s="1"/>
  <c r="H150" i="5"/>
  <c r="I150" i="5" s="1"/>
  <c r="H149" i="5"/>
  <c r="I149" i="5" s="1"/>
  <c r="H148" i="5"/>
  <c r="I148" i="5" s="1"/>
  <c r="H147" i="5"/>
  <c r="I147" i="5" s="1"/>
  <c r="H146" i="5"/>
  <c r="I146" i="5" s="1"/>
  <c r="H145" i="5"/>
  <c r="I145" i="5" s="1"/>
  <c r="H144" i="5"/>
  <c r="I144" i="5" s="1"/>
  <c r="H143" i="5"/>
  <c r="I143" i="5" s="1"/>
  <c r="H142" i="5"/>
  <c r="I142" i="5" s="1"/>
  <c r="H141" i="5"/>
  <c r="I141" i="5" s="1"/>
  <c r="H140" i="5"/>
  <c r="I140" i="5" s="1"/>
  <c r="H139" i="5"/>
  <c r="I139" i="5" s="1"/>
  <c r="H138" i="5"/>
  <c r="I138" i="5" s="1"/>
  <c r="H137" i="5"/>
  <c r="I137" i="5" s="1"/>
  <c r="H136" i="5"/>
  <c r="I136" i="5" s="1"/>
  <c r="H135" i="5"/>
  <c r="I135" i="5" s="1"/>
  <c r="H134" i="5"/>
  <c r="I134" i="5" s="1"/>
  <c r="H133" i="5"/>
  <c r="I133" i="5" s="1"/>
  <c r="H132" i="5"/>
  <c r="I132" i="5" s="1"/>
  <c r="H131" i="5"/>
  <c r="I131" i="5" s="1"/>
  <c r="H130" i="5"/>
  <c r="I130" i="5" s="1"/>
  <c r="H129" i="5"/>
  <c r="I129" i="5" s="1"/>
  <c r="H128" i="5"/>
  <c r="I128" i="5" s="1"/>
  <c r="H127" i="5"/>
  <c r="I127" i="5" s="1"/>
  <c r="H126" i="5"/>
  <c r="I126" i="5" s="1"/>
  <c r="H125" i="5"/>
  <c r="I125" i="5" s="1"/>
  <c r="H124" i="5"/>
  <c r="I124" i="5" s="1"/>
  <c r="H123" i="5"/>
  <c r="I123" i="5" s="1"/>
  <c r="H122" i="5"/>
  <c r="I122" i="5" s="1"/>
  <c r="H121" i="5"/>
  <c r="I121" i="5" s="1"/>
  <c r="H120" i="5"/>
  <c r="I120" i="5" s="1"/>
  <c r="H119" i="5"/>
  <c r="I119" i="5" s="1"/>
  <c r="H118" i="5"/>
  <c r="I118" i="5" s="1"/>
  <c r="H117" i="5"/>
  <c r="I117" i="5" s="1"/>
  <c r="H116" i="5"/>
  <c r="I116" i="5" s="1"/>
  <c r="H115" i="5"/>
  <c r="I115" i="5" s="1"/>
  <c r="H114" i="5"/>
  <c r="I114" i="5" s="1"/>
  <c r="H113" i="5"/>
  <c r="I113" i="5" s="1"/>
  <c r="H112" i="5"/>
  <c r="I112" i="5" s="1"/>
  <c r="H111" i="5"/>
  <c r="I111" i="5" s="1"/>
  <c r="H110" i="5"/>
  <c r="I110" i="5" s="1"/>
  <c r="H109" i="5"/>
  <c r="I109" i="5" s="1"/>
  <c r="H108" i="5"/>
  <c r="I108" i="5" s="1"/>
  <c r="H107" i="5"/>
  <c r="I107" i="5" s="1"/>
  <c r="H106" i="5"/>
  <c r="I106" i="5" s="1"/>
  <c r="H105" i="5"/>
  <c r="I105" i="5" s="1"/>
  <c r="H104" i="5"/>
  <c r="I104" i="5" s="1"/>
  <c r="H103" i="5"/>
  <c r="I103" i="5" s="1"/>
  <c r="H102" i="5"/>
  <c r="I102" i="5" s="1"/>
  <c r="H101" i="5"/>
  <c r="I101" i="5" s="1"/>
  <c r="H100" i="5"/>
  <c r="I100" i="5" s="1"/>
  <c r="H99" i="5"/>
  <c r="I99" i="5" s="1"/>
  <c r="H98" i="5"/>
  <c r="I98" i="5" s="1"/>
  <c r="H97" i="5"/>
  <c r="I97" i="5" s="1"/>
  <c r="H96" i="5"/>
  <c r="I96" i="5" s="1"/>
  <c r="H95" i="5"/>
  <c r="I95" i="5" s="1"/>
  <c r="H94" i="5"/>
  <c r="I94" i="5" s="1"/>
  <c r="H93" i="5"/>
  <c r="I93" i="5" s="1"/>
  <c r="H92" i="5"/>
  <c r="I92" i="5" s="1"/>
  <c r="H91" i="5"/>
  <c r="I91" i="5" s="1"/>
  <c r="H90" i="5"/>
  <c r="I90" i="5" s="1"/>
  <c r="H89" i="5"/>
  <c r="I89" i="5" s="1"/>
  <c r="H88" i="5"/>
  <c r="I88" i="5" s="1"/>
  <c r="H87" i="5"/>
  <c r="I87" i="5" s="1"/>
  <c r="H86" i="5"/>
  <c r="I86" i="5" s="1"/>
  <c r="H85" i="5"/>
  <c r="I85" i="5" s="1"/>
  <c r="H84" i="5"/>
  <c r="I84" i="5" s="1"/>
  <c r="H83" i="5"/>
  <c r="I83" i="5" s="1"/>
  <c r="H82" i="5"/>
  <c r="I82" i="5" s="1"/>
  <c r="H81" i="5"/>
  <c r="I81" i="5" s="1"/>
  <c r="H80" i="5"/>
  <c r="I80" i="5" s="1"/>
  <c r="H79" i="5"/>
  <c r="I79" i="5" s="1"/>
  <c r="H78" i="5"/>
  <c r="I78" i="5" s="1"/>
  <c r="H77" i="5"/>
  <c r="I77" i="5" s="1"/>
  <c r="H76" i="5"/>
  <c r="I76" i="5" s="1"/>
  <c r="H75" i="5"/>
  <c r="I75" i="5" s="1"/>
  <c r="H74" i="5"/>
  <c r="I74" i="5" s="1"/>
  <c r="H73" i="5"/>
  <c r="I73" i="5" s="1"/>
  <c r="H72" i="5"/>
  <c r="I72" i="5" s="1"/>
  <c r="H71" i="5"/>
  <c r="I71" i="5" s="1"/>
  <c r="H70" i="5"/>
  <c r="I70" i="5" s="1"/>
  <c r="H69" i="5"/>
  <c r="I69" i="5" s="1"/>
  <c r="H68" i="5"/>
  <c r="I68" i="5" s="1"/>
  <c r="H67" i="5"/>
  <c r="I67" i="5" s="1"/>
  <c r="H66" i="5"/>
  <c r="I66" i="5" s="1"/>
  <c r="H65" i="5"/>
  <c r="I65" i="5" s="1"/>
  <c r="H64" i="5"/>
  <c r="I64" i="5" s="1"/>
  <c r="H63" i="5"/>
  <c r="I63" i="5" s="1"/>
  <c r="H62" i="5"/>
  <c r="I62" i="5" s="1"/>
  <c r="H61" i="5"/>
  <c r="I61" i="5" s="1"/>
  <c r="H60" i="5"/>
  <c r="I60" i="5" s="1"/>
  <c r="H59" i="5"/>
  <c r="I59" i="5" s="1"/>
  <c r="H58" i="5"/>
  <c r="I58" i="5" s="1"/>
  <c r="H57" i="5"/>
  <c r="I57" i="5" s="1"/>
  <c r="H56" i="5"/>
  <c r="I56" i="5" s="1"/>
  <c r="H55" i="5"/>
  <c r="I55" i="5" s="1"/>
  <c r="H54" i="5"/>
  <c r="I54" i="5" s="1"/>
  <c r="H53" i="5"/>
  <c r="I53" i="5" s="1"/>
  <c r="H52" i="5"/>
  <c r="I52" i="5" s="1"/>
  <c r="H51" i="5"/>
  <c r="I51" i="5" s="1"/>
  <c r="H50" i="5"/>
  <c r="I50" i="5" s="1"/>
  <c r="H49" i="5"/>
  <c r="I49" i="5" s="1"/>
  <c r="H48" i="5"/>
  <c r="I48" i="5" s="1"/>
  <c r="H47" i="5"/>
  <c r="I47" i="5" s="1"/>
  <c r="H46" i="5"/>
  <c r="I46" i="5" s="1"/>
  <c r="H45" i="5"/>
  <c r="I45" i="5" s="1"/>
  <c r="H44" i="5"/>
  <c r="I44" i="5" s="1"/>
  <c r="H43" i="5"/>
  <c r="I43" i="5" s="1"/>
  <c r="H42" i="5"/>
  <c r="I42" i="5" s="1"/>
  <c r="H41" i="5"/>
  <c r="I41" i="5" s="1"/>
  <c r="H40" i="5"/>
  <c r="I40" i="5" s="1"/>
  <c r="H39" i="5"/>
  <c r="I39" i="5" s="1"/>
  <c r="H38" i="5"/>
  <c r="I38" i="5" s="1"/>
  <c r="H37" i="5"/>
  <c r="I37" i="5" s="1"/>
  <c r="H36" i="5"/>
  <c r="I36" i="5" s="1"/>
  <c r="H35" i="5"/>
  <c r="I35" i="5" s="1"/>
  <c r="H34" i="5"/>
  <c r="I34" i="5" s="1"/>
  <c r="H33" i="5"/>
  <c r="I33" i="5" s="1"/>
  <c r="H32" i="5"/>
  <c r="I32" i="5" s="1"/>
  <c r="H31" i="5"/>
  <c r="I31" i="5" s="1"/>
  <c r="H30" i="5"/>
  <c r="I30" i="5" s="1"/>
  <c r="H29" i="5"/>
  <c r="I29" i="5" s="1"/>
  <c r="H28" i="5"/>
  <c r="I28" i="5" s="1"/>
  <c r="H27" i="5"/>
  <c r="I27" i="5" s="1"/>
  <c r="H26" i="5"/>
  <c r="I26" i="5" s="1"/>
  <c r="H25" i="5"/>
  <c r="I25" i="5" s="1"/>
  <c r="H24" i="5"/>
  <c r="I24" i="5" s="1"/>
  <c r="H23" i="5"/>
  <c r="I23" i="5" s="1"/>
  <c r="H22" i="5"/>
  <c r="I22" i="5" s="1"/>
  <c r="H21" i="5"/>
  <c r="I21" i="5" s="1"/>
  <c r="H20" i="5"/>
  <c r="I20" i="5" s="1"/>
  <c r="H19" i="5"/>
  <c r="I19" i="5" s="1"/>
  <c r="H18" i="5"/>
  <c r="I18" i="5" s="1"/>
  <c r="H17" i="5"/>
  <c r="I17" i="5" s="1"/>
  <c r="H16" i="5"/>
  <c r="I16" i="5" s="1"/>
  <c r="H15" i="5"/>
  <c r="I15" i="5" s="1"/>
  <c r="H14" i="5"/>
  <c r="I14" i="5" s="1"/>
  <c r="H13" i="5"/>
  <c r="I13" i="5" s="1"/>
  <c r="H12" i="5"/>
  <c r="I12" i="5" s="1"/>
  <c r="H11" i="5"/>
  <c r="I11" i="5" s="1"/>
  <c r="H10" i="5"/>
  <c r="I10" i="5" s="1"/>
  <c r="H9" i="5"/>
  <c r="I9" i="5" s="1"/>
  <c r="H8" i="5"/>
  <c r="I8" i="5" s="1"/>
  <c r="H7" i="5"/>
  <c r="I7" i="5" s="1"/>
  <c r="H6" i="5"/>
  <c r="I6" i="5" s="1"/>
  <c r="H5" i="5"/>
  <c r="I5" i="5" s="1"/>
  <c r="H4" i="5"/>
  <c r="I4" i="5" s="1"/>
  <c r="H3" i="5"/>
  <c r="I3" i="5" s="1"/>
  <c r="H2" i="5"/>
  <c r="I2" i="5" s="1"/>
  <c r="H200" i="4"/>
  <c r="I200" i="4" s="1"/>
  <c r="H199" i="4"/>
  <c r="I199" i="4" s="1"/>
  <c r="H198" i="4"/>
  <c r="I198" i="4" s="1"/>
  <c r="H197" i="4"/>
  <c r="I197" i="4" s="1"/>
  <c r="H196" i="4"/>
  <c r="I196" i="4" s="1"/>
  <c r="H195" i="4"/>
  <c r="I195" i="4" s="1"/>
  <c r="H194" i="4"/>
  <c r="I194" i="4" s="1"/>
  <c r="H193" i="4"/>
  <c r="I193" i="4" s="1"/>
  <c r="H192" i="4"/>
  <c r="I192" i="4" s="1"/>
  <c r="H191" i="4"/>
  <c r="I191" i="4" s="1"/>
  <c r="H190" i="4"/>
  <c r="I190" i="4" s="1"/>
  <c r="H189" i="4"/>
  <c r="I189" i="4" s="1"/>
  <c r="H188" i="4"/>
  <c r="I188" i="4" s="1"/>
  <c r="H187" i="4"/>
  <c r="I187" i="4" s="1"/>
  <c r="H186" i="4"/>
  <c r="I186" i="4" s="1"/>
  <c r="H185" i="4"/>
  <c r="I185" i="4" s="1"/>
  <c r="H184" i="4"/>
  <c r="I184" i="4" s="1"/>
  <c r="H183" i="4"/>
  <c r="I183" i="4" s="1"/>
  <c r="H182" i="4"/>
  <c r="I182" i="4" s="1"/>
  <c r="H181" i="4"/>
  <c r="I181" i="4" s="1"/>
  <c r="H180" i="4"/>
  <c r="I180" i="4" s="1"/>
  <c r="H179" i="4"/>
  <c r="I179" i="4" s="1"/>
  <c r="H178" i="4"/>
  <c r="I178" i="4" s="1"/>
  <c r="H177" i="4"/>
  <c r="I177" i="4" s="1"/>
  <c r="H176" i="4"/>
  <c r="I176" i="4" s="1"/>
  <c r="H175" i="4"/>
  <c r="I175" i="4" s="1"/>
  <c r="H174" i="4"/>
  <c r="I174" i="4" s="1"/>
  <c r="H173" i="4"/>
  <c r="I173" i="4" s="1"/>
  <c r="H172" i="4"/>
  <c r="I172" i="4" s="1"/>
  <c r="H171" i="4"/>
  <c r="I171" i="4" s="1"/>
  <c r="H170" i="4"/>
  <c r="I170" i="4" s="1"/>
  <c r="H169" i="4"/>
  <c r="I169" i="4" s="1"/>
  <c r="H168" i="4"/>
  <c r="I168" i="4" s="1"/>
  <c r="H167" i="4"/>
  <c r="I167" i="4" s="1"/>
  <c r="H166" i="4"/>
  <c r="I166" i="4" s="1"/>
  <c r="H165" i="4"/>
  <c r="I165" i="4" s="1"/>
  <c r="H164" i="4"/>
  <c r="I164" i="4" s="1"/>
  <c r="H163" i="4"/>
  <c r="I163" i="4" s="1"/>
  <c r="H162" i="4"/>
  <c r="I162" i="4" s="1"/>
  <c r="H161" i="4"/>
  <c r="I161" i="4" s="1"/>
  <c r="H160" i="4"/>
  <c r="I160" i="4" s="1"/>
  <c r="H159" i="4"/>
  <c r="I159" i="4" s="1"/>
  <c r="H158" i="4"/>
  <c r="I158" i="4" s="1"/>
  <c r="H157" i="4"/>
  <c r="I157" i="4" s="1"/>
  <c r="H156" i="4"/>
  <c r="I156" i="4" s="1"/>
  <c r="H155" i="4"/>
  <c r="I155" i="4" s="1"/>
  <c r="H154" i="4"/>
  <c r="I154" i="4" s="1"/>
  <c r="H153" i="4"/>
  <c r="I153" i="4" s="1"/>
  <c r="H152" i="4"/>
  <c r="I152" i="4" s="1"/>
  <c r="H151" i="4"/>
  <c r="I151" i="4" s="1"/>
  <c r="H150" i="4"/>
  <c r="I150" i="4" s="1"/>
  <c r="H149" i="4"/>
  <c r="I149" i="4" s="1"/>
  <c r="H148" i="4"/>
  <c r="I148" i="4" s="1"/>
  <c r="H147" i="4"/>
  <c r="I147" i="4" s="1"/>
  <c r="H146" i="4"/>
  <c r="I146" i="4" s="1"/>
  <c r="H145" i="4"/>
  <c r="I145" i="4" s="1"/>
  <c r="H144" i="4"/>
  <c r="I144" i="4" s="1"/>
  <c r="H143" i="4"/>
  <c r="I143" i="4" s="1"/>
  <c r="H142" i="4"/>
  <c r="I142" i="4" s="1"/>
  <c r="H141" i="4"/>
  <c r="I141" i="4" s="1"/>
  <c r="H140" i="4"/>
  <c r="I140" i="4" s="1"/>
  <c r="H139" i="4"/>
  <c r="I139" i="4" s="1"/>
  <c r="H138" i="4"/>
  <c r="I138" i="4" s="1"/>
  <c r="H137" i="4"/>
  <c r="I137" i="4" s="1"/>
  <c r="H136" i="4"/>
  <c r="I136" i="4" s="1"/>
  <c r="H135" i="4"/>
  <c r="I135" i="4" s="1"/>
  <c r="H134" i="4"/>
  <c r="I134" i="4" s="1"/>
  <c r="H133" i="4"/>
  <c r="I133" i="4" s="1"/>
  <c r="H132" i="4"/>
  <c r="I132" i="4" s="1"/>
  <c r="H131" i="4"/>
  <c r="I131" i="4" s="1"/>
  <c r="H130" i="4"/>
  <c r="I130" i="4" s="1"/>
  <c r="H129" i="4"/>
  <c r="I129" i="4" s="1"/>
  <c r="H128" i="4"/>
  <c r="I128" i="4" s="1"/>
  <c r="H127" i="4"/>
  <c r="I127" i="4" s="1"/>
  <c r="H126" i="4"/>
  <c r="I126" i="4" s="1"/>
  <c r="H125" i="4"/>
  <c r="I125" i="4" s="1"/>
  <c r="H124" i="4"/>
  <c r="I124" i="4" s="1"/>
  <c r="H123" i="4"/>
  <c r="I123" i="4" s="1"/>
  <c r="H122" i="4"/>
  <c r="I122" i="4" s="1"/>
  <c r="H121" i="4"/>
  <c r="I121" i="4" s="1"/>
  <c r="H120" i="4"/>
  <c r="I120" i="4" s="1"/>
  <c r="H119" i="4"/>
  <c r="I119" i="4" s="1"/>
  <c r="H118" i="4"/>
  <c r="I118" i="4" s="1"/>
  <c r="H117" i="4"/>
  <c r="I117" i="4" s="1"/>
  <c r="H116" i="4"/>
  <c r="I116" i="4" s="1"/>
  <c r="H115" i="4"/>
  <c r="I115" i="4" s="1"/>
  <c r="H114" i="4"/>
  <c r="I114" i="4" s="1"/>
  <c r="H113" i="4"/>
  <c r="I113" i="4" s="1"/>
  <c r="H112" i="4"/>
  <c r="I112" i="4" s="1"/>
  <c r="H111" i="4"/>
  <c r="I111" i="4" s="1"/>
  <c r="H110" i="4"/>
  <c r="I110" i="4" s="1"/>
  <c r="H109" i="4"/>
  <c r="I109" i="4" s="1"/>
  <c r="H108" i="4"/>
  <c r="I108" i="4" s="1"/>
  <c r="H107" i="4"/>
  <c r="I107" i="4" s="1"/>
  <c r="H106" i="4"/>
  <c r="I106" i="4" s="1"/>
  <c r="H105" i="4"/>
  <c r="I105" i="4" s="1"/>
  <c r="H104" i="4"/>
  <c r="I104" i="4" s="1"/>
  <c r="H103" i="4"/>
  <c r="I103" i="4" s="1"/>
  <c r="H102" i="4"/>
  <c r="I102" i="4" s="1"/>
  <c r="H101" i="4"/>
  <c r="I101" i="4" s="1"/>
  <c r="H100" i="4"/>
  <c r="I100" i="4" s="1"/>
  <c r="H99" i="4"/>
  <c r="I99" i="4" s="1"/>
  <c r="H98" i="4"/>
  <c r="I98" i="4" s="1"/>
  <c r="H97" i="4"/>
  <c r="I97" i="4" s="1"/>
  <c r="H96" i="4"/>
  <c r="I96" i="4" s="1"/>
  <c r="H95" i="4"/>
  <c r="I95" i="4" s="1"/>
  <c r="H94" i="4"/>
  <c r="I94" i="4" s="1"/>
  <c r="H93" i="4"/>
  <c r="I93" i="4" s="1"/>
  <c r="H92" i="4"/>
  <c r="I92" i="4" s="1"/>
  <c r="H91" i="4"/>
  <c r="I91" i="4" s="1"/>
  <c r="H90" i="4"/>
  <c r="I90" i="4" s="1"/>
  <c r="H89" i="4"/>
  <c r="I89" i="4" s="1"/>
  <c r="H88" i="4"/>
  <c r="I88" i="4" s="1"/>
  <c r="H87" i="4"/>
  <c r="I87" i="4" s="1"/>
  <c r="H86" i="4"/>
  <c r="I86" i="4" s="1"/>
  <c r="H85" i="4"/>
  <c r="I85" i="4" s="1"/>
  <c r="H84" i="4"/>
  <c r="I84" i="4" s="1"/>
  <c r="H83" i="4"/>
  <c r="I83" i="4" s="1"/>
  <c r="H82" i="4"/>
  <c r="I82" i="4" s="1"/>
  <c r="H81" i="4"/>
  <c r="I81" i="4" s="1"/>
  <c r="H80" i="4"/>
  <c r="I80" i="4" s="1"/>
  <c r="H79" i="4"/>
  <c r="I79" i="4" s="1"/>
  <c r="H78" i="4"/>
  <c r="I78" i="4" s="1"/>
  <c r="H77" i="4"/>
  <c r="I77" i="4" s="1"/>
  <c r="H76" i="4"/>
  <c r="I76" i="4" s="1"/>
  <c r="H75" i="4"/>
  <c r="I75" i="4" s="1"/>
  <c r="H74" i="4"/>
  <c r="I74" i="4" s="1"/>
  <c r="H73" i="4"/>
  <c r="I73" i="4" s="1"/>
  <c r="H72" i="4"/>
  <c r="I72" i="4" s="1"/>
  <c r="H71" i="4"/>
  <c r="I71" i="4" s="1"/>
  <c r="H70" i="4"/>
  <c r="I70" i="4" s="1"/>
  <c r="H69" i="4"/>
  <c r="I69" i="4" s="1"/>
  <c r="H68" i="4"/>
  <c r="I68" i="4" s="1"/>
  <c r="H67" i="4"/>
  <c r="I67" i="4" s="1"/>
  <c r="H66" i="4"/>
  <c r="I66" i="4" s="1"/>
  <c r="H65" i="4"/>
  <c r="I65" i="4" s="1"/>
  <c r="H64" i="4"/>
  <c r="I64" i="4" s="1"/>
  <c r="H63" i="4"/>
  <c r="I63" i="4" s="1"/>
  <c r="H62" i="4"/>
  <c r="I62" i="4" s="1"/>
  <c r="H61" i="4"/>
  <c r="I61" i="4" s="1"/>
  <c r="H60" i="4"/>
  <c r="I60" i="4" s="1"/>
  <c r="H59" i="4"/>
  <c r="I59" i="4" s="1"/>
  <c r="H58" i="4"/>
  <c r="I58" i="4" s="1"/>
  <c r="H57" i="4"/>
  <c r="I57" i="4" s="1"/>
  <c r="H56" i="4"/>
  <c r="I56" i="4" s="1"/>
  <c r="H55" i="4"/>
  <c r="I55" i="4" s="1"/>
  <c r="H54" i="4"/>
  <c r="I54" i="4" s="1"/>
  <c r="H53" i="4"/>
  <c r="I53" i="4" s="1"/>
  <c r="H52" i="4"/>
  <c r="I52" i="4" s="1"/>
  <c r="H51" i="4"/>
  <c r="I51" i="4" s="1"/>
  <c r="H50" i="4"/>
  <c r="I50" i="4" s="1"/>
  <c r="H49" i="4"/>
  <c r="I49" i="4" s="1"/>
  <c r="H48" i="4"/>
  <c r="I48" i="4" s="1"/>
  <c r="H47" i="4"/>
  <c r="I47" i="4" s="1"/>
  <c r="H46" i="4"/>
  <c r="I46" i="4" s="1"/>
  <c r="H45" i="4"/>
  <c r="I45" i="4" s="1"/>
  <c r="H44" i="4"/>
  <c r="I44" i="4" s="1"/>
  <c r="H43" i="4"/>
  <c r="I43" i="4" s="1"/>
  <c r="H42" i="4"/>
  <c r="I42" i="4" s="1"/>
  <c r="H41" i="4"/>
  <c r="I41" i="4" s="1"/>
  <c r="H40" i="4"/>
  <c r="I40" i="4" s="1"/>
  <c r="H39" i="4"/>
  <c r="I39" i="4" s="1"/>
  <c r="H38" i="4"/>
  <c r="I38" i="4" s="1"/>
  <c r="H37" i="4"/>
  <c r="I37" i="4" s="1"/>
  <c r="H36" i="4"/>
  <c r="I36" i="4" s="1"/>
  <c r="H35" i="4"/>
  <c r="I35" i="4" s="1"/>
  <c r="H34" i="4"/>
  <c r="I34" i="4" s="1"/>
  <c r="H33" i="4"/>
  <c r="I33" i="4" s="1"/>
  <c r="H32" i="4"/>
  <c r="I32" i="4" s="1"/>
  <c r="H31" i="4"/>
  <c r="I31" i="4" s="1"/>
  <c r="H30" i="4"/>
  <c r="I30" i="4" s="1"/>
  <c r="H29" i="4"/>
  <c r="I29" i="4" s="1"/>
  <c r="H28" i="4"/>
  <c r="I28" i="4" s="1"/>
  <c r="H27" i="4"/>
  <c r="I27" i="4" s="1"/>
  <c r="H26" i="4"/>
  <c r="I26" i="4" s="1"/>
  <c r="H25" i="4"/>
  <c r="I25" i="4" s="1"/>
  <c r="H24" i="4"/>
  <c r="I24" i="4" s="1"/>
  <c r="H23" i="4"/>
  <c r="I23" i="4" s="1"/>
  <c r="H22" i="4"/>
  <c r="I22" i="4" s="1"/>
  <c r="H21" i="4"/>
  <c r="I21" i="4" s="1"/>
  <c r="H20" i="4"/>
  <c r="I20" i="4" s="1"/>
  <c r="H19" i="4"/>
  <c r="I19" i="4" s="1"/>
  <c r="H18" i="4"/>
  <c r="I18" i="4" s="1"/>
  <c r="H17" i="4"/>
  <c r="I17" i="4" s="1"/>
  <c r="H16" i="4"/>
  <c r="I16" i="4" s="1"/>
  <c r="H15" i="4"/>
  <c r="I15" i="4" s="1"/>
  <c r="H14" i="4"/>
  <c r="I14" i="4" s="1"/>
  <c r="H13" i="4"/>
  <c r="I13" i="4" s="1"/>
  <c r="H12" i="4"/>
  <c r="I12" i="4" s="1"/>
  <c r="H11" i="4"/>
  <c r="I11" i="4" s="1"/>
  <c r="H10" i="4"/>
  <c r="I10" i="4" s="1"/>
  <c r="H9" i="4"/>
  <c r="I9" i="4" s="1"/>
  <c r="H8" i="4"/>
  <c r="I8" i="4" s="1"/>
  <c r="H7" i="4"/>
  <c r="I7" i="4" s="1"/>
  <c r="H6" i="4"/>
  <c r="I6" i="4" s="1"/>
  <c r="H5" i="4"/>
  <c r="I5" i="4" s="1"/>
  <c r="H4" i="4"/>
  <c r="I4" i="4" s="1"/>
  <c r="H3" i="4"/>
  <c r="I3" i="4" s="1"/>
  <c r="H2" i="4"/>
  <c r="I2" i="4" s="1"/>
  <c r="H1" i="5"/>
  <c r="I1" i="5" s="1"/>
  <c r="H1" i="4"/>
  <c r="I1" i="4" s="1"/>
  <c r="H201" i="2"/>
  <c r="I201" i="2" s="1"/>
  <c r="H200" i="2"/>
  <c r="I200" i="2" s="1"/>
  <c r="H199" i="2"/>
  <c r="I199" i="2" s="1"/>
  <c r="H198" i="2"/>
  <c r="I198" i="2" s="1"/>
  <c r="H197" i="2"/>
  <c r="I197" i="2" s="1"/>
  <c r="H196" i="2"/>
  <c r="I196" i="2" s="1"/>
  <c r="H195" i="2"/>
  <c r="I195" i="2" s="1"/>
  <c r="H194" i="2"/>
  <c r="I194" i="2" s="1"/>
  <c r="H193" i="2"/>
  <c r="I193" i="2" s="1"/>
  <c r="H192" i="2"/>
  <c r="I192" i="2" s="1"/>
  <c r="H191" i="2"/>
  <c r="I191" i="2" s="1"/>
  <c r="H190" i="2"/>
  <c r="I190" i="2" s="1"/>
  <c r="H189" i="2"/>
  <c r="I189" i="2" s="1"/>
  <c r="H188" i="2"/>
  <c r="I188" i="2" s="1"/>
  <c r="H187" i="2"/>
  <c r="I187" i="2" s="1"/>
  <c r="H186" i="2"/>
  <c r="I186" i="2" s="1"/>
  <c r="H185" i="2"/>
  <c r="I185" i="2" s="1"/>
  <c r="H184" i="2"/>
  <c r="I184" i="2" s="1"/>
  <c r="H183" i="2"/>
  <c r="I183" i="2" s="1"/>
  <c r="H182" i="2"/>
  <c r="I182" i="2" s="1"/>
  <c r="H181" i="2"/>
  <c r="I181" i="2" s="1"/>
  <c r="H180" i="2"/>
  <c r="I180" i="2" s="1"/>
  <c r="H179" i="2"/>
  <c r="I179" i="2" s="1"/>
  <c r="H178" i="2"/>
  <c r="I178" i="2" s="1"/>
  <c r="H177" i="2"/>
  <c r="I177" i="2" s="1"/>
  <c r="H176" i="2"/>
  <c r="I176" i="2" s="1"/>
  <c r="H175" i="2"/>
  <c r="I175" i="2" s="1"/>
  <c r="H174" i="2"/>
  <c r="I174" i="2" s="1"/>
  <c r="H173" i="2"/>
  <c r="I173" i="2" s="1"/>
  <c r="H172" i="2"/>
  <c r="I172" i="2" s="1"/>
  <c r="H171" i="2"/>
  <c r="I171" i="2" s="1"/>
  <c r="H170" i="2"/>
  <c r="I170" i="2" s="1"/>
  <c r="H169" i="2"/>
  <c r="I169" i="2" s="1"/>
  <c r="H168" i="2"/>
  <c r="I168" i="2" s="1"/>
  <c r="H167" i="2"/>
  <c r="I167" i="2" s="1"/>
  <c r="H166" i="2"/>
  <c r="I166" i="2" s="1"/>
  <c r="H165" i="2"/>
  <c r="I165" i="2" s="1"/>
  <c r="H164" i="2"/>
  <c r="I164" i="2" s="1"/>
  <c r="H163" i="2"/>
  <c r="I163" i="2" s="1"/>
  <c r="H162" i="2"/>
  <c r="I162" i="2" s="1"/>
  <c r="H161" i="2"/>
  <c r="I161" i="2" s="1"/>
  <c r="H160" i="2"/>
  <c r="I160" i="2" s="1"/>
  <c r="H159" i="2"/>
  <c r="I159" i="2" s="1"/>
  <c r="H158" i="2"/>
  <c r="I158" i="2" s="1"/>
  <c r="H157" i="2"/>
  <c r="I157" i="2" s="1"/>
  <c r="H156" i="2"/>
  <c r="I156" i="2" s="1"/>
  <c r="H155" i="2"/>
  <c r="I155" i="2" s="1"/>
  <c r="H154" i="2"/>
  <c r="I154" i="2" s="1"/>
  <c r="H153" i="2"/>
  <c r="I153" i="2" s="1"/>
  <c r="H152" i="2"/>
  <c r="I152" i="2" s="1"/>
  <c r="H151" i="2"/>
  <c r="I151" i="2" s="1"/>
  <c r="H150" i="2"/>
  <c r="I150" i="2" s="1"/>
  <c r="H149" i="2"/>
  <c r="I149" i="2" s="1"/>
  <c r="H148" i="2"/>
  <c r="I148" i="2" s="1"/>
  <c r="H147" i="2"/>
  <c r="I147" i="2" s="1"/>
  <c r="H146" i="2"/>
  <c r="I146" i="2" s="1"/>
  <c r="H145" i="2"/>
  <c r="I145" i="2" s="1"/>
  <c r="H144" i="2"/>
  <c r="I144" i="2" s="1"/>
  <c r="H143" i="2"/>
  <c r="I143" i="2" s="1"/>
  <c r="H142" i="2"/>
  <c r="I142" i="2" s="1"/>
  <c r="H141" i="2"/>
  <c r="I141" i="2" s="1"/>
  <c r="H140" i="2"/>
  <c r="I140" i="2" s="1"/>
  <c r="H139" i="2"/>
  <c r="I139" i="2" s="1"/>
  <c r="H138" i="2"/>
  <c r="I138" i="2" s="1"/>
  <c r="H137" i="2"/>
  <c r="I137" i="2" s="1"/>
  <c r="H136" i="2"/>
  <c r="I136" i="2" s="1"/>
  <c r="H135" i="2"/>
  <c r="I135" i="2" s="1"/>
  <c r="H134" i="2"/>
  <c r="I134" i="2" s="1"/>
  <c r="H133" i="2"/>
  <c r="I133" i="2" s="1"/>
  <c r="H132" i="2"/>
  <c r="I132" i="2" s="1"/>
  <c r="H131" i="2"/>
  <c r="I131" i="2" s="1"/>
  <c r="H130" i="2"/>
  <c r="I130" i="2" s="1"/>
  <c r="H129" i="2"/>
  <c r="I129" i="2" s="1"/>
  <c r="H128" i="2"/>
  <c r="I128" i="2" s="1"/>
  <c r="H127" i="2"/>
  <c r="I127" i="2" s="1"/>
  <c r="H126" i="2"/>
  <c r="I126" i="2" s="1"/>
  <c r="H125" i="2"/>
  <c r="I125" i="2" s="1"/>
  <c r="H124" i="2"/>
  <c r="I124" i="2" s="1"/>
  <c r="H123" i="2"/>
  <c r="I123" i="2" s="1"/>
  <c r="H122" i="2"/>
  <c r="I122" i="2" s="1"/>
  <c r="H121" i="2"/>
  <c r="I121" i="2" s="1"/>
  <c r="H120" i="2"/>
  <c r="I120" i="2" s="1"/>
  <c r="H119" i="2"/>
  <c r="I119" i="2" s="1"/>
  <c r="H118" i="2"/>
  <c r="I118" i="2" s="1"/>
  <c r="H117" i="2"/>
  <c r="I117" i="2" s="1"/>
  <c r="H116" i="2"/>
  <c r="I116" i="2" s="1"/>
  <c r="H115" i="2"/>
  <c r="I115" i="2" s="1"/>
  <c r="H114" i="2"/>
  <c r="I114" i="2" s="1"/>
  <c r="H113" i="2"/>
  <c r="I113" i="2" s="1"/>
  <c r="H112" i="2"/>
  <c r="I112" i="2" s="1"/>
  <c r="H111" i="2"/>
  <c r="I111" i="2" s="1"/>
  <c r="H110" i="2"/>
  <c r="I110" i="2" s="1"/>
  <c r="H109" i="2"/>
  <c r="I109" i="2" s="1"/>
  <c r="H108" i="2"/>
  <c r="I108" i="2" s="1"/>
  <c r="H107" i="2"/>
  <c r="I107" i="2" s="1"/>
  <c r="H106" i="2"/>
  <c r="I106" i="2" s="1"/>
  <c r="H105" i="2"/>
  <c r="I105" i="2" s="1"/>
  <c r="H104" i="2"/>
  <c r="I104" i="2" s="1"/>
  <c r="H103" i="2"/>
  <c r="I103" i="2" s="1"/>
  <c r="H102" i="2"/>
  <c r="I102" i="2" s="1"/>
  <c r="H101" i="2"/>
  <c r="I101" i="2" s="1"/>
  <c r="H100" i="2"/>
  <c r="I100" i="2" s="1"/>
  <c r="H99" i="2"/>
  <c r="I99" i="2" s="1"/>
  <c r="H98" i="2"/>
  <c r="I98" i="2" s="1"/>
  <c r="H97" i="2"/>
  <c r="I97" i="2" s="1"/>
  <c r="H96" i="2"/>
  <c r="I96" i="2" s="1"/>
  <c r="H95" i="2"/>
  <c r="I95" i="2" s="1"/>
  <c r="H94" i="2"/>
  <c r="I94" i="2" s="1"/>
  <c r="H93" i="2"/>
  <c r="I93" i="2" s="1"/>
  <c r="H92" i="2"/>
  <c r="I92" i="2" s="1"/>
  <c r="H91" i="2"/>
  <c r="I91" i="2" s="1"/>
  <c r="H90" i="2"/>
  <c r="I90" i="2" s="1"/>
  <c r="H89" i="2"/>
  <c r="I89" i="2" s="1"/>
  <c r="H88" i="2"/>
  <c r="I88" i="2" s="1"/>
  <c r="H87" i="2"/>
  <c r="I87" i="2" s="1"/>
  <c r="H86" i="2"/>
  <c r="I86" i="2" s="1"/>
  <c r="H85" i="2"/>
  <c r="I85" i="2" s="1"/>
  <c r="H84" i="2"/>
  <c r="I84" i="2" s="1"/>
  <c r="H83" i="2"/>
  <c r="I83" i="2" s="1"/>
  <c r="H82" i="2"/>
  <c r="I82" i="2" s="1"/>
  <c r="H81" i="2"/>
  <c r="I81" i="2" s="1"/>
  <c r="H80" i="2"/>
  <c r="I80" i="2" s="1"/>
  <c r="H79" i="2"/>
  <c r="I79" i="2" s="1"/>
  <c r="H78" i="2"/>
  <c r="I78" i="2" s="1"/>
  <c r="H77" i="2"/>
  <c r="I77" i="2" s="1"/>
  <c r="H76" i="2"/>
  <c r="I76" i="2" s="1"/>
  <c r="H75" i="2"/>
  <c r="I75" i="2" s="1"/>
  <c r="H74" i="2"/>
  <c r="I74" i="2" s="1"/>
  <c r="H73" i="2"/>
  <c r="I73" i="2" s="1"/>
  <c r="H72" i="2"/>
  <c r="I72" i="2" s="1"/>
  <c r="H71" i="2"/>
  <c r="I71" i="2" s="1"/>
  <c r="H70" i="2"/>
  <c r="I70" i="2" s="1"/>
  <c r="H69" i="2"/>
  <c r="I69" i="2" s="1"/>
  <c r="H68" i="2"/>
  <c r="I68" i="2" s="1"/>
  <c r="H67" i="2"/>
  <c r="I67" i="2" s="1"/>
  <c r="H66" i="2"/>
  <c r="I66" i="2" s="1"/>
  <c r="H65" i="2"/>
  <c r="I65" i="2" s="1"/>
  <c r="H64" i="2"/>
  <c r="I64" i="2" s="1"/>
  <c r="H63" i="2"/>
  <c r="I63" i="2" s="1"/>
  <c r="H62" i="2"/>
  <c r="I62" i="2" s="1"/>
  <c r="H61" i="2"/>
  <c r="I61" i="2" s="1"/>
  <c r="H60" i="2"/>
  <c r="I60" i="2" s="1"/>
  <c r="H59" i="2"/>
  <c r="I59" i="2" s="1"/>
  <c r="H58" i="2"/>
  <c r="I58" i="2" s="1"/>
  <c r="H57" i="2"/>
  <c r="I57" i="2" s="1"/>
  <c r="H56" i="2"/>
  <c r="I56" i="2" s="1"/>
  <c r="H55" i="2"/>
  <c r="I55" i="2" s="1"/>
  <c r="H54" i="2"/>
  <c r="I54" i="2" s="1"/>
  <c r="H53" i="2"/>
  <c r="I53" i="2" s="1"/>
  <c r="H52" i="2"/>
  <c r="I52" i="2" s="1"/>
  <c r="H51" i="2"/>
  <c r="I51" i="2" s="1"/>
  <c r="H50" i="2"/>
  <c r="I50" i="2" s="1"/>
  <c r="H49" i="2"/>
  <c r="I49" i="2" s="1"/>
  <c r="H48" i="2"/>
  <c r="I48" i="2" s="1"/>
  <c r="H47" i="2"/>
  <c r="I47" i="2" s="1"/>
  <c r="H46" i="2"/>
  <c r="I46" i="2" s="1"/>
  <c r="H45" i="2"/>
  <c r="I45" i="2" s="1"/>
  <c r="H44" i="2"/>
  <c r="I44" i="2" s="1"/>
  <c r="H43" i="2"/>
  <c r="I43" i="2" s="1"/>
  <c r="H42" i="2"/>
  <c r="I42" i="2" s="1"/>
  <c r="H41" i="2"/>
  <c r="I41" i="2" s="1"/>
  <c r="H40" i="2"/>
  <c r="I40" i="2" s="1"/>
  <c r="H39" i="2"/>
  <c r="I39" i="2" s="1"/>
  <c r="H38" i="2"/>
  <c r="I38" i="2" s="1"/>
  <c r="H37" i="2"/>
  <c r="I37" i="2" s="1"/>
  <c r="H36" i="2"/>
  <c r="I36" i="2" s="1"/>
  <c r="H35" i="2"/>
  <c r="I35" i="2" s="1"/>
  <c r="H34" i="2"/>
  <c r="I34" i="2" s="1"/>
  <c r="H33" i="2"/>
  <c r="I33" i="2" s="1"/>
  <c r="H32" i="2"/>
  <c r="I32" i="2" s="1"/>
  <c r="H31" i="2"/>
  <c r="I31" i="2" s="1"/>
  <c r="H30" i="2"/>
  <c r="I30" i="2" s="1"/>
  <c r="H29" i="2"/>
  <c r="I29" i="2" s="1"/>
  <c r="H28" i="2"/>
  <c r="I28" i="2" s="1"/>
  <c r="H27" i="2"/>
  <c r="I27" i="2" s="1"/>
  <c r="H26" i="2"/>
  <c r="I26" i="2" s="1"/>
  <c r="H25" i="2"/>
  <c r="I25" i="2" s="1"/>
  <c r="H24" i="2"/>
  <c r="I24" i="2" s="1"/>
  <c r="H23" i="2"/>
  <c r="I23" i="2" s="1"/>
  <c r="H22" i="2"/>
  <c r="I22" i="2" s="1"/>
  <c r="H21" i="2"/>
  <c r="I21" i="2" s="1"/>
  <c r="H20" i="2"/>
  <c r="I20" i="2" s="1"/>
  <c r="H19" i="2"/>
  <c r="I19" i="2" s="1"/>
  <c r="H18" i="2"/>
  <c r="I18" i="2" s="1"/>
  <c r="H17" i="2"/>
  <c r="I17" i="2" s="1"/>
  <c r="H16" i="2"/>
  <c r="I16" i="2" s="1"/>
  <c r="H15" i="2"/>
  <c r="I15" i="2" s="1"/>
  <c r="H14" i="2"/>
  <c r="I14" i="2" s="1"/>
  <c r="H13" i="2"/>
  <c r="I13" i="2" s="1"/>
  <c r="H12" i="2"/>
  <c r="I12" i="2" s="1"/>
  <c r="H11" i="2"/>
  <c r="I11" i="2" s="1"/>
  <c r="H10" i="2"/>
  <c r="I10" i="2" s="1"/>
  <c r="H9" i="2"/>
  <c r="I9" i="2" s="1"/>
  <c r="H8" i="2"/>
  <c r="I8" i="2" s="1"/>
  <c r="H7" i="2"/>
  <c r="I7" i="2" s="1"/>
  <c r="H6" i="2"/>
  <c r="I6" i="2" s="1"/>
  <c r="H5" i="2"/>
  <c r="I5" i="2" s="1"/>
  <c r="H4" i="2"/>
  <c r="I4" i="2" s="1"/>
  <c r="H3" i="2"/>
  <c r="I3" i="2" s="1"/>
  <c r="J587" i="6"/>
  <c r="AG588" i="8" s="1"/>
  <c r="BP588" i="8" s="1"/>
  <c r="J586" i="6"/>
  <c r="AG587" i="8" s="1"/>
  <c r="BP587" i="8" s="1"/>
  <c r="J585" i="6"/>
  <c r="AG586" i="8" s="1"/>
  <c r="BP586" i="8" s="1"/>
  <c r="J584" i="6"/>
  <c r="AG585" i="8" s="1"/>
  <c r="BP585" i="8" s="1"/>
  <c r="J583" i="6"/>
  <c r="AG584" i="8" s="1"/>
  <c r="BP584" i="8" s="1"/>
  <c r="J582" i="6"/>
  <c r="AG583" i="8" s="1"/>
  <c r="BP583" i="8" s="1"/>
  <c r="J581" i="6"/>
  <c r="AG582" i="8" s="1"/>
  <c r="BP582" i="8" s="1"/>
  <c r="J580" i="6"/>
  <c r="AG581" i="8" s="1"/>
  <c r="BP581" i="8" s="1"/>
  <c r="J579" i="6"/>
  <c r="AG580" i="8" s="1"/>
  <c r="BP580" i="8" s="1"/>
  <c r="J578" i="6"/>
  <c r="AG579" i="8" s="1"/>
  <c r="BP579" i="8" s="1"/>
  <c r="J577" i="6"/>
  <c r="AG578" i="8" s="1"/>
  <c r="BP578" i="8" s="1"/>
  <c r="J576" i="6"/>
  <c r="AG577" i="8" s="1"/>
  <c r="BP577" i="8" s="1"/>
  <c r="J575" i="6"/>
  <c r="AG576" i="8" s="1"/>
  <c r="BP576" i="8" s="1"/>
  <c r="J574" i="6"/>
  <c r="AG575" i="8" s="1"/>
  <c r="BP575" i="8" s="1"/>
  <c r="J573" i="6"/>
  <c r="AG574" i="8" s="1"/>
  <c r="BP574" i="8" s="1"/>
  <c r="J572" i="6"/>
  <c r="AG573" i="8" s="1"/>
  <c r="BP573" i="8" s="1"/>
  <c r="J571" i="6"/>
  <c r="AG572" i="8" s="1"/>
  <c r="BP572" i="8" s="1"/>
  <c r="J570" i="6"/>
  <c r="AG571" i="8" s="1"/>
  <c r="BP571" i="8" s="1"/>
  <c r="J569" i="6"/>
  <c r="AG570" i="8" s="1"/>
  <c r="BP570" i="8" s="1"/>
  <c r="J568" i="6"/>
  <c r="AG569" i="8" s="1"/>
  <c r="BP569" i="8" s="1"/>
  <c r="J567" i="6"/>
  <c r="AG568" i="8" s="1"/>
  <c r="BP568" i="8" s="1"/>
  <c r="J566" i="6"/>
  <c r="AG567" i="8" s="1"/>
  <c r="BP567" i="8" s="1"/>
  <c r="J565" i="6"/>
  <c r="AG566" i="8" s="1"/>
  <c r="BP566" i="8" s="1"/>
  <c r="J564" i="6"/>
  <c r="AG565" i="8" s="1"/>
  <c r="BP565" i="8" s="1"/>
  <c r="J563" i="6"/>
  <c r="AG564" i="8" s="1"/>
  <c r="BP564" i="8" s="1"/>
  <c r="J562" i="6"/>
  <c r="AG563" i="8" s="1"/>
  <c r="BP563" i="8" s="1"/>
  <c r="J561" i="6"/>
  <c r="AG562" i="8" s="1"/>
  <c r="BP562" i="8" s="1"/>
  <c r="J560" i="6"/>
  <c r="AG561" i="8" s="1"/>
  <c r="BP561" i="8" s="1"/>
  <c r="J559" i="6"/>
  <c r="AG560" i="8" s="1"/>
  <c r="BP560" i="8" s="1"/>
  <c r="J558" i="6"/>
  <c r="AG559" i="8" s="1"/>
  <c r="BP559" i="8" s="1"/>
  <c r="J557" i="6"/>
  <c r="AG558" i="8" s="1"/>
  <c r="BP558" i="8" s="1"/>
  <c r="J556" i="6"/>
  <c r="AG557" i="8" s="1"/>
  <c r="BP557" i="8" s="1"/>
  <c r="J555" i="6"/>
  <c r="AG556" i="8" s="1"/>
  <c r="BP556" i="8" s="1"/>
  <c r="J554" i="6"/>
  <c r="AG555" i="8" s="1"/>
  <c r="BP555" i="8" s="1"/>
  <c r="J553" i="6"/>
  <c r="AG554" i="8" s="1"/>
  <c r="BP554" i="8" s="1"/>
  <c r="J552" i="6"/>
  <c r="AG553" i="8" s="1"/>
  <c r="BP553" i="8" s="1"/>
  <c r="J551" i="6"/>
  <c r="AG552" i="8" s="1"/>
  <c r="BP552" i="8" s="1"/>
  <c r="J550" i="6"/>
  <c r="AG551" i="8" s="1"/>
  <c r="BP551" i="8" s="1"/>
  <c r="J549" i="6"/>
  <c r="AG550" i="8" s="1"/>
  <c r="BP550" i="8" s="1"/>
  <c r="J548" i="6"/>
  <c r="AG549" i="8" s="1"/>
  <c r="BP549" i="8" s="1"/>
  <c r="J547" i="6"/>
  <c r="AG548" i="8" s="1"/>
  <c r="BP548" i="8" s="1"/>
  <c r="J546" i="6"/>
  <c r="AG547" i="8" s="1"/>
  <c r="BP547" i="8" s="1"/>
  <c r="J545" i="6"/>
  <c r="AG546" i="8" s="1"/>
  <c r="BP546" i="8" s="1"/>
  <c r="J544" i="6"/>
  <c r="AG545" i="8" s="1"/>
  <c r="BP545" i="8" s="1"/>
  <c r="J543" i="6"/>
  <c r="AG544" i="8" s="1"/>
  <c r="BP544" i="8" s="1"/>
  <c r="J542" i="6"/>
  <c r="AG543" i="8" s="1"/>
  <c r="BP543" i="8" s="1"/>
  <c r="J541" i="6"/>
  <c r="AG542" i="8" s="1"/>
  <c r="BP542" i="8" s="1"/>
  <c r="J540" i="6"/>
  <c r="AG541" i="8" s="1"/>
  <c r="BP541" i="8" s="1"/>
  <c r="J539" i="6"/>
  <c r="AG540" i="8" s="1"/>
  <c r="BP540" i="8" s="1"/>
  <c r="J538" i="6"/>
  <c r="AG539" i="8" s="1"/>
  <c r="BP539" i="8" s="1"/>
  <c r="J537" i="6"/>
  <c r="AG538" i="8" s="1"/>
  <c r="BP538" i="8" s="1"/>
  <c r="J536" i="6"/>
  <c r="AG537" i="8" s="1"/>
  <c r="BP537" i="8" s="1"/>
  <c r="J535" i="6"/>
  <c r="AG536" i="8" s="1"/>
  <c r="BP536" i="8" s="1"/>
  <c r="J534" i="6"/>
  <c r="AG535" i="8" s="1"/>
  <c r="BP535" i="8" s="1"/>
  <c r="J533" i="6"/>
  <c r="AG534" i="8" s="1"/>
  <c r="BP534" i="8" s="1"/>
  <c r="J532" i="6"/>
  <c r="AG533" i="8" s="1"/>
  <c r="BP533" i="8" s="1"/>
  <c r="J531" i="6"/>
  <c r="AG532" i="8" s="1"/>
  <c r="BP532" i="8" s="1"/>
  <c r="J530" i="6"/>
  <c r="AG531" i="8" s="1"/>
  <c r="BP531" i="8" s="1"/>
  <c r="J529" i="6"/>
  <c r="AG530" i="8" s="1"/>
  <c r="BP530" i="8" s="1"/>
  <c r="J528" i="6"/>
  <c r="AG529" i="8" s="1"/>
  <c r="BP529" i="8" s="1"/>
  <c r="J527" i="6"/>
  <c r="AG528" i="8" s="1"/>
  <c r="BP528" i="8" s="1"/>
  <c r="J526" i="6"/>
  <c r="AG527" i="8" s="1"/>
  <c r="BP527" i="8" s="1"/>
  <c r="J525" i="6"/>
  <c r="AG526" i="8" s="1"/>
  <c r="BP526" i="8" s="1"/>
  <c r="J524" i="6"/>
  <c r="AG525" i="8" s="1"/>
  <c r="BP525" i="8" s="1"/>
  <c r="J523" i="6"/>
  <c r="AG524" i="8" s="1"/>
  <c r="BP524" i="8" s="1"/>
  <c r="J522" i="6"/>
  <c r="AG523" i="8" s="1"/>
  <c r="BP523" i="8" s="1"/>
  <c r="J521" i="6"/>
  <c r="AG522" i="8" s="1"/>
  <c r="BP522" i="8" s="1"/>
  <c r="J520" i="6"/>
  <c r="AG521" i="8" s="1"/>
  <c r="BP521" i="8" s="1"/>
  <c r="J519" i="6"/>
  <c r="AG520" i="8" s="1"/>
  <c r="BP520" i="8" s="1"/>
  <c r="J518" i="6"/>
  <c r="AG519" i="8" s="1"/>
  <c r="BP519" i="8" s="1"/>
  <c r="J517" i="6"/>
  <c r="AG518" i="8" s="1"/>
  <c r="BP518" i="8" s="1"/>
  <c r="J516" i="6"/>
  <c r="AG517" i="8" s="1"/>
  <c r="BP517" i="8" s="1"/>
  <c r="J515" i="6"/>
  <c r="AG516" i="8" s="1"/>
  <c r="BP516" i="8" s="1"/>
  <c r="J514" i="6"/>
  <c r="AG515" i="8" s="1"/>
  <c r="BP515" i="8" s="1"/>
  <c r="J513" i="6"/>
  <c r="AG514" i="8" s="1"/>
  <c r="BP514" i="8" s="1"/>
  <c r="J512" i="6"/>
  <c r="AG513" i="8" s="1"/>
  <c r="BP513" i="8" s="1"/>
  <c r="J511" i="6"/>
  <c r="AG512" i="8" s="1"/>
  <c r="BP512" i="8" s="1"/>
  <c r="J510" i="6"/>
  <c r="AG511" i="8" s="1"/>
  <c r="BP511" i="8" s="1"/>
  <c r="J509" i="6"/>
  <c r="AG510" i="8" s="1"/>
  <c r="BP510" i="8" s="1"/>
  <c r="J508" i="6"/>
  <c r="AG509" i="8" s="1"/>
  <c r="BP509" i="8" s="1"/>
  <c r="J507" i="6"/>
  <c r="AG508" i="8" s="1"/>
  <c r="BP508" i="8" s="1"/>
  <c r="J506" i="6"/>
  <c r="AG507" i="8" s="1"/>
  <c r="BP507" i="8" s="1"/>
  <c r="J505" i="6"/>
  <c r="AG506" i="8" s="1"/>
  <c r="BP506" i="8" s="1"/>
  <c r="J504" i="6"/>
  <c r="AG505" i="8" s="1"/>
  <c r="BP505" i="8" s="1"/>
  <c r="J503" i="6"/>
  <c r="AG504" i="8" s="1"/>
  <c r="BP504" i="8" s="1"/>
  <c r="J502" i="6"/>
  <c r="AG503" i="8" s="1"/>
  <c r="BP503" i="8" s="1"/>
  <c r="J501" i="6"/>
  <c r="AG502" i="8" s="1"/>
  <c r="BP502" i="8" s="1"/>
  <c r="J500" i="6"/>
  <c r="AG501" i="8" s="1"/>
  <c r="BP501" i="8" s="1"/>
  <c r="J499" i="6"/>
  <c r="AG500" i="8" s="1"/>
  <c r="BP500" i="8" s="1"/>
  <c r="J498" i="6"/>
  <c r="AG499" i="8" s="1"/>
  <c r="BP499" i="8" s="1"/>
  <c r="J497" i="6"/>
  <c r="AG498" i="8" s="1"/>
  <c r="BP498" i="8" s="1"/>
  <c r="J496" i="6"/>
  <c r="AG497" i="8" s="1"/>
  <c r="BP497" i="8" s="1"/>
  <c r="J495" i="6"/>
  <c r="AG496" i="8" s="1"/>
  <c r="BP496" i="8" s="1"/>
  <c r="J494" i="6"/>
  <c r="AG495" i="8" s="1"/>
  <c r="BP495" i="8" s="1"/>
  <c r="J493" i="6"/>
  <c r="AG494" i="8" s="1"/>
  <c r="BP494" i="8" s="1"/>
  <c r="J492" i="6"/>
  <c r="AG493" i="8" s="1"/>
  <c r="BP493" i="8" s="1"/>
  <c r="J491" i="6"/>
  <c r="AG492" i="8" s="1"/>
  <c r="BP492" i="8" s="1"/>
  <c r="J490" i="6"/>
  <c r="AG491" i="8" s="1"/>
  <c r="BP491" i="8" s="1"/>
  <c r="J489" i="6"/>
  <c r="AG490" i="8" s="1"/>
  <c r="BP490" i="8" s="1"/>
  <c r="J488" i="6"/>
  <c r="AG489" i="8" s="1"/>
  <c r="BP489" i="8" s="1"/>
  <c r="J487" i="6"/>
  <c r="AG488" i="8" s="1"/>
  <c r="BP488" i="8" s="1"/>
  <c r="J486" i="6"/>
  <c r="AG487" i="8" s="1"/>
  <c r="BP487" i="8" s="1"/>
  <c r="J485" i="6"/>
  <c r="AG486" i="8" s="1"/>
  <c r="BP486" i="8" s="1"/>
  <c r="J484" i="6"/>
  <c r="AG485" i="8" s="1"/>
  <c r="BP485" i="8" s="1"/>
  <c r="J483" i="6"/>
  <c r="AG484" i="8" s="1"/>
  <c r="BP484" i="8" s="1"/>
  <c r="J482" i="6"/>
  <c r="AG483" i="8" s="1"/>
  <c r="BP483" i="8" s="1"/>
  <c r="J481" i="6"/>
  <c r="AG482" i="8" s="1"/>
  <c r="BP482" i="8" s="1"/>
  <c r="J480" i="6"/>
  <c r="AG481" i="8" s="1"/>
  <c r="BP481" i="8" s="1"/>
  <c r="J479" i="6"/>
  <c r="AG480" i="8" s="1"/>
  <c r="BP480" i="8" s="1"/>
  <c r="J478" i="6"/>
  <c r="AG479" i="8" s="1"/>
  <c r="BP479" i="8" s="1"/>
  <c r="J477" i="6"/>
  <c r="AG478" i="8" s="1"/>
  <c r="BP478" i="8" s="1"/>
  <c r="J476" i="6"/>
  <c r="AG477" i="8" s="1"/>
  <c r="BP477" i="8" s="1"/>
  <c r="J475" i="6"/>
  <c r="AG476" i="8" s="1"/>
  <c r="BP476" i="8" s="1"/>
  <c r="J474" i="6"/>
  <c r="AG475" i="8" s="1"/>
  <c r="BP475" i="8" s="1"/>
  <c r="J473" i="6"/>
  <c r="AG474" i="8" s="1"/>
  <c r="BP474" i="8" s="1"/>
  <c r="J472" i="6"/>
  <c r="AG473" i="8" s="1"/>
  <c r="BP473" i="8" s="1"/>
  <c r="J471" i="6"/>
  <c r="AG472" i="8" s="1"/>
  <c r="BP472" i="8" s="1"/>
  <c r="J470" i="6"/>
  <c r="AG471" i="8" s="1"/>
  <c r="BP471" i="8" s="1"/>
  <c r="J469" i="6"/>
  <c r="AG470" i="8" s="1"/>
  <c r="BP470" i="8" s="1"/>
  <c r="J468" i="6"/>
  <c r="AG469" i="8" s="1"/>
  <c r="BP469" i="8" s="1"/>
  <c r="J467" i="6"/>
  <c r="AG468" i="8" s="1"/>
  <c r="BP468" i="8" s="1"/>
  <c r="J466" i="6"/>
  <c r="AG467" i="8" s="1"/>
  <c r="BP467" i="8" s="1"/>
  <c r="J465" i="6"/>
  <c r="AG466" i="8" s="1"/>
  <c r="BP466" i="8" s="1"/>
  <c r="J464" i="6"/>
  <c r="AG465" i="8" s="1"/>
  <c r="BP465" i="8" s="1"/>
  <c r="J463" i="6"/>
  <c r="AG464" i="8" s="1"/>
  <c r="BP464" i="8" s="1"/>
  <c r="J462" i="6"/>
  <c r="AG463" i="8" s="1"/>
  <c r="BP463" i="8" s="1"/>
  <c r="J461" i="6"/>
  <c r="AG462" i="8" s="1"/>
  <c r="BP462" i="8" s="1"/>
  <c r="J460" i="6"/>
  <c r="AG461" i="8" s="1"/>
  <c r="BP461" i="8" s="1"/>
  <c r="J459" i="6"/>
  <c r="AG460" i="8" s="1"/>
  <c r="BP460" i="8" s="1"/>
  <c r="J458" i="6"/>
  <c r="AG459" i="8" s="1"/>
  <c r="BP459" i="8" s="1"/>
  <c r="J457" i="6"/>
  <c r="AG458" i="8" s="1"/>
  <c r="BP458" i="8" s="1"/>
  <c r="J456" i="6"/>
  <c r="AG457" i="8" s="1"/>
  <c r="BP457" i="8" s="1"/>
  <c r="J455" i="6"/>
  <c r="AG456" i="8" s="1"/>
  <c r="BP456" i="8" s="1"/>
  <c r="J454" i="6"/>
  <c r="AG455" i="8" s="1"/>
  <c r="BP455" i="8" s="1"/>
  <c r="J453" i="6"/>
  <c r="AG454" i="8" s="1"/>
  <c r="BP454" i="8" s="1"/>
  <c r="J452" i="6"/>
  <c r="AG453" i="8" s="1"/>
  <c r="BP453" i="8" s="1"/>
  <c r="J451" i="6"/>
  <c r="AG452" i="8" s="1"/>
  <c r="BP452" i="8" s="1"/>
  <c r="J450" i="6"/>
  <c r="AG451" i="8" s="1"/>
  <c r="BP451" i="8" s="1"/>
  <c r="J449" i="6"/>
  <c r="AG450" i="8" s="1"/>
  <c r="BP450" i="8" s="1"/>
  <c r="J448" i="6"/>
  <c r="AG449" i="8" s="1"/>
  <c r="BP449" i="8" s="1"/>
  <c r="J447" i="6"/>
  <c r="AG448" i="8" s="1"/>
  <c r="BP448" i="8" s="1"/>
  <c r="J446" i="6"/>
  <c r="AG447" i="8" s="1"/>
  <c r="BP447" i="8" s="1"/>
  <c r="J445" i="6"/>
  <c r="AG446" i="8" s="1"/>
  <c r="BP446" i="8" s="1"/>
  <c r="J444" i="6"/>
  <c r="AG445" i="8" s="1"/>
  <c r="BP445" i="8" s="1"/>
  <c r="J443" i="6"/>
  <c r="AG444" i="8" s="1"/>
  <c r="BP444" i="8" s="1"/>
  <c r="J442" i="6"/>
  <c r="AG443" i="8" s="1"/>
  <c r="BP443" i="8" s="1"/>
  <c r="J441" i="6"/>
  <c r="AG442" i="8" s="1"/>
  <c r="BP442" i="8" s="1"/>
  <c r="J440" i="6"/>
  <c r="AG441" i="8" s="1"/>
  <c r="BP441" i="8" s="1"/>
  <c r="J439" i="6"/>
  <c r="AG440" i="8" s="1"/>
  <c r="BP440" i="8" s="1"/>
  <c r="J438" i="6"/>
  <c r="AG439" i="8" s="1"/>
  <c r="BP439" i="8" s="1"/>
  <c r="J437" i="6"/>
  <c r="AG438" i="8" s="1"/>
  <c r="BP438" i="8" s="1"/>
  <c r="J436" i="6"/>
  <c r="AG437" i="8" s="1"/>
  <c r="BP437" i="8" s="1"/>
  <c r="J435" i="6"/>
  <c r="AG436" i="8" s="1"/>
  <c r="BP436" i="8" s="1"/>
  <c r="J434" i="6"/>
  <c r="AG435" i="8" s="1"/>
  <c r="BP435" i="8" s="1"/>
  <c r="J433" i="6"/>
  <c r="AG434" i="8" s="1"/>
  <c r="BP434" i="8" s="1"/>
  <c r="J432" i="6"/>
  <c r="AG433" i="8" s="1"/>
  <c r="BP433" i="8" s="1"/>
  <c r="J431" i="6"/>
  <c r="AG432" i="8" s="1"/>
  <c r="BP432" i="8" s="1"/>
  <c r="J430" i="6"/>
  <c r="AG431" i="8" s="1"/>
  <c r="BP431" i="8" s="1"/>
  <c r="J429" i="6"/>
  <c r="AG430" i="8" s="1"/>
  <c r="BP430" i="8" s="1"/>
  <c r="J428" i="6"/>
  <c r="AG429" i="8" s="1"/>
  <c r="BP429" i="8" s="1"/>
  <c r="J427" i="6"/>
  <c r="AG428" i="8" s="1"/>
  <c r="BP428" i="8" s="1"/>
  <c r="J426" i="6"/>
  <c r="AG427" i="8" s="1"/>
  <c r="BP427" i="8" s="1"/>
  <c r="J425" i="6"/>
  <c r="AG426" i="8" s="1"/>
  <c r="BP426" i="8" s="1"/>
  <c r="J424" i="6"/>
  <c r="AG425" i="8" s="1"/>
  <c r="BP425" i="8" s="1"/>
  <c r="J423" i="6"/>
  <c r="AG424" i="8" s="1"/>
  <c r="BP424" i="8" s="1"/>
  <c r="J422" i="6"/>
  <c r="AG423" i="8" s="1"/>
  <c r="BP423" i="8" s="1"/>
  <c r="J421" i="6"/>
  <c r="AG422" i="8" s="1"/>
  <c r="BP422" i="8" s="1"/>
  <c r="J420" i="6"/>
  <c r="AG421" i="8" s="1"/>
  <c r="BP421" i="8" s="1"/>
  <c r="J419" i="6"/>
  <c r="AG420" i="8" s="1"/>
  <c r="BP420" i="8" s="1"/>
  <c r="J418" i="6"/>
  <c r="AG419" i="8" s="1"/>
  <c r="BP419" i="8" s="1"/>
  <c r="J417" i="6"/>
  <c r="AG418" i="8" s="1"/>
  <c r="BP418" i="8" s="1"/>
  <c r="J416" i="6"/>
  <c r="AG417" i="8" s="1"/>
  <c r="BP417" i="8" s="1"/>
  <c r="J415" i="6"/>
  <c r="AG416" i="8" s="1"/>
  <c r="BP416" i="8" s="1"/>
  <c r="J414" i="6"/>
  <c r="AG415" i="8" s="1"/>
  <c r="BP415" i="8" s="1"/>
  <c r="J413" i="6"/>
  <c r="AG414" i="8" s="1"/>
  <c r="BP414" i="8" s="1"/>
  <c r="J412" i="6"/>
  <c r="AG413" i="8" s="1"/>
  <c r="BP413" i="8" s="1"/>
  <c r="J411" i="6"/>
  <c r="AG412" i="8" s="1"/>
  <c r="BP412" i="8" s="1"/>
  <c r="J410" i="6"/>
  <c r="AG411" i="8" s="1"/>
  <c r="BP411" i="8" s="1"/>
  <c r="J409" i="6"/>
  <c r="AG410" i="8" s="1"/>
  <c r="BP410" i="8" s="1"/>
  <c r="J408" i="6"/>
  <c r="AG409" i="8" s="1"/>
  <c r="BP409" i="8" s="1"/>
  <c r="J407" i="6"/>
  <c r="AG408" i="8" s="1"/>
  <c r="BP408" i="8" s="1"/>
  <c r="J406" i="6"/>
  <c r="AG407" i="8" s="1"/>
  <c r="BP407" i="8" s="1"/>
  <c r="J405" i="6"/>
  <c r="AG406" i="8" s="1"/>
  <c r="BP406" i="8" s="1"/>
  <c r="J404" i="6"/>
  <c r="AG405" i="8" s="1"/>
  <c r="BP405" i="8" s="1"/>
  <c r="J403" i="6"/>
  <c r="AG404" i="8" s="1"/>
  <c r="BP404" i="8" s="1"/>
  <c r="J402" i="6"/>
  <c r="AG403" i="8" s="1"/>
  <c r="BP403" i="8" s="1"/>
  <c r="J401" i="6"/>
  <c r="AG402" i="8" s="1"/>
  <c r="BP402" i="8" s="1"/>
  <c r="J400" i="6"/>
  <c r="AG401" i="8" s="1"/>
  <c r="BP401" i="8" s="1"/>
  <c r="J399" i="6"/>
  <c r="AG400" i="8" s="1"/>
  <c r="BP400" i="8" s="1"/>
  <c r="J398" i="6"/>
  <c r="AG399" i="8" s="1"/>
  <c r="BP399" i="8" s="1"/>
  <c r="J397" i="6"/>
  <c r="AG398" i="8" s="1"/>
  <c r="BP398" i="8" s="1"/>
  <c r="J396" i="6"/>
  <c r="AG397" i="8" s="1"/>
  <c r="BP397" i="8" s="1"/>
  <c r="J395" i="6"/>
  <c r="AG396" i="8" s="1"/>
  <c r="BP396" i="8" s="1"/>
  <c r="J394" i="6"/>
  <c r="AG395" i="8" s="1"/>
  <c r="BP395" i="8" s="1"/>
  <c r="J393" i="6"/>
  <c r="AG394" i="8" s="1"/>
  <c r="BP394" i="8" s="1"/>
  <c r="J392" i="6"/>
  <c r="AG393" i="8" s="1"/>
  <c r="BP393" i="8" s="1"/>
  <c r="J391" i="6"/>
  <c r="AG392" i="8" s="1"/>
  <c r="BP392" i="8" s="1"/>
  <c r="J390" i="6"/>
  <c r="AG391" i="8" s="1"/>
  <c r="BP391" i="8" s="1"/>
  <c r="J389" i="6"/>
  <c r="AG390" i="8" s="1"/>
  <c r="BP390" i="8" s="1"/>
  <c r="J388" i="6"/>
  <c r="AG389" i="8" s="1"/>
  <c r="BP389" i="8" s="1"/>
  <c r="J387" i="6"/>
  <c r="AG388" i="8" s="1"/>
  <c r="BP388" i="8" s="1"/>
  <c r="J386" i="6"/>
  <c r="AG387" i="8" s="1"/>
  <c r="BP387" i="8" s="1"/>
  <c r="J385" i="6"/>
  <c r="AG386" i="8" s="1"/>
  <c r="BP386" i="8" s="1"/>
  <c r="J384" i="6"/>
  <c r="AG385" i="8" s="1"/>
  <c r="BP385" i="8" s="1"/>
  <c r="J383" i="6"/>
  <c r="AG384" i="8" s="1"/>
  <c r="BP384" i="8" s="1"/>
  <c r="J382" i="6"/>
  <c r="AG383" i="8" s="1"/>
  <c r="BP383" i="8" s="1"/>
  <c r="J381" i="6"/>
  <c r="AG382" i="8" s="1"/>
  <c r="BP382" i="8" s="1"/>
  <c r="J380" i="6"/>
  <c r="AG381" i="8" s="1"/>
  <c r="BP381" i="8" s="1"/>
  <c r="J379" i="6"/>
  <c r="AG380" i="8" s="1"/>
  <c r="BP380" i="8" s="1"/>
  <c r="J378" i="6"/>
  <c r="AG379" i="8" s="1"/>
  <c r="BP379" i="8" s="1"/>
  <c r="J377" i="6"/>
  <c r="AG378" i="8" s="1"/>
  <c r="BP378" i="8" s="1"/>
  <c r="J376" i="6"/>
  <c r="AG377" i="8" s="1"/>
  <c r="BP377" i="8" s="1"/>
  <c r="J375" i="6"/>
  <c r="AG376" i="8" s="1"/>
  <c r="BP376" i="8" s="1"/>
  <c r="J374" i="6"/>
  <c r="AG375" i="8" s="1"/>
  <c r="BP375" i="8" s="1"/>
  <c r="J373" i="6"/>
  <c r="AG374" i="8" s="1"/>
  <c r="BP374" i="8" s="1"/>
  <c r="J372" i="6"/>
  <c r="AG373" i="8" s="1"/>
  <c r="BP373" i="8" s="1"/>
  <c r="J371" i="6"/>
  <c r="AG372" i="8" s="1"/>
  <c r="BP372" i="8" s="1"/>
  <c r="J370" i="6"/>
  <c r="AG371" i="8" s="1"/>
  <c r="BP371" i="8" s="1"/>
  <c r="J369" i="6"/>
  <c r="AG370" i="8" s="1"/>
  <c r="BP370" i="8" s="1"/>
  <c r="J368" i="6"/>
  <c r="AG369" i="8" s="1"/>
  <c r="BP369" i="8" s="1"/>
  <c r="J367" i="6"/>
  <c r="AG368" i="8" s="1"/>
  <c r="BP368" i="8" s="1"/>
  <c r="J366" i="6"/>
  <c r="AG367" i="8" s="1"/>
  <c r="BP367" i="8" s="1"/>
  <c r="J365" i="6"/>
  <c r="AG366" i="8" s="1"/>
  <c r="BP366" i="8" s="1"/>
  <c r="J364" i="6"/>
  <c r="AG365" i="8" s="1"/>
  <c r="BP365" i="8" s="1"/>
  <c r="J363" i="6"/>
  <c r="AG364" i="8" s="1"/>
  <c r="BP364" i="8" s="1"/>
  <c r="J362" i="6"/>
  <c r="AG363" i="8" s="1"/>
  <c r="BP363" i="8" s="1"/>
  <c r="J361" i="6"/>
  <c r="AG362" i="8" s="1"/>
  <c r="BP362" i="8" s="1"/>
  <c r="J360" i="6"/>
  <c r="AG361" i="8" s="1"/>
  <c r="BP361" i="8" s="1"/>
  <c r="J359" i="6"/>
  <c r="AG360" i="8" s="1"/>
  <c r="BP360" i="8" s="1"/>
  <c r="J358" i="6"/>
  <c r="AG359" i="8" s="1"/>
  <c r="BP359" i="8" s="1"/>
  <c r="J357" i="6"/>
  <c r="AG358" i="8" s="1"/>
  <c r="BP358" i="8" s="1"/>
  <c r="J356" i="6"/>
  <c r="AG357" i="8" s="1"/>
  <c r="BP357" i="8" s="1"/>
  <c r="J355" i="6"/>
  <c r="AG356" i="8" s="1"/>
  <c r="BP356" i="8" s="1"/>
  <c r="J354" i="6"/>
  <c r="AG355" i="8" s="1"/>
  <c r="BP355" i="8" s="1"/>
  <c r="J353" i="6"/>
  <c r="AG354" i="8" s="1"/>
  <c r="BP354" i="8" s="1"/>
  <c r="J352" i="6"/>
  <c r="AG353" i="8" s="1"/>
  <c r="BP353" i="8" s="1"/>
  <c r="J351" i="6"/>
  <c r="AG352" i="8" s="1"/>
  <c r="BP352" i="8" s="1"/>
  <c r="J350" i="6"/>
  <c r="AG351" i="8" s="1"/>
  <c r="BP351" i="8" s="1"/>
  <c r="J349" i="6"/>
  <c r="AG350" i="8" s="1"/>
  <c r="BP350" i="8" s="1"/>
  <c r="J348" i="6"/>
  <c r="AG349" i="8" s="1"/>
  <c r="BP349" i="8" s="1"/>
  <c r="J347" i="6"/>
  <c r="AG348" i="8" s="1"/>
  <c r="BP348" i="8" s="1"/>
  <c r="J346" i="6"/>
  <c r="AG347" i="8" s="1"/>
  <c r="BP347" i="8" s="1"/>
  <c r="J345" i="6"/>
  <c r="AG346" i="8" s="1"/>
  <c r="BP346" i="8" s="1"/>
  <c r="J344" i="6"/>
  <c r="AG345" i="8" s="1"/>
  <c r="BP345" i="8" s="1"/>
  <c r="J343" i="6"/>
  <c r="AG344" i="8" s="1"/>
  <c r="BP344" i="8" s="1"/>
  <c r="J342" i="6"/>
  <c r="AG343" i="8" s="1"/>
  <c r="BP343" i="8" s="1"/>
  <c r="J341" i="6"/>
  <c r="AG342" i="8" s="1"/>
  <c r="BP342" i="8" s="1"/>
  <c r="J340" i="6"/>
  <c r="AG341" i="8" s="1"/>
  <c r="BP341" i="8" s="1"/>
  <c r="J339" i="6"/>
  <c r="AG340" i="8" s="1"/>
  <c r="BP340" i="8" s="1"/>
  <c r="J338" i="6"/>
  <c r="AG339" i="8" s="1"/>
  <c r="BP339" i="8" s="1"/>
  <c r="J337" i="6"/>
  <c r="AG338" i="8" s="1"/>
  <c r="BP338" i="8" s="1"/>
  <c r="J336" i="6"/>
  <c r="AG337" i="8" s="1"/>
  <c r="BP337" i="8" s="1"/>
  <c r="J335" i="6"/>
  <c r="AG336" i="8" s="1"/>
  <c r="BP336" i="8" s="1"/>
  <c r="J334" i="6"/>
  <c r="AG335" i="8" s="1"/>
  <c r="BP335" i="8" s="1"/>
  <c r="J333" i="6"/>
  <c r="AG334" i="8" s="1"/>
  <c r="BP334" i="8" s="1"/>
  <c r="J332" i="6"/>
  <c r="AG333" i="8" s="1"/>
  <c r="BP333" i="8" s="1"/>
  <c r="J331" i="6"/>
  <c r="AG332" i="8" s="1"/>
  <c r="BP332" i="8" s="1"/>
  <c r="J330" i="6"/>
  <c r="AG331" i="8" s="1"/>
  <c r="BP331" i="8" s="1"/>
  <c r="J329" i="6"/>
  <c r="AG330" i="8" s="1"/>
  <c r="BP330" i="8" s="1"/>
  <c r="J328" i="6"/>
  <c r="AG329" i="8" s="1"/>
  <c r="BP329" i="8" s="1"/>
  <c r="J327" i="6"/>
  <c r="AG328" i="8" s="1"/>
  <c r="BP328" i="8" s="1"/>
  <c r="J326" i="6"/>
  <c r="AG327" i="8" s="1"/>
  <c r="BP327" i="8" s="1"/>
  <c r="J325" i="6"/>
  <c r="AG326" i="8" s="1"/>
  <c r="BP326" i="8" s="1"/>
  <c r="J324" i="6"/>
  <c r="AG325" i="8" s="1"/>
  <c r="BP325" i="8" s="1"/>
  <c r="J323" i="6"/>
  <c r="AG324" i="8" s="1"/>
  <c r="BP324" i="8" s="1"/>
  <c r="J322" i="6"/>
  <c r="AG323" i="8" s="1"/>
  <c r="BP323" i="8" s="1"/>
  <c r="J321" i="6"/>
  <c r="AG322" i="8" s="1"/>
  <c r="BP322" i="8" s="1"/>
  <c r="J320" i="6"/>
  <c r="AG321" i="8" s="1"/>
  <c r="BP321" i="8" s="1"/>
  <c r="J319" i="6"/>
  <c r="AG320" i="8" s="1"/>
  <c r="BP320" i="8" s="1"/>
  <c r="J318" i="6"/>
  <c r="AG319" i="8" s="1"/>
  <c r="BP319" i="8" s="1"/>
  <c r="J317" i="6"/>
  <c r="AG318" i="8" s="1"/>
  <c r="BP318" i="8" s="1"/>
  <c r="J316" i="6"/>
  <c r="AG317" i="8" s="1"/>
  <c r="BP317" i="8" s="1"/>
  <c r="J315" i="6"/>
  <c r="AG316" i="8" s="1"/>
  <c r="BP316" i="8" s="1"/>
  <c r="J314" i="6"/>
  <c r="AG315" i="8" s="1"/>
  <c r="BP315" i="8" s="1"/>
  <c r="J313" i="6"/>
  <c r="AG314" i="8" s="1"/>
  <c r="BP314" i="8" s="1"/>
  <c r="J312" i="6"/>
  <c r="AG313" i="8" s="1"/>
  <c r="BP313" i="8" s="1"/>
  <c r="J311" i="6"/>
  <c r="AG312" i="8" s="1"/>
  <c r="BP312" i="8" s="1"/>
  <c r="J310" i="6"/>
  <c r="AG311" i="8" s="1"/>
  <c r="BP311" i="8" s="1"/>
  <c r="J309" i="6"/>
  <c r="AG310" i="8" s="1"/>
  <c r="BP310" i="8" s="1"/>
  <c r="J308" i="6"/>
  <c r="AG309" i="8" s="1"/>
  <c r="BP309" i="8" s="1"/>
  <c r="J307" i="6"/>
  <c r="AG308" i="8" s="1"/>
  <c r="BP308" i="8" s="1"/>
  <c r="J306" i="6"/>
  <c r="AG307" i="8" s="1"/>
  <c r="BP307" i="8" s="1"/>
  <c r="J305" i="6"/>
  <c r="AG306" i="8" s="1"/>
  <c r="BP306" i="8" s="1"/>
  <c r="J304" i="6"/>
  <c r="AG305" i="8" s="1"/>
  <c r="BP305" i="8" s="1"/>
  <c r="J303" i="6"/>
  <c r="AG304" i="8" s="1"/>
  <c r="BP304" i="8" s="1"/>
  <c r="J302" i="6"/>
  <c r="AG303" i="8" s="1"/>
  <c r="BP303" i="8" s="1"/>
  <c r="J301" i="6"/>
  <c r="AG302" i="8" s="1"/>
  <c r="BP302" i="8" s="1"/>
  <c r="J300" i="6"/>
  <c r="AG301" i="8" s="1"/>
  <c r="BP301" i="8" s="1"/>
  <c r="J299" i="6"/>
  <c r="AG300" i="8" s="1"/>
  <c r="BP300" i="8" s="1"/>
  <c r="J298" i="6"/>
  <c r="AG299" i="8" s="1"/>
  <c r="BP299" i="8" s="1"/>
  <c r="J297" i="6"/>
  <c r="AG298" i="8" s="1"/>
  <c r="BP298" i="8" s="1"/>
  <c r="J296" i="6"/>
  <c r="AG297" i="8" s="1"/>
  <c r="BP297" i="8" s="1"/>
  <c r="J295" i="6"/>
  <c r="AG296" i="8" s="1"/>
  <c r="BP296" i="8" s="1"/>
  <c r="J294" i="6"/>
  <c r="AG295" i="8" s="1"/>
  <c r="BP295" i="8" s="1"/>
  <c r="J293" i="6"/>
  <c r="AG294" i="8" s="1"/>
  <c r="BP294" i="8" s="1"/>
  <c r="J292" i="6"/>
  <c r="AG293" i="8" s="1"/>
  <c r="BP293" i="8" s="1"/>
  <c r="J291" i="6"/>
  <c r="AG292" i="8" s="1"/>
  <c r="BP292" i="8" s="1"/>
  <c r="J290" i="6"/>
  <c r="AG291" i="8" s="1"/>
  <c r="BP291" i="8" s="1"/>
  <c r="J289" i="6"/>
  <c r="AG290" i="8" s="1"/>
  <c r="BP290" i="8" s="1"/>
  <c r="J288" i="6"/>
  <c r="AG289" i="8" s="1"/>
  <c r="BP289" i="8" s="1"/>
  <c r="J287" i="6"/>
  <c r="AG288" i="8" s="1"/>
  <c r="BP288" i="8" s="1"/>
  <c r="J286" i="6"/>
  <c r="AG287" i="8" s="1"/>
  <c r="BP287" i="8" s="1"/>
  <c r="J285" i="6"/>
  <c r="AG286" i="8" s="1"/>
  <c r="BP286" i="8" s="1"/>
  <c r="J284" i="6"/>
  <c r="AG285" i="8" s="1"/>
  <c r="BP285" i="8" s="1"/>
  <c r="J283" i="6"/>
  <c r="AG284" i="8" s="1"/>
  <c r="BP284" i="8" s="1"/>
  <c r="J282" i="6"/>
  <c r="AG283" i="8" s="1"/>
  <c r="BP283" i="8" s="1"/>
  <c r="J281" i="6"/>
  <c r="AG282" i="8" s="1"/>
  <c r="BP282" i="8" s="1"/>
  <c r="J280" i="6"/>
  <c r="AG281" i="8" s="1"/>
  <c r="BP281" i="8" s="1"/>
  <c r="J279" i="6"/>
  <c r="AG280" i="8" s="1"/>
  <c r="BP280" i="8" s="1"/>
  <c r="J278" i="6"/>
  <c r="AG279" i="8" s="1"/>
  <c r="BP279" i="8" s="1"/>
  <c r="J277" i="6"/>
  <c r="AG278" i="8" s="1"/>
  <c r="BP278" i="8" s="1"/>
  <c r="J276" i="6"/>
  <c r="AG277" i="8" s="1"/>
  <c r="BP277" i="8" s="1"/>
  <c r="J275" i="6"/>
  <c r="AG276" i="8" s="1"/>
  <c r="BP276" i="8" s="1"/>
  <c r="J274" i="6"/>
  <c r="AG275" i="8" s="1"/>
  <c r="BP275" i="8" s="1"/>
  <c r="J273" i="6"/>
  <c r="AG274" i="8" s="1"/>
  <c r="BP274" i="8" s="1"/>
  <c r="J272" i="6"/>
  <c r="AG273" i="8" s="1"/>
  <c r="BP273" i="8" s="1"/>
  <c r="J271" i="6"/>
  <c r="AG272" i="8" s="1"/>
  <c r="BP272" i="8" s="1"/>
  <c r="J270" i="6"/>
  <c r="AG271" i="8" s="1"/>
  <c r="BP271" i="8" s="1"/>
  <c r="J269" i="6"/>
  <c r="AG270" i="8" s="1"/>
  <c r="BP270" i="8" s="1"/>
  <c r="J268" i="6"/>
  <c r="AG269" i="8" s="1"/>
  <c r="BP269" i="8" s="1"/>
  <c r="J267" i="6"/>
  <c r="AG268" i="8" s="1"/>
  <c r="BP268" i="8" s="1"/>
  <c r="J266" i="6"/>
  <c r="AG267" i="8" s="1"/>
  <c r="BP267" i="8" s="1"/>
  <c r="J265" i="6"/>
  <c r="AG266" i="8" s="1"/>
  <c r="BP266" i="8" s="1"/>
  <c r="J264" i="6"/>
  <c r="AG265" i="8" s="1"/>
  <c r="BP265" i="8" s="1"/>
  <c r="J263" i="6"/>
  <c r="AG264" i="8" s="1"/>
  <c r="BP264" i="8" s="1"/>
  <c r="J262" i="6"/>
  <c r="AG263" i="8" s="1"/>
  <c r="BP263" i="8" s="1"/>
  <c r="J261" i="6"/>
  <c r="AG262" i="8" s="1"/>
  <c r="BP262" i="8" s="1"/>
  <c r="J260" i="6"/>
  <c r="AG261" i="8" s="1"/>
  <c r="BP261" i="8" s="1"/>
  <c r="J259" i="6"/>
  <c r="AG260" i="8" s="1"/>
  <c r="BP260" i="8" s="1"/>
  <c r="J258" i="6"/>
  <c r="AG259" i="8" s="1"/>
  <c r="BP259" i="8" s="1"/>
  <c r="J257" i="6"/>
  <c r="AG258" i="8" s="1"/>
  <c r="BP258" i="8" s="1"/>
  <c r="J256" i="6"/>
  <c r="AG257" i="8" s="1"/>
  <c r="BP257" i="8" s="1"/>
  <c r="J255" i="6"/>
  <c r="AG256" i="8" s="1"/>
  <c r="BP256" i="8" s="1"/>
  <c r="J254" i="6"/>
  <c r="AG255" i="8" s="1"/>
  <c r="BP255" i="8" s="1"/>
  <c r="J253" i="6"/>
  <c r="AG254" i="8" s="1"/>
  <c r="BP254" i="8" s="1"/>
  <c r="J252" i="6"/>
  <c r="AG253" i="8" s="1"/>
  <c r="BP253" i="8" s="1"/>
  <c r="J251" i="6"/>
  <c r="AG252" i="8" s="1"/>
  <c r="BP252" i="8" s="1"/>
  <c r="J250" i="6"/>
  <c r="AG251" i="8" s="1"/>
  <c r="BP251" i="8" s="1"/>
  <c r="J249" i="6"/>
  <c r="AG250" i="8" s="1"/>
  <c r="BP250" i="8" s="1"/>
  <c r="J248" i="6"/>
  <c r="AG249" i="8" s="1"/>
  <c r="BP249" i="8" s="1"/>
  <c r="J247" i="6"/>
  <c r="AG248" i="8" s="1"/>
  <c r="BP248" i="8" s="1"/>
  <c r="J246" i="6"/>
  <c r="AG247" i="8" s="1"/>
  <c r="BP247" i="8" s="1"/>
  <c r="J245" i="6"/>
  <c r="AG246" i="8" s="1"/>
  <c r="BP246" i="8" s="1"/>
  <c r="J244" i="6"/>
  <c r="AG245" i="8" s="1"/>
  <c r="BP245" i="8" s="1"/>
  <c r="J243" i="6"/>
  <c r="AG244" i="8" s="1"/>
  <c r="BP244" i="8" s="1"/>
  <c r="J242" i="6"/>
  <c r="AG243" i="8" s="1"/>
  <c r="BP243" i="8" s="1"/>
  <c r="J241" i="6"/>
  <c r="AG242" i="8" s="1"/>
  <c r="BP242" i="8" s="1"/>
  <c r="J240" i="6"/>
  <c r="AG241" i="8" s="1"/>
  <c r="BP241" i="8" s="1"/>
  <c r="J239" i="6"/>
  <c r="AG240" i="8" s="1"/>
  <c r="BP240" i="8" s="1"/>
  <c r="J238" i="6"/>
  <c r="AG239" i="8" s="1"/>
  <c r="BP239" i="8" s="1"/>
  <c r="J237" i="6"/>
  <c r="AG238" i="8" s="1"/>
  <c r="BP238" i="8" s="1"/>
  <c r="J236" i="6"/>
  <c r="AG237" i="8" s="1"/>
  <c r="BP237" i="8" s="1"/>
  <c r="J235" i="6"/>
  <c r="AG236" i="8" s="1"/>
  <c r="BP236" i="8" s="1"/>
  <c r="J234" i="6"/>
  <c r="AG235" i="8" s="1"/>
  <c r="BP235" i="8" s="1"/>
  <c r="J233" i="6"/>
  <c r="AG234" i="8" s="1"/>
  <c r="BP234" i="8" s="1"/>
  <c r="J232" i="6"/>
  <c r="AG233" i="8" s="1"/>
  <c r="BP233" i="8" s="1"/>
  <c r="J231" i="6"/>
  <c r="AG232" i="8" s="1"/>
  <c r="BP232" i="8" s="1"/>
  <c r="J230" i="6"/>
  <c r="AG231" i="8" s="1"/>
  <c r="BP231" i="8" s="1"/>
  <c r="J229" i="6"/>
  <c r="AG230" i="8" s="1"/>
  <c r="BP230" i="8" s="1"/>
  <c r="J228" i="6"/>
  <c r="AG229" i="8" s="1"/>
  <c r="BP229" i="8" s="1"/>
  <c r="J227" i="6"/>
  <c r="AG228" i="8" s="1"/>
  <c r="BP228" i="8" s="1"/>
  <c r="J226" i="6"/>
  <c r="AG227" i="8" s="1"/>
  <c r="BP227" i="8" s="1"/>
  <c r="J225" i="6"/>
  <c r="AG226" i="8" s="1"/>
  <c r="BP226" i="8" s="1"/>
  <c r="J224" i="6"/>
  <c r="AG225" i="8" s="1"/>
  <c r="BP225" i="8" s="1"/>
  <c r="J223" i="6"/>
  <c r="AG224" i="8" s="1"/>
  <c r="BP224" i="8" s="1"/>
  <c r="J222" i="6"/>
  <c r="AG223" i="8" s="1"/>
  <c r="BP223" i="8" s="1"/>
  <c r="J221" i="6"/>
  <c r="AG222" i="8" s="1"/>
  <c r="BP222" i="8" s="1"/>
  <c r="J220" i="6"/>
  <c r="AG221" i="8" s="1"/>
  <c r="BP221" i="8" s="1"/>
  <c r="J219" i="6"/>
  <c r="AG220" i="8" s="1"/>
  <c r="BP220" i="8" s="1"/>
  <c r="J218" i="6"/>
  <c r="AG219" i="8" s="1"/>
  <c r="BP219" i="8" s="1"/>
  <c r="J217" i="6"/>
  <c r="AG218" i="8" s="1"/>
  <c r="BP218" i="8" s="1"/>
  <c r="J216" i="6"/>
  <c r="AG217" i="8" s="1"/>
  <c r="BP217" i="8" s="1"/>
  <c r="J215" i="6"/>
  <c r="AG216" i="8" s="1"/>
  <c r="BP216" i="8" s="1"/>
  <c r="J214" i="6"/>
  <c r="AG215" i="8" s="1"/>
  <c r="BP215" i="8" s="1"/>
  <c r="J213" i="6"/>
  <c r="AG214" i="8" s="1"/>
  <c r="BP214" i="8" s="1"/>
  <c r="J212" i="6"/>
  <c r="AG213" i="8" s="1"/>
  <c r="BP213" i="8" s="1"/>
  <c r="J211" i="6"/>
  <c r="AG212" i="8" s="1"/>
  <c r="BP212" i="8" s="1"/>
  <c r="J210" i="6"/>
  <c r="AG211" i="8" s="1"/>
  <c r="BP211" i="8" s="1"/>
  <c r="J209" i="6"/>
  <c r="AG210" i="8" s="1"/>
  <c r="BP210" i="8" s="1"/>
  <c r="J208" i="6"/>
  <c r="AG209" i="8" s="1"/>
  <c r="BP209" i="8" s="1"/>
  <c r="J207" i="6"/>
  <c r="AG208" i="8" s="1"/>
  <c r="BP208" i="8" s="1"/>
  <c r="J206" i="6"/>
  <c r="AG207" i="8" s="1"/>
  <c r="BP207" i="8" s="1"/>
  <c r="J205" i="6"/>
  <c r="AG206" i="8" s="1"/>
  <c r="BP206" i="8" s="1"/>
  <c r="J204" i="6"/>
  <c r="AG205" i="8" s="1"/>
  <c r="BP205" i="8" s="1"/>
  <c r="J203" i="6"/>
  <c r="AG204" i="8" s="1"/>
  <c r="BP204" i="8" s="1"/>
  <c r="J202" i="6"/>
  <c r="AG203" i="8" s="1"/>
  <c r="BP203" i="8" s="1"/>
  <c r="J201" i="6"/>
  <c r="AG202" i="8" s="1"/>
  <c r="BP202" i="8" s="1"/>
  <c r="J200" i="6"/>
  <c r="AG201" i="8" s="1"/>
  <c r="BP201" i="8" s="1"/>
  <c r="J199" i="6"/>
  <c r="AG200" i="8" s="1"/>
  <c r="BP200" i="8" s="1"/>
  <c r="J198" i="6"/>
  <c r="AG199" i="8" s="1"/>
  <c r="BP199" i="8" s="1"/>
  <c r="J197" i="6"/>
  <c r="AG198" i="8" s="1"/>
  <c r="BP198" i="8" s="1"/>
  <c r="J196" i="6"/>
  <c r="AG197" i="8" s="1"/>
  <c r="BP197" i="8" s="1"/>
  <c r="J195" i="6"/>
  <c r="AG196" i="8" s="1"/>
  <c r="BP196" i="8" s="1"/>
  <c r="J194" i="6"/>
  <c r="AG195" i="8" s="1"/>
  <c r="BP195" i="8" s="1"/>
  <c r="J193" i="6"/>
  <c r="AG194" i="8" s="1"/>
  <c r="BP194" i="8" s="1"/>
  <c r="J192" i="6"/>
  <c r="AG193" i="8" s="1"/>
  <c r="BP193" i="8" s="1"/>
  <c r="J191" i="6"/>
  <c r="AG192" i="8" s="1"/>
  <c r="BP192" i="8" s="1"/>
  <c r="J190" i="6"/>
  <c r="AG191" i="8" s="1"/>
  <c r="BP191" i="8" s="1"/>
  <c r="J189" i="6"/>
  <c r="AG190" i="8" s="1"/>
  <c r="BP190" i="8" s="1"/>
  <c r="J188" i="6"/>
  <c r="AG189" i="8" s="1"/>
  <c r="BP189" i="8" s="1"/>
  <c r="J187" i="6"/>
  <c r="AG188" i="8" s="1"/>
  <c r="BP188" i="8" s="1"/>
  <c r="J186" i="6"/>
  <c r="AG187" i="8" s="1"/>
  <c r="BP187" i="8" s="1"/>
  <c r="J185" i="6"/>
  <c r="AG186" i="8" s="1"/>
  <c r="BP186" i="8" s="1"/>
  <c r="J184" i="6"/>
  <c r="AG185" i="8" s="1"/>
  <c r="BP185" i="8" s="1"/>
  <c r="J183" i="6"/>
  <c r="AG184" i="8" s="1"/>
  <c r="BP184" i="8" s="1"/>
  <c r="J182" i="6"/>
  <c r="AG183" i="8" s="1"/>
  <c r="BP183" i="8" s="1"/>
  <c r="J181" i="6"/>
  <c r="AG182" i="8" s="1"/>
  <c r="BP182" i="8" s="1"/>
  <c r="J180" i="6"/>
  <c r="AG181" i="8" s="1"/>
  <c r="BP181" i="8" s="1"/>
  <c r="J179" i="6"/>
  <c r="AG180" i="8" s="1"/>
  <c r="BP180" i="8" s="1"/>
  <c r="J178" i="6"/>
  <c r="AG179" i="8" s="1"/>
  <c r="BP179" i="8" s="1"/>
  <c r="J177" i="6"/>
  <c r="AG178" i="8" s="1"/>
  <c r="BP178" i="8" s="1"/>
  <c r="J176" i="6"/>
  <c r="AG177" i="8" s="1"/>
  <c r="BP177" i="8" s="1"/>
  <c r="J175" i="6"/>
  <c r="AG176" i="8" s="1"/>
  <c r="BP176" i="8" s="1"/>
  <c r="J174" i="6"/>
  <c r="AG175" i="8" s="1"/>
  <c r="BP175" i="8" s="1"/>
  <c r="J173" i="6"/>
  <c r="AG174" i="8" s="1"/>
  <c r="BP174" i="8" s="1"/>
  <c r="J172" i="6"/>
  <c r="AG173" i="8" s="1"/>
  <c r="BP173" i="8" s="1"/>
  <c r="J171" i="6"/>
  <c r="AG172" i="8" s="1"/>
  <c r="BP172" i="8" s="1"/>
  <c r="J170" i="6"/>
  <c r="AG171" i="8" s="1"/>
  <c r="BP171" i="8" s="1"/>
  <c r="J169" i="6"/>
  <c r="AG170" i="8" s="1"/>
  <c r="BP170" i="8" s="1"/>
  <c r="J168" i="6"/>
  <c r="AG169" i="8" s="1"/>
  <c r="BP169" i="8" s="1"/>
  <c r="J167" i="6"/>
  <c r="AG168" i="8" s="1"/>
  <c r="BP168" i="8" s="1"/>
  <c r="J166" i="6"/>
  <c r="AG167" i="8" s="1"/>
  <c r="BP167" i="8" s="1"/>
  <c r="J165" i="6"/>
  <c r="AG166" i="8" s="1"/>
  <c r="BP166" i="8" s="1"/>
  <c r="J164" i="6"/>
  <c r="AG165" i="8" s="1"/>
  <c r="BP165" i="8" s="1"/>
  <c r="J163" i="6"/>
  <c r="AG164" i="8" s="1"/>
  <c r="BP164" i="8" s="1"/>
  <c r="J162" i="6"/>
  <c r="AG163" i="8" s="1"/>
  <c r="BP163" i="8" s="1"/>
  <c r="J161" i="6"/>
  <c r="AG162" i="8" s="1"/>
  <c r="BP162" i="8" s="1"/>
  <c r="J160" i="6"/>
  <c r="AG161" i="8" s="1"/>
  <c r="BP161" i="8" s="1"/>
  <c r="J159" i="6"/>
  <c r="AG160" i="8" s="1"/>
  <c r="BP160" i="8" s="1"/>
  <c r="J158" i="6"/>
  <c r="AG159" i="8" s="1"/>
  <c r="BP159" i="8" s="1"/>
  <c r="J157" i="6"/>
  <c r="AG158" i="8" s="1"/>
  <c r="BP158" i="8" s="1"/>
  <c r="J156" i="6"/>
  <c r="AG157" i="8" s="1"/>
  <c r="BP157" i="8" s="1"/>
  <c r="J155" i="6"/>
  <c r="AG156" i="8" s="1"/>
  <c r="BP156" i="8" s="1"/>
  <c r="J154" i="6"/>
  <c r="AG155" i="8" s="1"/>
  <c r="BP155" i="8" s="1"/>
  <c r="J153" i="6"/>
  <c r="AG154" i="8" s="1"/>
  <c r="BP154" i="8" s="1"/>
  <c r="J152" i="6"/>
  <c r="AG153" i="8" s="1"/>
  <c r="BP153" i="8" s="1"/>
  <c r="J151" i="6"/>
  <c r="AG152" i="8" s="1"/>
  <c r="BP152" i="8" s="1"/>
  <c r="J150" i="6"/>
  <c r="AG151" i="8" s="1"/>
  <c r="BP151" i="8" s="1"/>
  <c r="J149" i="6"/>
  <c r="AG150" i="8" s="1"/>
  <c r="BP150" i="8" s="1"/>
  <c r="J148" i="6"/>
  <c r="AG149" i="8" s="1"/>
  <c r="BP149" i="8" s="1"/>
  <c r="J147" i="6"/>
  <c r="AG148" i="8" s="1"/>
  <c r="BP148" i="8" s="1"/>
  <c r="J146" i="6"/>
  <c r="AG147" i="8" s="1"/>
  <c r="BP147" i="8" s="1"/>
  <c r="J145" i="6"/>
  <c r="AG146" i="8" s="1"/>
  <c r="BP146" i="8" s="1"/>
  <c r="J144" i="6"/>
  <c r="AG145" i="8" s="1"/>
  <c r="BP145" i="8" s="1"/>
  <c r="J143" i="6"/>
  <c r="AG144" i="8" s="1"/>
  <c r="BP144" i="8" s="1"/>
  <c r="J142" i="6"/>
  <c r="AG143" i="8" s="1"/>
  <c r="BP143" i="8" s="1"/>
  <c r="J141" i="6"/>
  <c r="AG142" i="8" s="1"/>
  <c r="BP142" i="8" s="1"/>
  <c r="J140" i="6"/>
  <c r="AG141" i="8" s="1"/>
  <c r="BP141" i="8" s="1"/>
  <c r="J139" i="6"/>
  <c r="AG140" i="8" s="1"/>
  <c r="BP140" i="8" s="1"/>
  <c r="J138" i="6"/>
  <c r="AG139" i="8" s="1"/>
  <c r="BP139" i="8" s="1"/>
  <c r="J137" i="6"/>
  <c r="AG138" i="8" s="1"/>
  <c r="BP138" i="8" s="1"/>
  <c r="J136" i="6"/>
  <c r="AG137" i="8" s="1"/>
  <c r="BP137" i="8" s="1"/>
  <c r="J135" i="6"/>
  <c r="AG136" i="8" s="1"/>
  <c r="BP136" i="8" s="1"/>
  <c r="J134" i="6"/>
  <c r="AG135" i="8" s="1"/>
  <c r="BP135" i="8" s="1"/>
  <c r="J133" i="6"/>
  <c r="AG134" i="8" s="1"/>
  <c r="BP134" i="8" s="1"/>
  <c r="J132" i="6"/>
  <c r="AG133" i="8" s="1"/>
  <c r="BP133" i="8" s="1"/>
  <c r="J131" i="6"/>
  <c r="AG132" i="8" s="1"/>
  <c r="BP132" i="8" s="1"/>
  <c r="J130" i="6"/>
  <c r="AG131" i="8" s="1"/>
  <c r="BP131" i="8" s="1"/>
  <c r="J129" i="6"/>
  <c r="AG130" i="8" s="1"/>
  <c r="BP130" i="8" s="1"/>
  <c r="J128" i="6"/>
  <c r="AG129" i="8" s="1"/>
  <c r="BP129" i="8" s="1"/>
  <c r="J127" i="6"/>
  <c r="AG128" i="8" s="1"/>
  <c r="BP128" i="8" s="1"/>
  <c r="J126" i="6"/>
  <c r="AG127" i="8" s="1"/>
  <c r="BP127" i="8" s="1"/>
  <c r="J125" i="6"/>
  <c r="AG126" i="8" s="1"/>
  <c r="BP126" i="8" s="1"/>
  <c r="J124" i="6"/>
  <c r="AG125" i="8" s="1"/>
  <c r="BP125" i="8" s="1"/>
  <c r="J123" i="6"/>
  <c r="AG124" i="8" s="1"/>
  <c r="BP124" i="8" s="1"/>
  <c r="J122" i="6"/>
  <c r="AG123" i="8" s="1"/>
  <c r="BP123" i="8" s="1"/>
  <c r="J121" i="6"/>
  <c r="AG122" i="8" s="1"/>
  <c r="BP122" i="8" s="1"/>
  <c r="J120" i="6"/>
  <c r="AG121" i="8" s="1"/>
  <c r="BP121" i="8" s="1"/>
  <c r="J119" i="6"/>
  <c r="AG120" i="8" s="1"/>
  <c r="BP120" i="8" s="1"/>
  <c r="J118" i="6"/>
  <c r="AG119" i="8" s="1"/>
  <c r="BP119" i="8" s="1"/>
  <c r="J117" i="6"/>
  <c r="AG118" i="8" s="1"/>
  <c r="BP118" i="8" s="1"/>
  <c r="J116" i="6"/>
  <c r="AG117" i="8" s="1"/>
  <c r="BP117" i="8" s="1"/>
  <c r="J115" i="6"/>
  <c r="AG116" i="8" s="1"/>
  <c r="BP116" i="8" s="1"/>
  <c r="J114" i="6"/>
  <c r="AG115" i="8" s="1"/>
  <c r="BP115" i="8" s="1"/>
  <c r="J113" i="6"/>
  <c r="AG114" i="8" s="1"/>
  <c r="BP114" i="8" s="1"/>
  <c r="J112" i="6"/>
  <c r="AG113" i="8" s="1"/>
  <c r="BP113" i="8" s="1"/>
  <c r="J111" i="6"/>
  <c r="AG112" i="8" s="1"/>
  <c r="BP112" i="8" s="1"/>
  <c r="J110" i="6"/>
  <c r="AG111" i="8" s="1"/>
  <c r="BP111" i="8" s="1"/>
  <c r="J109" i="6"/>
  <c r="AG110" i="8" s="1"/>
  <c r="BP110" i="8" s="1"/>
  <c r="J108" i="6"/>
  <c r="AG109" i="8" s="1"/>
  <c r="BP109" i="8" s="1"/>
  <c r="J107" i="6"/>
  <c r="AG108" i="8" s="1"/>
  <c r="BP108" i="8" s="1"/>
  <c r="J106" i="6"/>
  <c r="AG107" i="8" s="1"/>
  <c r="BP107" i="8" s="1"/>
  <c r="J105" i="6"/>
  <c r="AG106" i="8" s="1"/>
  <c r="BP106" i="8" s="1"/>
  <c r="J104" i="6"/>
  <c r="AG105" i="8" s="1"/>
  <c r="BP105" i="8" s="1"/>
  <c r="J103" i="6"/>
  <c r="AG104" i="8" s="1"/>
  <c r="BP104" i="8" s="1"/>
  <c r="J102" i="6"/>
  <c r="AG103" i="8" s="1"/>
  <c r="BP103" i="8" s="1"/>
  <c r="J101" i="6"/>
  <c r="AG102" i="8" s="1"/>
  <c r="BP102" i="8" s="1"/>
  <c r="J100" i="6"/>
  <c r="AG101" i="8" s="1"/>
  <c r="BP101" i="8" s="1"/>
  <c r="J99" i="6"/>
  <c r="AG100" i="8" s="1"/>
  <c r="BP100" i="8" s="1"/>
  <c r="J98" i="6"/>
  <c r="AG99" i="8" s="1"/>
  <c r="BP99" i="8" s="1"/>
  <c r="J97" i="6"/>
  <c r="AG98" i="8" s="1"/>
  <c r="BP98" i="8" s="1"/>
  <c r="J96" i="6"/>
  <c r="AG97" i="8" s="1"/>
  <c r="BP97" i="8" s="1"/>
  <c r="J95" i="6"/>
  <c r="AG96" i="8" s="1"/>
  <c r="BP96" i="8" s="1"/>
  <c r="J94" i="6"/>
  <c r="AG95" i="8" s="1"/>
  <c r="BP95" i="8" s="1"/>
  <c r="J93" i="6"/>
  <c r="AG94" i="8" s="1"/>
  <c r="BP94" i="8" s="1"/>
  <c r="J92" i="6"/>
  <c r="AG93" i="8" s="1"/>
  <c r="BP93" i="8" s="1"/>
  <c r="J91" i="6"/>
  <c r="AG92" i="8" s="1"/>
  <c r="BP92" i="8" s="1"/>
  <c r="J90" i="6"/>
  <c r="AG91" i="8" s="1"/>
  <c r="BP91" i="8" s="1"/>
  <c r="J89" i="6"/>
  <c r="AG90" i="8" s="1"/>
  <c r="BP90" i="8" s="1"/>
  <c r="J88" i="6"/>
  <c r="AG89" i="8" s="1"/>
  <c r="BP89" i="8" s="1"/>
  <c r="J87" i="6"/>
  <c r="AG88" i="8" s="1"/>
  <c r="BP88" i="8" s="1"/>
  <c r="J86" i="6"/>
  <c r="AG87" i="8" s="1"/>
  <c r="BP87" i="8" s="1"/>
  <c r="J85" i="6"/>
  <c r="AG86" i="8" s="1"/>
  <c r="BP86" i="8" s="1"/>
  <c r="J84" i="6"/>
  <c r="AG85" i="8" s="1"/>
  <c r="BP85" i="8" s="1"/>
  <c r="J83" i="6"/>
  <c r="AG84" i="8" s="1"/>
  <c r="BP84" i="8" s="1"/>
  <c r="J82" i="6"/>
  <c r="AG83" i="8" s="1"/>
  <c r="BP83" i="8" s="1"/>
  <c r="J81" i="6"/>
  <c r="AG82" i="8" s="1"/>
  <c r="BP82" i="8" s="1"/>
  <c r="J80" i="6"/>
  <c r="AG81" i="8" s="1"/>
  <c r="BP81" i="8" s="1"/>
  <c r="J79" i="6"/>
  <c r="AG80" i="8" s="1"/>
  <c r="BP80" i="8" s="1"/>
  <c r="J78" i="6"/>
  <c r="AG79" i="8" s="1"/>
  <c r="BP79" i="8" s="1"/>
  <c r="J77" i="6"/>
  <c r="AG78" i="8" s="1"/>
  <c r="BP78" i="8" s="1"/>
  <c r="J76" i="6"/>
  <c r="AG77" i="8" s="1"/>
  <c r="BP77" i="8" s="1"/>
  <c r="J75" i="6"/>
  <c r="AG76" i="8" s="1"/>
  <c r="BP76" i="8" s="1"/>
  <c r="J74" i="6"/>
  <c r="AG75" i="8" s="1"/>
  <c r="BP75" i="8" s="1"/>
  <c r="J73" i="6"/>
  <c r="AG74" i="8" s="1"/>
  <c r="BP74" i="8" s="1"/>
  <c r="J72" i="6"/>
  <c r="AG73" i="8" s="1"/>
  <c r="BP73" i="8" s="1"/>
  <c r="J71" i="6"/>
  <c r="AG72" i="8" s="1"/>
  <c r="BP72" i="8" s="1"/>
  <c r="J70" i="6"/>
  <c r="AG71" i="8" s="1"/>
  <c r="BP71" i="8" s="1"/>
  <c r="J69" i="6"/>
  <c r="AG70" i="8" s="1"/>
  <c r="BP70" i="8" s="1"/>
  <c r="J68" i="6"/>
  <c r="AG69" i="8" s="1"/>
  <c r="BP69" i="8" s="1"/>
  <c r="J67" i="6"/>
  <c r="AG68" i="8" s="1"/>
  <c r="BP68" i="8" s="1"/>
  <c r="J66" i="6"/>
  <c r="AG67" i="8" s="1"/>
  <c r="BP67" i="8" s="1"/>
  <c r="J65" i="6"/>
  <c r="AG66" i="8" s="1"/>
  <c r="BP66" i="8" s="1"/>
  <c r="J64" i="6"/>
  <c r="AG65" i="8" s="1"/>
  <c r="BP65" i="8" s="1"/>
  <c r="J63" i="6"/>
  <c r="AG64" i="8" s="1"/>
  <c r="BP64" i="8" s="1"/>
  <c r="J62" i="6"/>
  <c r="AG63" i="8" s="1"/>
  <c r="BP63" i="8" s="1"/>
  <c r="J61" i="6"/>
  <c r="AG62" i="8" s="1"/>
  <c r="BP62" i="8" s="1"/>
  <c r="J60" i="6"/>
  <c r="AG61" i="8" s="1"/>
  <c r="BP61" i="8" s="1"/>
  <c r="J59" i="6"/>
  <c r="AG60" i="8" s="1"/>
  <c r="BP60" i="8" s="1"/>
  <c r="J58" i="6"/>
  <c r="AG59" i="8" s="1"/>
  <c r="BP59" i="8" s="1"/>
  <c r="J57" i="6"/>
  <c r="AG58" i="8" s="1"/>
  <c r="BP58" i="8" s="1"/>
  <c r="J56" i="6"/>
  <c r="AG57" i="8" s="1"/>
  <c r="BP57" i="8" s="1"/>
  <c r="J55" i="6"/>
  <c r="AG56" i="8" s="1"/>
  <c r="BP56" i="8" s="1"/>
  <c r="J54" i="6"/>
  <c r="AG55" i="8" s="1"/>
  <c r="BP55" i="8" s="1"/>
  <c r="J53" i="6"/>
  <c r="AG54" i="8" s="1"/>
  <c r="BP54" i="8" s="1"/>
  <c r="J52" i="6"/>
  <c r="AG53" i="8" s="1"/>
  <c r="BP53" i="8" s="1"/>
  <c r="J51" i="6"/>
  <c r="AG52" i="8" s="1"/>
  <c r="BP52" i="8" s="1"/>
  <c r="J50" i="6"/>
  <c r="AG51" i="8" s="1"/>
  <c r="BP51" i="8" s="1"/>
  <c r="J49" i="6"/>
  <c r="AG50" i="8" s="1"/>
  <c r="BP50" i="8" s="1"/>
  <c r="J48" i="6"/>
  <c r="AG49" i="8" s="1"/>
  <c r="BP49" i="8" s="1"/>
  <c r="J47" i="6"/>
  <c r="AG48" i="8" s="1"/>
  <c r="BP48" i="8" s="1"/>
  <c r="J46" i="6"/>
  <c r="AG47" i="8" s="1"/>
  <c r="BP47" i="8" s="1"/>
  <c r="J45" i="6"/>
  <c r="AG46" i="8" s="1"/>
  <c r="BP46" i="8" s="1"/>
  <c r="J44" i="6"/>
  <c r="AG45" i="8" s="1"/>
  <c r="BP45" i="8" s="1"/>
  <c r="J43" i="6"/>
  <c r="AG44" i="8" s="1"/>
  <c r="BP44" i="8" s="1"/>
  <c r="J42" i="6"/>
  <c r="AG43" i="8" s="1"/>
  <c r="BP43" i="8" s="1"/>
  <c r="J41" i="6"/>
  <c r="AG42" i="8" s="1"/>
  <c r="BP42" i="8" s="1"/>
  <c r="J40" i="6"/>
  <c r="AG41" i="8" s="1"/>
  <c r="BP41" i="8" s="1"/>
  <c r="J39" i="6"/>
  <c r="AG40" i="8" s="1"/>
  <c r="BP40" i="8" s="1"/>
  <c r="J38" i="6"/>
  <c r="AG39" i="8" s="1"/>
  <c r="BP39" i="8" s="1"/>
  <c r="J37" i="6"/>
  <c r="AG38" i="8" s="1"/>
  <c r="BP38" i="8" s="1"/>
  <c r="J36" i="6"/>
  <c r="AG37" i="8" s="1"/>
  <c r="BP37" i="8" s="1"/>
  <c r="J35" i="6"/>
  <c r="AG36" i="8" s="1"/>
  <c r="BP36" i="8" s="1"/>
  <c r="J34" i="6"/>
  <c r="AG35" i="8" s="1"/>
  <c r="BP35" i="8" s="1"/>
  <c r="J33" i="6"/>
  <c r="AG34" i="8" s="1"/>
  <c r="BP34" i="8" s="1"/>
  <c r="J32" i="6"/>
  <c r="AG33" i="8" s="1"/>
  <c r="BP33" i="8" s="1"/>
  <c r="J31" i="6"/>
  <c r="AG32" i="8" s="1"/>
  <c r="BP32" i="8" s="1"/>
  <c r="J30" i="6"/>
  <c r="AG31" i="8" s="1"/>
  <c r="BP31" i="8" s="1"/>
  <c r="J29" i="6"/>
  <c r="AG30" i="8" s="1"/>
  <c r="BP30" i="8" s="1"/>
  <c r="J28" i="6"/>
  <c r="AG29" i="8" s="1"/>
  <c r="BP29" i="8" s="1"/>
  <c r="J27" i="6"/>
  <c r="AG28" i="8" s="1"/>
  <c r="BP28" i="8" s="1"/>
  <c r="J26" i="6"/>
  <c r="AG27" i="8" s="1"/>
  <c r="BP27" i="8" s="1"/>
  <c r="J25" i="6"/>
  <c r="AG26" i="8" s="1"/>
  <c r="BP26" i="8" s="1"/>
  <c r="J24" i="6"/>
  <c r="AG25" i="8" s="1"/>
  <c r="BP25" i="8" s="1"/>
  <c r="J23" i="6"/>
  <c r="AG24" i="8" s="1"/>
  <c r="BP24" i="8" s="1"/>
  <c r="J22" i="6"/>
  <c r="AG23" i="8" s="1"/>
  <c r="BP23" i="8" s="1"/>
  <c r="J21" i="6"/>
  <c r="AG22" i="8" s="1"/>
  <c r="BP22" i="8" s="1"/>
  <c r="J20" i="6"/>
  <c r="AG21" i="8" s="1"/>
  <c r="BP21" i="8" s="1"/>
  <c r="J19" i="6"/>
  <c r="AG20" i="8" s="1"/>
  <c r="BP20" i="8" s="1"/>
  <c r="J18" i="6"/>
  <c r="AG19" i="8" s="1"/>
  <c r="BP19" i="8" s="1"/>
  <c r="J17" i="6"/>
  <c r="AG18" i="8" s="1"/>
  <c r="BP18" i="8" s="1"/>
  <c r="J16" i="6"/>
  <c r="AG17" i="8" s="1"/>
  <c r="BP17" i="8" s="1"/>
  <c r="J15" i="6"/>
  <c r="AG16" i="8" s="1"/>
  <c r="BP16" i="8" s="1"/>
  <c r="J14" i="6"/>
  <c r="AG15" i="8" s="1"/>
  <c r="BP15" i="8" s="1"/>
  <c r="J13" i="6"/>
  <c r="AG14" i="8" s="1"/>
  <c r="BP14" i="8" s="1"/>
  <c r="J12" i="6"/>
  <c r="AG13" i="8" s="1"/>
  <c r="BP13" i="8" s="1"/>
  <c r="J11" i="6"/>
  <c r="AG12" i="8" s="1"/>
  <c r="BP12" i="8" s="1"/>
  <c r="J10" i="6"/>
  <c r="AG11" i="8" s="1"/>
  <c r="BP11" i="8" s="1"/>
  <c r="J9" i="6"/>
  <c r="AG10" i="8" s="1"/>
  <c r="BP10" i="8" s="1"/>
  <c r="J8" i="6"/>
  <c r="AG9" i="8" s="1"/>
  <c r="BP9" i="8" s="1"/>
  <c r="J7" i="6"/>
  <c r="AG8" i="8" s="1"/>
  <c r="BP8" i="8" s="1"/>
  <c r="J6" i="6"/>
  <c r="AG7" i="8" s="1"/>
  <c r="BP7" i="8" s="1"/>
  <c r="J5" i="6"/>
  <c r="AG6" i="8" s="1"/>
  <c r="BP6" i="8" s="1"/>
  <c r="J4" i="6"/>
  <c r="AG5" i="8" s="1"/>
  <c r="BP5" i="8" s="1"/>
  <c r="J3" i="6"/>
  <c r="AG4" i="8" s="1"/>
  <c r="BP4" i="8" s="1"/>
  <c r="J2" i="6"/>
  <c r="AG3" i="8" s="1"/>
  <c r="BP3" i="8" s="1"/>
  <c r="J702" i="3"/>
  <c r="AD703" i="8" s="1"/>
  <c r="BM703" i="8" s="1"/>
  <c r="J701" i="3"/>
  <c r="AD702" i="8" s="1"/>
  <c r="BM702" i="8" s="1"/>
  <c r="J700" i="3"/>
  <c r="AD701" i="8" s="1"/>
  <c r="BM701" i="8" s="1"/>
  <c r="J699" i="3"/>
  <c r="AD700" i="8" s="1"/>
  <c r="BM700" i="8" s="1"/>
  <c r="J698" i="3"/>
  <c r="AD699" i="8" s="1"/>
  <c r="BM699" i="8" s="1"/>
  <c r="J697" i="3"/>
  <c r="AD698" i="8" s="1"/>
  <c r="BM698" i="8" s="1"/>
  <c r="J696" i="3"/>
  <c r="AD697" i="8" s="1"/>
  <c r="BM697" i="8" s="1"/>
  <c r="J695" i="3"/>
  <c r="AD696" i="8" s="1"/>
  <c r="BM696" i="8" s="1"/>
  <c r="J694" i="3"/>
  <c r="AD695" i="8" s="1"/>
  <c r="BM695" i="8" s="1"/>
  <c r="J693" i="3"/>
  <c r="AD694" i="8" s="1"/>
  <c r="BM694" i="8" s="1"/>
  <c r="J692" i="3"/>
  <c r="AD693" i="8" s="1"/>
  <c r="BM693" i="8" s="1"/>
  <c r="J691" i="3"/>
  <c r="AD692" i="8" s="1"/>
  <c r="BM692" i="8" s="1"/>
  <c r="J690" i="3"/>
  <c r="AD691" i="8" s="1"/>
  <c r="BM691" i="8" s="1"/>
  <c r="J689" i="3"/>
  <c r="AD690" i="8" s="1"/>
  <c r="BM690" i="8" s="1"/>
  <c r="J688" i="3"/>
  <c r="AD689" i="8" s="1"/>
  <c r="BM689" i="8" s="1"/>
  <c r="J687" i="3"/>
  <c r="AD688" i="8" s="1"/>
  <c r="BM688" i="8" s="1"/>
  <c r="J686" i="3"/>
  <c r="AD687" i="8" s="1"/>
  <c r="BM687" i="8" s="1"/>
  <c r="J685" i="3"/>
  <c r="AD686" i="8" s="1"/>
  <c r="BM686" i="8" s="1"/>
  <c r="J684" i="3"/>
  <c r="AD685" i="8" s="1"/>
  <c r="BM685" i="8" s="1"/>
  <c r="J683" i="3"/>
  <c r="AD684" i="8" s="1"/>
  <c r="BM684" i="8" s="1"/>
  <c r="J682" i="3"/>
  <c r="AD683" i="8" s="1"/>
  <c r="BM683" i="8" s="1"/>
  <c r="J681" i="3"/>
  <c r="AD682" i="8" s="1"/>
  <c r="BM682" i="8" s="1"/>
  <c r="J680" i="3"/>
  <c r="AD681" i="8" s="1"/>
  <c r="BM681" i="8" s="1"/>
  <c r="J679" i="3"/>
  <c r="AD680" i="8" s="1"/>
  <c r="BM680" i="8" s="1"/>
  <c r="J678" i="3"/>
  <c r="AD679" i="8" s="1"/>
  <c r="BM679" i="8" s="1"/>
  <c r="J677" i="3"/>
  <c r="AD678" i="8" s="1"/>
  <c r="BM678" i="8" s="1"/>
  <c r="J676" i="3"/>
  <c r="AD677" i="8" s="1"/>
  <c r="BM677" i="8" s="1"/>
  <c r="J675" i="3"/>
  <c r="AD676" i="8" s="1"/>
  <c r="BM676" i="8" s="1"/>
  <c r="J674" i="3"/>
  <c r="AD675" i="8" s="1"/>
  <c r="BM675" i="8" s="1"/>
  <c r="J673" i="3"/>
  <c r="AD674" i="8" s="1"/>
  <c r="BM674" i="8" s="1"/>
  <c r="J672" i="3"/>
  <c r="AD673" i="8" s="1"/>
  <c r="BM673" i="8" s="1"/>
  <c r="J671" i="3"/>
  <c r="AD672" i="8" s="1"/>
  <c r="BM672" i="8" s="1"/>
  <c r="J670" i="3"/>
  <c r="AD671" i="8" s="1"/>
  <c r="BM671" i="8" s="1"/>
  <c r="J669" i="3"/>
  <c r="AD670" i="8" s="1"/>
  <c r="BM670" i="8" s="1"/>
  <c r="J668" i="3"/>
  <c r="AD669" i="8" s="1"/>
  <c r="BM669" i="8" s="1"/>
  <c r="J667" i="3"/>
  <c r="AD668" i="8" s="1"/>
  <c r="BM668" i="8" s="1"/>
  <c r="J666" i="3"/>
  <c r="AD667" i="8" s="1"/>
  <c r="BM667" i="8" s="1"/>
  <c r="J665" i="3"/>
  <c r="AD666" i="8" s="1"/>
  <c r="BM666" i="8" s="1"/>
  <c r="J664" i="3"/>
  <c r="AD665" i="8" s="1"/>
  <c r="BM665" i="8" s="1"/>
  <c r="J663" i="3"/>
  <c r="AD664" i="8" s="1"/>
  <c r="BM664" i="8" s="1"/>
  <c r="J662" i="3"/>
  <c r="AD663" i="8" s="1"/>
  <c r="BM663" i="8" s="1"/>
  <c r="J661" i="3"/>
  <c r="AD662" i="8" s="1"/>
  <c r="BM662" i="8" s="1"/>
  <c r="J660" i="3"/>
  <c r="AD661" i="8" s="1"/>
  <c r="BM661" i="8" s="1"/>
  <c r="J659" i="3"/>
  <c r="AD660" i="8" s="1"/>
  <c r="BM660" i="8" s="1"/>
  <c r="J658" i="3"/>
  <c r="AD659" i="8" s="1"/>
  <c r="BM659" i="8" s="1"/>
  <c r="J657" i="3"/>
  <c r="AD658" i="8" s="1"/>
  <c r="BM658" i="8" s="1"/>
  <c r="J656" i="3"/>
  <c r="AD657" i="8" s="1"/>
  <c r="BM657" i="8" s="1"/>
  <c r="J655" i="3"/>
  <c r="AD656" i="8" s="1"/>
  <c r="BM656" i="8" s="1"/>
  <c r="J654" i="3"/>
  <c r="AD655" i="8" s="1"/>
  <c r="BM655" i="8" s="1"/>
  <c r="J653" i="3"/>
  <c r="AD654" i="8" s="1"/>
  <c r="BM654" i="8" s="1"/>
  <c r="J652" i="3"/>
  <c r="AD653" i="8" s="1"/>
  <c r="BM653" i="8" s="1"/>
  <c r="J651" i="3"/>
  <c r="AD652" i="8" s="1"/>
  <c r="BM652" i="8" s="1"/>
  <c r="J650" i="3"/>
  <c r="AD651" i="8" s="1"/>
  <c r="BM651" i="8" s="1"/>
  <c r="J649" i="3"/>
  <c r="AD650" i="8" s="1"/>
  <c r="BM650" i="8" s="1"/>
  <c r="J648" i="3"/>
  <c r="AD649" i="8" s="1"/>
  <c r="BM649" i="8" s="1"/>
  <c r="J647" i="3"/>
  <c r="AD648" i="8" s="1"/>
  <c r="BM648" i="8" s="1"/>
  <c r="J646" i="3"/>
  <c r="AD647" i="8" s="1"/>
  <c r="BM647" i="8" s="1"/>
  <c r="J645" i="3"/>
  <c r="AD646" i="8" s="1"/>
  <c r="BM646" i="8" s="1"/>
  <c r="J644" i="3"/>
  <c r="AD645" i="8" s="1"/>
  <c r="BM645" i="8" s="1"/>
  <c r="J643" i="3"/>
  <c r="AD644" i="8" s="1"/>
  <c r="BM644" i="8" s="1"/>
  <c r="J642" i="3"/>
  <c r="AD643" i="8" s="1"/>
  <c r="BM643" i="8" s="1"/>
  <c r="J641" i="3"/>
  <c r="AD642" i="8" s="1"/>
  <c r="BM642" i="8" s="1"/>
  <c r="J640" i="3"/>
  <c r="AD641" i="8" s="1"/>
  <c r="BM641" i="8" s="1"/>
  <c r="J639" i="3"/>
  <c r="AD640" i="8" s="1"/>
  <c r="BM640" i="8" s="1"/>
  <c r="J638" i="3"/>
  <c r="AD639" i="8" s="1"/>
  <c r="BM639" i="8" s="1"/>
  <c r="J637" i="3"/>
  <c r="AD638" i="8" s="1"/>
  <c r="BM638" i="8" s="1"/>
  <c r="J636" i="3"/>
  <c r="AD637" i="8" s="1"/>
  <c r="BM637" i="8" s="1"/>
  <c r="J635" i="3"/>
  <c r="AD636" i="8" s="1"/>
  <c r="BM636" i="8" s="1"/>
  <c r="J634" i="3"/>
  <c r="AD635" i="8" s="1"/>
  <c r="BM635" i="8" s="1"/>
  <c r="J633" i="3"/>
  <c r="AD634" i="8" s="1"/>
  <c r="BM634" i="8" s="1"/>
  <c r="J632" i="3"/>
  <c r="AD633" i="8" s="1"/>
  <c r="BM633" i="8" s="1"/>
  <c r="J631" i="3"/>
  <c r="AD632" i="8" s="1"/>
  <c r="BM632" i="8" s="1"/>
  <c r="J630" i="3"/>
  <c r="AD631" i="8" s="1"/>
  <c r="BM631" i="8" s="1"/>
  <c r="J629" i="3"/>
  <c r="AD630" i="8" s="1"/>
  <c r="BM630" i="8" s="1"/>
  <c r="J628" i="3"/>
  <c r="AD629" i="8" s="1"/>
  <c r="BM629" i="8" s="1"/>
  <c r="J627" i="3"/>
  <c r="AD628" i="8" s="1"/>
  <c r="BM628" i="8" s="1"/>
  <c r="J626" i="3"/>
  <c r="AD627" i="8" s="1"/>
  <c r="BM627" i="8" s="1"/>
  <c r="J625" i="3"/>
  <c r="AD626" i="8" s="1"/>
  <c r="BM626" i="8" s="1"/>
  <c r="J624" i="3"/>
  <c r="AD625" i="8" s="1"/>
  <c r="BM625" i="8" s="1"/>
  <c r="J623" i="3"/>
  <c r="AD624" i="8" s="1"/>
  <c r="BM624" i="8" s="1"/>
  <c r="J622" i="3"/>
  <c r="AD623" i="8" s="1"/>
  <c r="BM623" i="8" s="1"/>
  <c r="J621" i="3"/>
  <c r="AD622" i="8" s="1"/>
  <c r="BM622" i="8" s="1"/>
  <c r="J620" i="3"/>
  <c r="AD621" i="8" s="1"/>
  <c r="BM621" i="8" s="1"/>
  <c r="J619" i="3"/>
  <c r="AD620" i="8" s="1"/>
  <c r="BM620" i="8" s="1"/>
  <c r="J618" i="3"/>
  <c r="AD619" i="8" s="1"/>
  <c r="BM619" i="8" s="1"/>
  <c r="J617" i="3"/>
  <c r="AD618" i="8" s="1"/>
  <c r="BM618" i="8" s="1"/>
  <c r="J616" i="3"/>
  <c r="AD617" i="8" s="1"/>
  <c r="BM617" i="8" s="1"/>
  <c r="J615" i="3"/>
  <c r="AD616" i="8" s="1"/>
  <c r="BM616" i="8" s="1"/>
  <c r="J614" i="3"/>
  <c r="AD615" i="8" s="1"/>
  <c r="BM615" i="8" s="1"/>
  <c r="J613" i="3"/>
  <c r="AD614" i="8" s="1"/>
  <c r="BM614" i="8" s="1"/>
  <c r="J612" i="3"/>
  <c r="AD613" i="8" s="1"/>
  <c r="BM613" i="8" s="1"/>
  <c r="J611" i="3"/>
  <c r="AD612" i="8" s="1"/>
  <c r="BM612" i="8" s="1"/>
  <c r="J610" i="3"/>
  <c r="AD611" i="8" s="1"/>
  <c r="BM611" i="8" s="1"/>
  <c r="J609" i="3"/>
  <c r="AD610" i="8" s="1"/>
  <c r="BM610" i="8" s="1"/>
  <c r="J608" i="3"/>
  <c r="AD609" i="8" s="1"/>
  <c r="BM609" i="8" s="1"/>
  <c r="J607" i="3"/>
  <c r="AD608" i="8" s="1"/>
  <c r="BM608" i="8" s="1"/>
  <c r="J606" i="3"/>
  <c r="AD607" i="8" s="1"/>
  <c r="BM607" i="8" s="1"/>
  <c r="J605" i="3"/>
  <c r="AD606" i="8" s="1"/>
  <c r="BM606" i="8" s="1"/>
  <c r="J604" i="3"/>
  <c r="AD605" i="8" s="1"/>
  <c r="BM605" i="8" s="1"/>
  <c r="J603" i="3"/>
  <c r="AD604" i="8" s="1"/>
  <c r="BM604" i="8" s="1"/>
  <c r="J602" i="3"/>
  <c r="AD603" i="8" s="1"/>
  <c r="BM603" i="8" s="1"/>
  <c r="J601" i="3"/>
  <c r="AD602" i="8" s="1"/>
  <c r="BM602" i="8" s="1"/>
  <c r="J600" i="3"/>
  <c r="AD601" i="8" s="1"/>
  <c r="BM601" i="8" s="1"/>
  <c r="J599" i="3"/>
  <c r="AD600" i="8" s="1"/>
  <c r="BM600" i="8" s="1"/>
  <c r="J598" i="3"/>
  <c r="AD599" i="8" s="1"/>
  <c r="BM599" i="8" s="1"/>
  <c r="J597" i="3"/>
  <c r="AD598" i="8" s="1"/>
  <c r="BM598" i="8" s="1"/>
  <c r="J596" i="3"/>
  <c r="AD597" i="8" s="1"/>
  <c r="BM597" i="8" s="1"/>
  <c r="J595" i="3"/>
  <c r="AD596" i="8" s="1"/>
  <c r="BM596" i="8" s="1"/>
  <c r="J594" i="3"/>
  <c r="AD595" i="8" s="1"/>
  <c r="BM595" i="8" s="1"/>
  <c r="J593" i="3"/>
  <c r="AD594" i="8" s="1"/>
  <c r="BM594" i="8" s="1"/>
  <c r="J592" i="3"/>
  <c r="AD593" i="8" s="1"/>
  <c r="BM593" i="8" s="1"/>
  <c r="J591" i="3"/>
  <c r="AD592" i="8" s="1"/>
  <c r="BM592" i="8" s="1"/>
  <c r="J590" i="3"/>
  <c r="AD591" i="8" s="1"/>
  <c r="BM591" i="8" s="1"/>
  <c r="J589" i="3"/>
  <c r="AD590" i="8" s="1"/>
  <c r="BM590" i="8" s="1"/>
  <c r="J588" i="3"/>
  <c r="AD589" i="8" s="1"/>
  <c r="BM589" i="8" s="1"/>
  <c r="J587" i="3"/>
  <c r="AD588" i="8" s="1"/>
  <c r="BM588" i="8" s="1"/>
  <c r="J586" i="3"/>
  <c r="AD587" i="8" s="1"/>
  <c r="BM587" i="8" s="1"/>
  <c r="J585" i="3"/>
  <c r="AD586" i="8" s="1"/>
  <c r="BM586" i="8" s="1"/>
  <c r="J584" i="3"/>
  <c r="AD585" i="8" s="1"/>
  <c r="BM585" i="8" s="1"/>
  <c r="J583" i="3"/>
  <c r="AD584" i="8" s="1"/>
  <c r="BM584" i="8" s="1"/>
  <c r="J582" i="3"/>
  <c r="AD583" i="8" s="1"/>
  <c r="BM583" i="8" s="1"/>
  <c r="J581" i="3"/>
  <c r="AD582" i="8" s="1"/>
  <c r="BM582" i="8" s="1"/>
  <c r="J580" i="3"/>
  <c r="AD581" i="8" s="1"/>
  <c r="BM581" i="8" s="1"/>
  <c r="J579" i="3"/>
  <c r="AD580" i="8" s="1"/>
  <c r="BM580" i="8" s="1"/>
  <c r="J578" i="3"/>
  <c r="AD579" i="8" s="1"/>
  <c r="BM579" i="8" s="1"/>
  <c r="J577" i="3"/>
  <c r="AD578" i="8" s="1"/>
  <c r="BM578" i="8" s="1"/>
  <c r="J576" i="3"/>
  <c r="AD577" i="8" s="1"/>
  <c r="BM577" i="8" s="1"/>
  <c r="J575" i="3"/>
  <c r="AD576" i="8" s="1"/>
  <c r="BM576" i="8" s="1"/>
  <c r="J574" i="3"/>
  <c r="AD575" i="8" s="1"/>
  <c r="BM575" i="8" s="1"/>
  <c r="J573" i="3"/>
  <c r="AD574" i="8" s="1"/>
  <c r="BM574" i="8" s="1"/>
  <c r="J572" i="3"/>
  <c r="AD573" i="8" s="1"/>
  <c r="BM573" i="8" s="1"/>
  <c r="J571" i="3"/>
  <c r="AD572" i="8" s="1"/>
  <c r="BM572" i="8" s="1"/>
  <c r="J570" i="3"/>
  <c r="AD571" i="8" s="1"/>
  <c r="BM571" i="8" s="1"/>
  <c r="J569" i="3"/>
  <c r="AD570" i="8" s="1"/>
  <c r="BM570" i="8" s="1"/>
  <c r="J568" i="3"/>
  <c r="AD569" i="8" s="1"/>
  <c r="BM569" i="8" s="1"/>
  <c r="J567" i="3"/>
  <c r="AD568" i="8" s="1"/>
  <c r="BM568" i="8" s="1"/>
  <c r="J566" i="3"/>
  <c r="AD567" i="8" s="1"/>
  <c r="BM567" i="8" s="1"/>
  <c r="J565" i="3"/>
  <c r="AD566" i="8" s="1"/>
  <c r="BM566" i="8" s="1"/>
  <c r="J564" i="3"/>
  <c r="AD565" i="8" s="1"/>
  <c r="BM565" i="8" s="1"/>
  <c r="J563" i="3"/>
  <c r="AD564" i="8" s="1"/>
  <c r="BM564" i="8" s="1"/>
  <c r="J562" i="3"/>
  <c r="AD563" i="8" s="1"/>
  <c r="BM563" i="8" s="1"/>
  <c r="J561" i="3"/>
  <c r="AD562" i="8" s="1"/>
  <c r="BM562" i="8" s="1"/>
  <c r="J560" i="3"/>
  <c r="AD561" i="8" s="1"/>
  <c r="BM561" i="8" s="1"/>
  <c r="J559" i="3"/>
  <c r="AD560" i="8" s="1"/>
  <c r="BM560" i="8" s="1"/>
  <c r="J558" i="3"/>
  <c r="AD559" i="8" s="1"/>
  <c r="BM559" i="8" s="1"/>
  <c r="J557" i="3"/>
  <c r="AD558" i="8" s="1"/>
  <c r="BM558" i="8" s="1"/>
  <c r="J556" i="3"/>
  <c r="AD557" i="8" s="1"/>
  <c r="BM557" i="8" s="1"/>
  <c r="J555" i="3"/>
  <c r="AD556" i="8" s="1"/>
  <c r="BM556" i="8" s="1"/>
  <c r="J554" i="3"/>
  <c r="AD555" i="8" s="1"/>
  <c r="BM555" i="8" s="1"/>
  <c r="J553" i="3"/>
  <c r="AD554" i="8" s="1"/>
  <c r="BM554" i="8" s="1"/>
  <c r="J552" i="3"/>
  <c r="AD553" i="8" s="1"/>
  <c r="BM553" i="8" s="1"/>
  <c r="J551" i="3"/>
  <c r="AD552" i="8" s="1"/>
  <c r="BM552" i="8" s="1"/>
  <c r="J550" i="3"/>
  <c r="AD551" i="8" s="1"/>
  <c r="BM551" i="8" s="1"/>
  <c r="J549" i="3"/>
  <c r="AD550" i="8" s="1"/>
  <c r="BM550" i="8" s="1"/>
  <c r="J548" i="3"/>
  <c r="AD549" i="8" s="1"/>
  <c r="BM549" i="8" s="1"/>
  <c r="J547" i="3"/>
  <c r="AD548" i="8" s="1"/>
  <c r="BM548" i="8" s="1"/>
  <c r="J546" i="3"/>
  <c r="AD547" i="8" s="1"/>
  <c r="BM547" i="8" s="1"/>
  <c r="J545" i="3"/>
  <c r="AD546" i="8" s="1"/>
  <c r="BM546" i="8" s="1"/>
  <c r="J544" i="3"/>
  <c r="AD545" i="8" s="1"/>
  <c r="BM545" i="8" s="1"/>
  <c r="J543" i="3"/>
  <c r="AD544" i="8" s="1"/>
  <c r="BM544" i="8" s="1"/>
  <c r="J542" i="3"/>
  <c r="AD543" i="8" s="1"/>
  <c r="BM543" i="8" s="1"/>
  <c r="J541" i="3"/>
  <c r="AD542" i="8" s="1"/>
  <c r="BM542" i="8" s="1"/>
  <c r="J540" i="3"/>
  <c r="AD541" i="8" s="1"/>
  <c r="BM541" i="8" s="1"/>
  <c r="J539" i="3"/>
  <c r="AD540" i="8" s="1"/>
  <c r="BM540" i="8" s="1"/>
  <c r="J538" i="3"/>
  <c r="AD539" i="8" s="1"/>
  <c r="BM539" i="8" s="1"/>
  <c r="J537" i="3"/>
  <c r="AD538" i="8" s="1"/>
  <c r="BM538" i="8" s="1"/>
  <c r="J536" i="3"/>
  <c r="AD537" i="8" s="1"/>
  <c r="BM537" i="8" s="1"/>
  <c r="J535" i="3"/>
  <c r="AD536" i="8" s="1"/>
  <c r="BM536" i="8" s="1"/>
  <c r="J534" i="3"/>
  <c r="AD535" i="8" s="1"/>
  <c r="BM535" i="8" s="1"/>
  <c r="J533" i="3"/>
  <c r="AD534" i="8" s="1"/>
  <c r="BM534" i="8" s="1"/>
  <c r="J532" i="3"/>
  <c r="AD533" i="8" s="1"/>
  <c r="BM533" i="8" s="1"/>
  <c r="J531" i="3"/>
  <c r="AD532" i="8" s="1"/>
  <c r="BM532" i="8" s="1"/>
  <c r="J530" i="3"/>
  <c r="AD531" i="8" s="1"/>
  <c r="BM531" i="8" s="1"/>
  <c r="J529" i="3"/>
  <c r="AD530" i="8" s="1"/>
  <c r="BM530" i="8" s="1"/>
  <c r="J528" i="3"/>
  <c r="AD529" i="8" s="1"/>
  <c r="BM529" i="8" s="1"/>
  <c r="J527" i="3"/>
  <c r="AD528" i="8" s="1"/>
  <c r="BM528" i="8" s="1"/>
  <c r="J526" i="3"/>
  <c r="AD527" i="8" s="1"/>
  <c r="BM527" i="8" s="1"/>
  <c r="J525" i="3"/>
  <c r="AD526" i="8" s="1"/>
  <c r="BM526" i="8" s="1"/>
  <c r="J524" i="3"/>
  <c r="AD525" i="8" s="1"/>
  <c r="BM525" i="8" s="1"/>
  <c r="J523" i="3"/>
  <c r="AD524" i="8" s="1"/>
  <c r="BM524" i="8" s="1"/>
  <c r="J522" i="3"/>
  <c r="AD523" i="8" s="1"/>
  <c r="BM523" i="8" s="1"/>
  <c r="J521" i="3"/>
  <c r="AD522" i="8" s="1"/>
  <c r="BM522" i="8" s="1"/>
  <c r="J520" i="3"/>
  <c r="AD521" i="8" s="1"/>
  <c r="BM521" i="8" s="1"/>
  <c r="J519" i="3"/>
  <c r="AD520" i="8" s="1"/>
  <c r="BM520" i="8" s="1"/>
  <c r="J518" i="3"/>
  <c r="AD519" i="8" s="1"/>
  <c r="BM519" i="8" s="1"/>
  <c r="J517" i="3"/>
  <c r="AD518" i="8" s="1"/>
  <c r="BM518" i="8" s="1"/>
  <c r="J516" i="3"/>
  <c r="AD517" i="8" s="1"/>
  <c r="BM517" i="8" s="1"/>
  <c r="J515" i="3"/>
  <c r="AD516" i="8" s="1"/>
  <c r="BM516" i="8" s="1"/>
  <c r="J514" i="3"/>
  <c r="AD515" i="8" s="1"/>
  <c r="BM515" i="8" s="1"/>
  <c r="J513" i="3"/>
  <c r="AD514" i="8" s="1"/>
  <c r="BM514" i="8" s="1"/>
  <c r="J512" i="3"/>
  <c r="AD513" i="8" s="1"/>
  <c r="BM513" i="8" s="1"/>
  <c r="J511" i="3"/>
  <c r="AD512" i="8" s="1"/>
  <c r="BM512" i="8" s="1"/>
  <c r="J510" i="3"/>
  <c r="AD511" i="8" s="1"/>
  <c r="BM511" i="8" s="1"/>
  <c r="J509" i="3"/>
  <c r="AD510" i="8" s="1"/>
  <c r="BM510" i="8" s="1"/>
  <c r="J508" i="3"/>
  <c r="AD509" i="8" s="1"/>
  <c r="BM509" i="8" s="1"/>
  <c r="J507" i="3"/>
  <c r="AD508" i="8" s="1"/>
  <c r="BM508" i="8" s="1"/>
  <c r="J506" i="3"/>
  <c r="AD507" i="8" s="1"/>
  <c r="BM507" i="8" s="1"/>
  <c r="J505" i="3"/>
  <c r="AD506" i="8" s="1"/>
  <c r="BM506" i="8" s="1"/>
  <c r="J504" i="3"/>
  <c r="AD505" i="8" s="1"/>
  <c r="BM505" i="8" s="1"/>
  <c r="J503" i="3"/>
  <c r="AD504" i="8" s="1"/>
  <c r="BM504" i="8" s="1"/>
  <c r="J502" i="3"/>
  <c r="AD503" i="8" s="1"/>
  <c r="BM503" i="8" s="1"/>
  <c r="J501" i="3"/>
  <c r="AD502" i="8" s="1"/>
  <c r="BM502" i="8" s="1"/>
  <c r="J500" i="3"/>
  <c r="AD501" i="8" s="1"/>
  <c r="BM501" i="8" s="1"/>
  <c r="J499" i="3"/>
  <c r="AD500" i="8" s="1"/>
  <c r="BM500" i="8" s="1"/>
  <c r="J498" i="3"/>
  <c r="AD499" i="8" s="1"/>
  <c r="BM499" i="8" s="1"/>
  <c r="J497" i="3"/>
  <c r="AD498" i="8" s="1"/>
  <c r="BM498" i="8" s="1"/>
  <c r="J496" i="3"/>
  <c r="AD497" i="8" s="1"/>
  <c r="BM497" i="8" s="1"/>
  <c r="J495" i="3"/>
  <c r="AD496" i="8" s="1"/>
  <c r="BM496" i="8" s="1"/>
  <c r="J494" i="3"/>
  <c r="AD495" i="8" s="1"/>
  <c r="BM495" i="8" s="1"/>
  <c r="J493" i="3"/>
  <c r="AD494" i="8" s="1"/>
  <c r="BM494" i="8" s="1"/>
  <c r="J492" i="3"/>
  <c r="AD493" i="8" s="1"/>
  <c r="BM493" i="8" s="1"/>
  <c r="J491" i="3"/>
  <c r="AD492" i="8" s="1"/>
  <c r="BM492" i="8" s="1"/>
  <c r="J490" i="3"/>
  <c r="AD491" i="8" s="1"/>
  <c r="BM491" i="8" s="1"/>
  <c r="J489" i="3"/>
  <c r="AD490" i="8" s="1"/>
  <c r="BM490" i="8" s="1"/>
  <c r="J488" i="3"/>
  <c r="AD489" i="8" s="1"/>
  <c r="BM489" i="8" s="1"/>
  <c r="J487" i="3"/>
  <c r="AD488" i="8" s="1"/>
  <c r="BM488" i="8" s="1"/>
  <c r="J486" i="3"/>
  <c r="AD487" i="8" s="1"/>
  <c r="BM487" i="8" s="1"/>
  <c r="J485" i="3"/>
  <c r="AD486" i="8" s="1"/>
  <c r="BM486" i="8" s="1"/>
  <c r="J484" i="3"/>
  <c r="AD485" i="8" s="1"/>
  <c r="BM485" i="8" s="1"/>
  <c r="J483" i="3"/>
  <c r="AD484" i="8" s="1"/>
  <c r="BM484" i="8" s="1"/>
  <c r="J482" i="3"/>
  <c r="AD483" i="8" s="1"/>
  <c r="BM483" i="8" s="1"/>
  <c r="J481" i="3"/>
  <c r="AD482" i="8" s="1"/>
  <c r="BM482" i="8" s="1"/>
  <c r="J480" i="3"/>
  <c r="AD481" i="8" s="1"/>
  <c r="BM481" i="8" s="1"/>
  <c r="J479" i="3"/>
  <c r="AD480" i="8" s="1"/>
  <c r="BM480" i="8" s="1"/>
  <c r="J478" i="3"/>
  <c r="AD479" i="8" s="1"/>
  <c r="BM479" i="8" s="1"/>
  <c r="J477" i="3"/>
  <c r="AD478" i="8" s="1"/>
  <c r="BM478" i="8" s="1"/>
  <c r="J476" i="3"/>
  <c r="AD477" i="8" s="1"/>
  <c r="BM477" i="8" s="1"/>
  <c r="J475" i="3"/>
  <c r="AD476" i="8" s="1"/>
  <c r="BM476" i="8" s="1"/>
  <c r="J474" i="3"/>
  <c r="AD475" i="8" s="1"/>
  <c r="BM475" i="8" s="1"/>
  <c r="J473" i="3"/>
  <c r="AD474" i="8" s="1"/>
  <c r="BM474" i="8" s="1"/>
  <c r="J472" i="3"/>
  <c r="AD473" i="8" s="1"/>
  <c r="BM473" i="8" s="1"/>
  <c r="J471" i="3"/>
  <c r="AD472" i="8" s="1"/>
  <c r="BM472" i="8" s="1"/>
  <c r="J470" i="3"/>
  <c r="AD471" i="8" s="1"/>
  <c r="BM471" i="8" s="1"/>
  <c r="J469" i="3"/>
  <c r="AD470" i="8" s="1"/>
  <c r="BM470" i="8" s="1"/>
  <c r="J468" i="3"/>
  <c r="AD469" i="8" s="1"/>
  <c r="BM469" i="8" s="1"/>
  <c r="J467" i="3"/>
  <c r="AD468" i="8" s="1"/>
  <c r="BM468" i="8" s="1"/>
  <c r="J466" i="3"/>
  <c r="AD467" i="8" s="1"/>
  <c r="BM467" i="8" s="1"/>
  <c r="J465" i="3"/>
  <c r="AD466" i="8" s="1"/>
  <c r="BM466" i="8" s="1"/>
  <c r="J464" i="3"/>
  <c r="AD465" i="8" s="1"/>
  <c r="BM465" i="8" s="1"/>
  <c r="J463" i="3"/>
  <c r="AD464" i="8" s="1"/>
  <c r="BM464" i="8" s="1"/>
  <c r="J462" i="3"/>
  <c r="AD463" i="8" s="1"/>
  <c r="BM463" i="8" s="1"/>
  <c r="J461" i="3"/>
  <c r="AD462" i="8" s="1"/>
  <c r="BM462" i="8" s="1"/>
  <c r="J460" i="3"/>
  <c r="AD461" i="8" s="1"/>
  <c r="BM461" i="8" s="1"/>
  <c r="J459" i="3"/>
  <c r="AD460" i="8" s="1"/>
  <c r="BM460" i="8" s="1"/>
  <c r="J458" i="3"/>
  <c r="AD459" i="8" s="1"/>
  <c r="BM459" i="8" s="1"/>
  <c r="J457" i="3"/>
  <c r="AD458" i="8" s="1"/>
  <c r="BM458" i="8" s="1"/>
  <c r="J456" i="3"/>
  <c r="AD457" i="8" s="1"/>
  <c r="BM457" i="8" s="1"/>
  <c r="J455" i="3"/>
  <c r="AD456" i="8" s="1"/>
  <c r="BM456" i="8" s="1"/>
  <c r="J454" i="3"/>
  <c r="AD455" i="8" s="1"/>
  <c r="BM455" i="8" s="1"/>
  <c r="J453" i="3"/>
  <c r="AD454" i="8" s="1"/>
  <c r="BM454" i="8" s="1"/>
  <c r="J452" i="3"/>
  <c r="AD453" i="8" s="1"/>
  <c r="BM453" i="8" s="1"/>
  <c r="J451" i="3"/>
  <c r="AD452" i="8" s="1"/>
  <c r="BM452" i="8" s="1"/>
  <c r="J450" i="3"/>
  <c r="AD451" i="8" s="1"/>
  <c r="BM451" i="8" s="1"/>
  <c r="J449" i="3"/>
  <c r="AD450" i="8" s="1"/>
  <c r="BM450" i="8" s="1"/>
  <c r="J448" i="3"/>
  <c r="AD449" i="8" s="1"/>
  <c r="BM449" i="8" s="1"/>
  <c r="J447" i="3"/>
  <c r="AD448" i="8" s="1"/>
  <c r="BM448" i="8" s="1"/>
  <c r="J446" i="3"/>
  <c r="AD447" i="8" s="1"/>
  <c r="BM447" i="8" s="1"/>
  <c r="J445" i="3"/>
  <c r="AD446" i="8" s="1"/>
  <c r="BM446" i="8" s="1"/>
  <c r="J444" i="3"/>
  <c r="AD445" i="8" s="1"/>
  <c r="BM445" i="8" s="1"/>
  <c r="J443" i="3"/>
  <c r="AD444" i="8" s="1"/>
  <c r="BM444" i="8" s="1"/>
  <c r="J442" i="3"/>
  <c r="AD443" i="8" s="1"/>
  <c r="BM443" i="8" s="1"/>
  <c r="J441" i="3"/>
  <c r="AD442" i="8" s="1"/>
  <c r="BM442" i="8" s="1"/>
  <c r="J440" i="3"/>
  <c r="AD441" i="8" s="1"/>
  <c r="BM441" i="8" s="1"/>
  <c r="J439" i="3"/>
  <c r="AD440" i="8" s="1"/>
  <c r="BM440" i="8" s="1"/>
  <c r="J438" i="3"/>
  <c r="AD439" i="8" s="1"/>
  <c r="BM439" i="8" s="1"/>
  <c r="J437" i="3"/>
  <c r="AD438" i="8" s="1"/>
  <c r="BM438" i="8" s="1"/>
  <c r="J436" i="3"/>
  <c r="AD437" i="8" s="1"/>
  <c r="BM437" i="8" s="1"/>
  <c r="J435" i="3"/>
  <c r="AD436" i="8" s="1"/>
  <c r="BM436" i="8" s="1"/>
  <c r="J434" i="3"/>
  <c r="AD435" i="8" s="1"/>
  <c r="BM435" i="8" s="1"/>
  <c r="J433" i="3"/>
  <c r="AD434" i="8" s="1"/>
  <c r="BM434" i="8" s="1"/>
  <c r="J432" i="3"/>
  <c r="AD433" i="8" s="1"/>
  <c r="BM433" i="8" s="1"/>
  <c r="J431" i="3"/>
  <c r="AD432" i="8" s="1"/>
  <c r="BM432" i="8" s="1"/>
  <c r="J430" i="3"/>
  <c r="AD431" i="8" s="1"/>
  <c r="BM431" i="8" s="1"/>
  <c r="J429" i="3"/>
  <c r="AD430" i="8" s="1"/>
  <c r="BM430" i="8" s="1"/>
  <c r="J428" i="3"/>
  <c r="AD429" i="8" s="1"/>
  <c r="BM429" i="8" s="1"/>
  <c r="J427" i="3"/>
  <c r="AD428" i="8" s="1"/>
  <c r="BM428" i="8" s="1"/>
  <c r="J426" i="3"/>
  <c r="AD427" i="8" s="1"/>
  <c r="BM427" i="8" s="1"/>
  <c r="J425" i="3"/>
  <c r="AD426" i="8" s="1"/>
  <c r="BM426" i="8" s="1"/>
  <c r="J424" i="3"/>
  <c r="AD425" i="8" s="1"/>
  <c r="BM425" i="8" s="1"/>
  <c r="J423" i="3"/>
  <c r="AD424" i="8" s="1"/>
  <c r="BM424" i="8" s="1"/>
  <c r="J422" i="3"/>
  <c r="AD423" i="8" s="1"/>
  <c r="BM423" i="8" s="1"/>
  <c r="J421" i="3"/>
  <c r="AD422" i="8" s="1"/>
  <c r="BM422" i="8" s="1"/>
  <c r="J420" i="3"/>
  <c r="AD421" i="8" s="1"/>
  <c r="BM421" i="8" s="1"/>
  <c r="J419" i="3"/>
  <c r="AD420" i="8" s="1"/>
  <c r="BM420" i="8" s="1"/>
  <c r="J418" i="3"/>
  <c r="AD419" i="8" s="1"/>
  <c r="BM419" i="8" s="1"/>
  <c r="J417" i="3"/>
  <c r="AD418" i="8" s="1"/>
  <c r="BM418" i="8" s="1"/>
  <c r="J416" i="3"/>
  <c r="AD417" i="8" s="1"/>
  <c r="BM417" i="8" s="1"/>
  <c r="J415" i="3"/>
  <c r="AD416" i="8" s="1"/>
  <c r="BM416" i="8" s="1"/>
  <c r="J414" i="3"/>
  <c r="AD415" i="8" s="1"/>
  <c r="BM415" i="8" s="1"/>
  <c r="J413" i="3"/>
  <c r="AD414" i="8" s="1"/>
  <c r="BM414" i="8" s="1"/>
  <c r="J412" i="3"/>
  <c r="AD413" i="8" s="1"/>
  <c r="BM413" i="8" s="1"/>
  <c r="J411" i="3"/>
  <c r="AD412" i="8" s="1"/>
  <c r="BM412" i="8" s="1"/>
  <c r="J410" i="3"/>
  <c r="AD411" i="8" s="1"/>
  <c r="BM411" i="8" s="1"/>
  <c r="J409" i="3"/>
  <c r="AD410" i="8" s="1"/>
  <c r="BM410" i="8" s="1"/>
  <c r="J408" i="3"/>
  <c r="AD409" i="8" s="1"/>
  <c r="BM409" i="8" s="1"/>
  <c r="J407" i="3"/>
  <c r="AD408" i="8" s="1"/>
  <c r="BM408" i="8" s="1"/>
  <c r="J406" i="3"/>
  <c r="AD407" i="8" s="1"/>
  <c r="BM407" i="8" s="1"/>
  <c r="J405" i="3"/>
  <c r="AD406" i="8" s="1"/>
  <c r="BM406" i="8" s="1"/>
  <c r="J404" i="3"/>
  <c r="AD405" i="8" s="1"/>
  <c r="BM405" i="8" s="1"/>
  <c r="J403" i="3"/>
  <c r="AD404" i="8" s="1"/>
  <c r="BM404" i="8" s="1"/>
  <c r="J402" i="3"/>
  <c r="AD403" i="8" s="1"/>
  <c r="BM403" i="8" s="1"/>
  <c r="J401" i="3"/>
  <c r="AD402" i="8" s="1"/>
  <c r="BM402" i="8" s="1"/>
  <c r="J400" i="3"/>
  <c r="AD401" i="8" s="1"/>
  <c r="BM401" i="8" s="1"/>
  <c r="J399" i="3"/>
  <c r="AD400" i="8" s="1"/>
  <c r="BM400" i="8" s="1"/>
  <c r="J398" i="3"/>
  <c r="AD399" i="8" s="1"/>
  <c r="BM399" i="8" s="1"/>
  <c r="J397" i="3"/>
  <c r="AD398" i="8" s="1"/>
  <c r="BM398" i="8" s="1"/>
  <c r="J396" i="3"/>
  <c r="AD397" i="8" s="1"/>
  <c r="BM397" i="8" s="1"/>
  <c r="J395" i="3"/>
  <c r="AD396" i="8" s="1"/>
  <c r="BM396" i="8" s="1"/>
  <c r="J394" i="3"/>
  <c r="AD395" i="8" s="1"/>
  <c r="BM395" i="8" s="1"/>
  <c r="J393" i="3"/>
  <c r="AD394" i="8" s="1"/>
  <c r="BM394" i="8" s="1"/>
  <c r="J392" i="3"/>
  <c r="AD393" i="8" s="1"/>
  <c r="BM393" i="8" s="1"/>
  <c r="J391" i="3"/>
  <c r="AD392" i="8" s="1"/>
  <c r="BM392" i="8" s="1"/>
  <c r="J390" i="3"/>
  <c r="AD391" i="8" s="1"/>
  <c r="BM391" i="8" s="1"/>
  <c r="J389" i="3"/>
  <c r="AD390" i="8" s="1"/>
  <c r="BM390" i="8" s="1"/>
  <c r="J388" i="3"/>
  <c r="AD389" i="8" s="1"/>
  <c r="BM389" i="8" s="1"/>
  <c r="J387" i="3"/>
  <c r="AD388" i="8" s="1"/>
  <c r="BM388" i="8" s="1"/>
  <c r="J386" i="3"/>
  <c r="AD387" i="8" s="1"/>
  <c r="BM387" i="8" s="1"/>
  <c r="J385" i="3"/>
  <c r="AD386" i="8" s="1"/>
  <c r="BM386" i="8" s="1"/>
  <c r="J384" i="3"/>
  <c r="AD385" i="8" s="1"/>
  <c r="BM385" i="8" s="1"/>
  <c r="J383" i="3"/>
  <c r="AD384" i="8" s="1"/>
  <c r="BM384" i="8" s="1"/>
  <c r="J382" i="3"/>
  <c r="AD383" i="8" s="1"/>
  <c r="BM383" i="8" s="1"/>
  <c r="J381" i="3"/>
  <c r="AD382" i="8" s="1"/>
  <c r="BM382" i="8" s="1"/>
  <c r="J380" i="3"/>
  <c r="AD381" i="8" s="1"/>
  <c r="BM381" i="8" s="1"/>
  <c r="J379" i="3"/>
  <c r="AD380" i="8" s="1"/>
  <c r="BM380" i="8" s="1"/>
  <c r="J378" i="3"/>
  <c r="AD379" i="8" s="1"/>
  <c r="BM379" i="8" s="1"/>
  <c r="J377" i="3"/>
  <c r="AD378" i="8" s="1"/>
  <c r="BM378" i="8" s="1"/>
  <c r="J376" i="3"/>
  <c r="AD377" i="8" s="1"/>
  <c r="BM377" i="8" s="1"/>
  <c r="J375" i="3"/>
  <c r="AD376" i="8" s="1"/>
  <c r="BM376" i="8" s="1"/>
  <c r="J374" i="3"/>
  <c r="AD375" i="8" s="1"/>
  <c r="BM375" i="8" s="1"/>
  <c r="J373" i="3"/>
  <c r="AD374" i="8" s="1"/>
  <c r="BM374" i="8" s="1"/>
  <c r="J372" i="3"/>
  <c r="AD373" i="8" s="1"/>
  <c r="BM373" i="8" s="1"/>
  <c r="J371" i="3"/>
  <c r="AD372" i="8" s="1"/>
  <c r="BM372" i="8" s="1"/>
  <c r="J370" i="3"/>
  <c r="AD371" i="8" s="1"/>
  <c r="BM371" i="8" s="1"/>
  <c r="J369" i="3"/>
  <c r="AD370" i="8" s="1"/>
  <c r="BM370" i="8" s="1"/>
  <c r="J368" i="3"/>
  <c r="AD369" i="8" s="1"/>
  <c r="BM369" i="8" s="1"/>
  <c r="J367" i="3"/>
  <c r="AD368" i="8" s="1"/>
  <c r="BM368" i="8" s="1"/>
  <c r="J366" i="3"/>
  <c r="AD367" i="8" s="1"/>
  <c r="BM367" i="8" s="1"/>
  <c r="J365" i="3"/>
  <c r="AD366" i="8" s="1"/>
  <c r="BM366" i="8" s="1"/>
  <c r="J364" i="3"/>
  <c r="AD365" i="8" s="1"/>
  <c r="BM365" i="8" s="1"/>
  <c r="J363" i="3"/>
  <c r="AD364" i="8" s="1"/>
  <c r="BM364" i="8" s="1"/>
  <c r="J362" i="3"/>
  <c r="AD363" i="8" s="1"/>
  <c r="BM363" i="8" s="1"/>
  <c r="J361" i="3"/>
  <c r="AD362" i="8" s="1"/>
  <c r="BM362" i="8" s="1"/>
  <c r="J360" i="3"/>
  <c r="AD361" i="8" s="1"/>
  <c r="BM361" i="8" s="1"/>
  <c r="J359" i="3"/>
  <c r="AD360" i="8" s="1"/>
  <c r="BM360" i="8" s="1"/>
  <c r="J358" i="3"/>
  <c r="AD359" i="8" s="1"/>
  <c r="BM359" i="8" s="1"/>
  <c r="J357" i="3"/>
  <c r="AD358" i="8" s="1"/>
  <c r="BM358" i="8" s="1"/>
  <c r="J356" i="3"/>
  <c r="AD357" i="8" s="1"/>
  <c r="BM357" i="8" s="1"/>
  <c r="J355" i="3"/>
  <c r="AD356" i="8" s="1"/>
  <c r="BM356" i="8" s="1"/>
  <c r="J354" i="3"/>
  <c r="AD355" i="8" s="1"/>
  <c r="BM355" i="8" s="1"/>
  <c r="J353" i="3"/>
  <c r="AD354" i="8" s="1"/>
  <c r="BM354" i="8" s="1"/>
  <c r="J352" i="3"/>
  <c r="AD353" i="8" s="1"/>
  <c r="BM353" i="8" s="1"/>
  <c r="J351" i="3"/>
  <c r="AD352" i="8" s="1"/>
  <c r="BM352" i="8" s="1"/>
  <c r="J350" i="3"/>
  <c r="AD351" i="8" s="1"/>
  <c r="BM351" i="8" s="1"/>
  <c r="J349" i="3"/>
  <c r="AD350" i="8" s="1"/>
  <c r="BM350" i="8" s="1"/>
  <c r="J348" i="3"/>
  <c r="AD349" i="8" s="1"/>
  <c r="BM349" i="8" s="1"/>
  <c r="J347" i="3"/>
  <c r="AD348" i="8" s="1"/>
  <c r="BM348" i="8" s="1"/>
  <c r="J346" i="3"/>
  <c r="AD347" i="8" s="1"/>
  <c r="BM347" i="8" s="1"/>
  <c r="J345" i="3"/>
  <c r="AD346" i="8" s="1"/>
  <c r="BM346" i="8" s="1"/>
  <c r="J344" i="3"/>
  <c r="AD345" i="8" s="1"/>
  <c r="BM345" i="8" s="1"/>
  <c r="J343" i="3"/>
  <c r="AD344" i="8" s="1"/>
  <c r="BM344" i="8" s="1"/>
  <c r="J342" i="3"/>
  <c r="AD343" i="8" s="1"/>
  <c r="BM343" i="8" s="1"/>
  <c r="J341" i="3"/>
  <c r="AD342" i="8" s="1"/>
  <c r="BM342" i="8" s="1"/>
  <c r="J340" i="3"/>
  <c r="AD341" i="8" s="1"/>
  <c r="BM341" i="8" s="1"/>
  <c r="J339" i="3"/>
  <c r="AD340" i="8" s="1"/>
  <c r="BM340" i="8" s="1"/>
  <c r="J338" i="3"/>
  <c r="AD339" i="8" s="1"/>
  <c r="BM339" i="8" s="1"/>
  <c r="J337" i="3"/>
  <c r="AD338" i="8" s="1"/>
  <c r="BM338" i="8" s="1"/>
  <c r="J336" i="3"/>
  <c r="AD337" i="8" s="1"/>
  <c r="BM337" i="8" s="1"/>
  <c r="J335" i="3"/>
  <c r="AD336" i="8" s="1"/>
  <c r="BM336" i="8" s="1"/>
  <c r="J334" i="3"/>
  <c r="AD335" i="8" s="1"/>
  <c r="BM335" i="8" s="1"/>
  <c r="J333" i="3"/>
  <c r="AD334" i="8" s="1"/>
  <c r="BM334" i="8" s="1"/>
  <c r="J332" i="3"/>
  <c r="AD333" i="8" s="1"/>
  <c r="BM333" i="8" s="1"/>
  <c r="J331" i="3"/>
  <c r="AD332" i="8" s="1"/>
  <c r="BM332" i="8" s="1"/>
  <c r="J330" i="3"/>
  <c r="AD331" i="8" s="1"/>
  <c r="BM331" i="8" s="1"/>
  <c r="J329" i="3"/>
  <c r="AD330" i="8" s="1"/>
  <c r="BM330" i="8" s="1"/>
  <c r="J328" i="3"/>
  <c r="AD329" i="8" s="1"/>
  <c r="BM329" i="8" s="1"/>
  <c r="J327" i="3"/>
  <c r="AD328" i="8" s="1"/>
  <c r="BM328" i="8" s="1"/>
  <c r="J326" i="3"/>
  <c r="AD327" i="8" s="1"/>
  <c r="BM327" i="8" s="1"/>
  <c r="J325" i="3"/>
  <c r="AD326" i="8" s="1"/>
  <c r="BM326" i="8" s="1"/>
  <c r="J324" i="3"/>
  <c r="AD325" i="8" s="1"/>
  <c r="BM325" i="8" s="1"/>
  <c r="J323" i="3"/>
  <c r="AD324" i="8" s="1"/>
  <c r="BM324" i="8" s="1"/>
  <c r="J322" i="3"/>
  <c r="AD323" i="8" s="1"/>
  <c r="BM323" i="8" s="1"/>
  <c r="J321" i="3"/>
  <c r="AD322" i="8" s="1"/>
  <c r="BM322" i="8" s="1"/>
  <c r="J320" i="3"/>
  <c r="AD321" i="8" s="1"/>
  <c r="BM321" i="8" s="1"/>
  <c r="J319" i="3"/>
  <c r="AD320" i="8" s="1"/>
  <c r="BM320" i="8" s="1"/>
  <c r="J318" i="3"/>
  <c r="AD319" i="8" s="1"/>
  <c r="BM319" i="8" s="1"/>
  <c r="J317" i="3"/>
  <c r="AD318" i="8" s="1"/>
  <c r="BM318" i="8" s="1"/>
  <c r="J316" i="3"/>
  <c r="AD317" i="8" s="1"/>
  <c r="BM317" i="8" s="1"/>
  <c r="J315" i="3"/>
  <c r="AD316" i="8" s="1"/>
  <c r="BM316" i="8" s="1"/>
  <c r="J314" i="3"/>
  <c r="AD315" i="8" s="1"/>
  <c r="BM315" i="8" s="1"/>
  <c r="J313" i="3"/>
  <c r="AD314" i="8" s="1"/>
  <c r="BM314" i="8" s="1"/>
  <c r="J312" i="3"/>
  <c r="AD313" i="8" s="1"/>
  <c r="BM313" i="8" s="1"/>
  <c r="J311" i="3"/>
  <c r="AD312" i="8" s="1"/>
  <c r="BM312" i="8" s="1"/>
  <c r="J310" i="3"/>
  <c r="AD311" i="8" s="1"/>
  <c r="BM311" i="8" s="1"/>
  <c r="J309" i="3"/>
  <c r="AD310" i="8" s="1"/>
  <c r="BM310" i="8" s="1"/>
  <c r="J308" i="3"/>
  <c r="AD309" i="8" s="1"/>
  <c r="BM309" i="8" s="1"/>
  <c r="J307" i="3"/>
  <c r="AD308" i="8" s="1"/>
  <c r="BM308" i="8" s="1"/>
  <c r="J306" i="3"/>
  <c r="AD307" i="8" s="1"/>
  <c r="BM307" i="8" s="1"/>
  <c r="J305" i="3"/>
  <c r="AD306" i="8" s="1"/>
  <c r="BM306" i="8" s="1"/>
  <c r="J304" i="3"/>
  <c r="AD305" i="8" s="1"/>
  <c r="BM305" i="8" s="1"/>
  <c r="J303" i="3"/>
  <c r="AD304" i="8" s="1"/>
  <c r="BM304" i="8" s="1"/>
  <c r="J302" i="3"/>
  <c r="AD303" i="8" s="1"/>
  <c r="BM303" i="8" s="1"/>
  <c r="J301" i="3"/>
  <c r="AD302" i="8" s="1"/>
  <c r="BM302" i="8" s="1"/>
  <c r="J300" i="3"/>
  <c r="AD301" i="8" s="1"/>
  <c r="BM301" i="8" s="1"/>
  <c r="J299" i="3"/>
  <c r="AD300" i="8" s="1"/>
  <c r="BM300" i="8" s="1"/>
  <c r="J298" i="3"/>
  <c r="AD299" i="8" s="1"/>
  <c r="BM299" i="8" s="1"/>
  <c r="J297" i="3"/>
  <c r="AD298" i="8" s="1"/>
  <c r="BM298" i="8" s="1"/>
  <c r="J296" i="3"/>
  <c r="AD297" i="8" s="1"/>
  <c r="BM297" i="8" s="1"/>
  <c r="J295" i="3"/>
  <c r="AD296" i="8" s="1"/>
  <c r="BM296" i="8" s="1"/>
  <c r="J294" i="3"/>
  <c r="AD295" i="8" s="1"/>
  <c r="BM295" i="8" s="1"/>
  <c r="J293" i="3"/>
  <c r="AD294" i="8" s="1"/>
  <c r="BM294" i="8" s="1"/>
  <c r="J292" i="3"/>
  <c r="AD293" i="8" s="1"/>
  <c r="BM293" i="8" s="1"/>
  <c r="J291" i="3"/>
  <c r="AD292" i="8" s="1"/>
  <c r="BM292" i="8" s="1"/>
  <c r="J290" i="3"/>
  <c r="AD291" i="8" s="1"/>
  <c r="BM291" i="8" s="1"/>
  <c r="J289" i="3"/>
  <c r="AD290" i="8" s="1"/>
  <c r="BM290" i="8" s="1"/>
  <c r="J288" i="3"/>
  <c r="AD289" i="8" s="1"/>
  <c r="BM289" i="8" s="1"/>
  <c r="J287" i="3"/>
  <c r="AD288" i="8" s="1"/>
  <c r="BM288" i="8" s="1"/>
  <c r="J286" i="3"/>
  <c r="AD287" i="8" s="1"/>
  <c r="BM287" i="8" s="1"/>
  <c r="J285" i="3"/>
  <c r="AD286" i="8" s="1"/>
  <c r="BM286" i="8" s="1"/>
  <c r="J284" i="3"/>
  <c r="AD285" i="8" s="1"/>
  <c r="BM285" i="8" s="1"/>
  <c r="J283" i="3"/>
  <c r="AD284" i="8" s="1"/>
  <c r="BM284" i="8" s="1"/>
  <c r="J282" i="3"/>
  <c r="AD283" i="8" s="1"/>
  <c r="BM283" i="8" s="1"/>
  <c r="J281" i="3"/>
  <c r="AD282" i="8" s="1"/>
  <c r="BM282" i="8" s="1"/>
  <c r="J280" i="3"/>
  <c r="AD281" i="8" s="1"/>
  <c r="BM281" i="8" s="1"/>
  <c r="J279" i="3"/>
  <c r="AD280" i="8" s="1"/>
  <c r="BM280" i="8" s="1"/>
  <c r="J278" i="3"/>
  <c r="AD279" i="8" s="1"/>
  <c r="BM279" i="8" s="1"/>
  <c r="J277" i="3"/>
  <c r="AD278" i="8" s="1"/>
  <c r="BM278" i="8" s="1"/>
  <c r="J276" i="3"/>
  <c r="AD277" i="8" s="1"/>
  <c r="BM277" i="8" s="1"/>
  <c r="J275" i="3"/>
  <c r="AD276" i="8" s="1"/>
  <c r="BM276" i="8" s="1"/>
  <c r="J274" i="3"/>
  <c r="AD275" i="8" s="1"/>
  <c r="BM275" i="8" s="1"/>
  <c r="J273" i="3"/>
  <c r="AD274" i="8" s="1"/>
  <c r="BM274" i="8" s="1"/>
  <c r="J272" i="3"/>
  <c r="AD273" i="8" s="1"/>
  <c r="BM273" i="8" s="1"/>
  <c r="J271" i="3"/>
  <c r="AD272" i="8" s="1"/>
  <c r="BM272" i="8" s="1"/>
  <c r="J270" i="3"/>
  <c r="AD271" i="8" s="1"/>
  <c r="BM271" i="8" s="1"/>
  <c r="J269" i="3"/>
  <c r="AD270" i="8" s="1"/>
  <c r="BM270" i="8" s="1"/>
  <c r="J268" i="3"/>
  <c r="AD269" i="8" s="1"/>
  <c r="BM269" i="8" s="1"/>
  <c r="J267" i="3"/>
  <c r="AD268" i="8" s="1"/>
  <c r="BM268" i="8" s="1"/>
  <c r="J266" i="3"/>
  <c r="AD267" i="8" s="1"/>
  <c r="BM267" i="8" s="1"/>
  <c r="J265" i="3"/>
  <c r="AD266" i="8" s="1"/>
  <c r="BM266" i="8" s="1"/>
  <c r="J264" i="3"/>
  <c r="AD265" i="8" s="1"/>
  <c r="BM265" i="8" s="1"/>
  <c r="J263" i="3"/>
  <c r="AD264" i="8" s="1"/>
  <c r="BM264" i="8" s="1"/>
  <c r="J262" i="3"/>
  <c r="AD263" i="8" s="1"/>
  <c r="BM263" i="8" s="1"/>
  <c r="J261" i="3"/>
  <c r="AD262" i="8" s="1"/>
  <c r="BM262" i="8" s="1"/>
  <c r="J260" i="3"/>
  <c r="AD261" i="8" s="1"/>
  <c r="BM261" i="8" s="1"/>
  <c r="J259" i="3"/>
  <c r="AD260" i="8" s="1"/>
  <c r="BM260" i="8" s="1"/>
  <c r="J258" i="3"/>
  <c r="AD259" i="8" s="1"/>
  <c r="BM259" i="8" s="1"/>
  <c r="J257" i="3"/>
  <c r="AD258" i="8" s="1"/>
  <c r="BM258" i="8" s="1"/>
  <c r="J256" i="3"/>
  <c r="AD257" i="8" s="1"/>
  <c r="BM257" i="8" s="1"/>
  <c r="J255" i="3"/>
  <c r="AD256" i="8" s="1"/>
  <c r="BM256" i="8" s="1"/>
  <c r="J254" i="3"/>
  <c r="AD255" i="8" s="1"/>
  <c r="BM255" i="8" s="1"/>
  <c r="J253" i="3"/>
  <c r="AD254" i="8" s="1"/>
  <c r="BM254" i="8" s="1"/>
  <c r="J252" i="3"/>
  <c r="AD253" i="8" s="1"/>
  <c r="BM253" i="8" s="1"/>
  <c r="J251" i="3"/>
  <c r="AD252" i="8" s="1"/>
  <c r="BM252" i="8" s="1"/>
  <c r="J250" i="3"/>
  <c r="AD251" i="8" s="1"/>
  <c r="BM251" i="8" s="1"/>
  <c r="J249" i="3"/>
  <c r="AD250" i="8" s="1"/>
  <c r="BM250" i="8" s="1"/>
  <c r="J248" i="3"/>
  <c r="AD249" i="8" s="1"/>
  <c r="BM249" i="8" s="1"/>
  <c r="J247" i="3"/>
  <c r="AD248" i="8" s="1"/>
  <c r="BM248" i="8" s="1"/>
  <c r="J246" i="3"/>
  <c r="AD247" i="8" s="1"/>
  <c r="BM247" i="8" s="1"/>
  <c r="J245" i="3"/>
  <c r="AD246" i="8" s="1"/>
  <c r="BM246" i="8" s="1"/>
  <c r="J244" i="3"/>
  <c r="AD245" i="8" s="1"/>
  <c r="BM245" i="8" s="1"/>
  <c r="J243" i="3"/>
  <c r="AD244" i="8" s="1"/>
  <c r="BM244" i="8" s="1"/>
  <c r="J242" i="3"/>
  <c r="AD243" i="8" s="1"/>
  <c r="BM243" i="8" s="1"/>
  <c r="J241" i="3"/>
  <c r="AD242" i="8" s="1"/>
  <c r="BM242" i="8" s="1"/>
  <c r="J240" i="3"/>
  <c r="AD241" i="8" s="1"/>
  <c r="BM241" i="8" s="1"/>
  <c r="J239" i="3"/>
  <c r="AD240" i="8" s="1"/>
  <c r="BM240" i="8" s="1"/>
  <c r="J238" i="3"/>
  <c r="AD239" i="8" s="1"/>
  <c r="BM239" i="8" s="1"/>
  <c r="J237" i="3"/>
  <c r="AD238" i="8" s="1"/>
  <c r="BM238" i="8" s="1"/>
  <c r="J236" i="3"/>
  <c r="AD237" i="8" s="1"/>
  <c r="BM237" i="8" s="1"/>
  <c r="J235" i="3"/>
  <c r="AD236" i="8" s="1"/>
  <c r="BM236" i="8" s="1"/>
  <c r="J234" i="3"/>
  <c r="AD235" i="8" s="1"/>
  <c r="BM235" i="8" s="1"/>
  <c r="J233" i="3"/>
  <c r="AD234" i="8" s="1"/>
  <c r="BM234" i="8" s="1"/>
  <c r="J232" i="3"/>
  <c r="AD233" i="8" s="1"/>
  <c r="BM233" i="8" s="1"/>
  <c r="J231" i="3"/>
  <c r="AD232" i="8" s="1"/>
  <c r="BM232" i="8" s="1"/>
  <c r="J230" i="3"/>
  <c r="AD231" i="8" s="1"/>
  <c r="BM231" i="8" s="1"/>
  <c r="J229" i="3"/>
  <c r="AD230" i="8" s="1"/>
  <c r="BM230" i="8" s="1"/>
  <c r="J228" i="3"/>
  <c r="AD229" i="8" s="1"/>
  <c r="BM229" i="8" s="1"/>
  <c r="J227" i="3"/>
  <c r="AD228" i="8" s="1"/>
  <c r="BM228" i="8" s="1"/>
  <c r="J226" i="3"/>
  <c r="AD227" i="8" s="1"/>
  <c r="BM227" i="8" s="1"/>
  <c r="J225" i="3"/>
  <c r="AD226" i="8" s="1"/>
  <c r="BM226" i="8" s="1"/>
  <c r="J224" i="3"/>
  <c r="AD225" i="8" s="1"/>
  <c r="BM225" i="8" s="1"/>
  <c r="J223" i="3"/>
  <c r="AD224" i="8" s="1"/>
  <c r="BM224" i="8" s="1"/>
  <c r="J222" i="3"/>
  <c r="AD223" i="8" s="1"/>
  <c r="BM223" i="8" s="1"/>
  <c r="J221" i="3"/>
  <c r="AD222" i="8" s="1"/>
  <c r="BM222" i="8" s="1"/>
  <c r="J220" i="3"/>
  <c r="AD221" i="8" s="1"/>
  <c r="BM221" i="8" s="1"/>
  <c r="J219" i="3"/>
  <c r="AD220" i="8" s="1"/>
  <c r="BM220" i="8" s="1"/>
  <c r="J218" i="3"/>
  <c r="AD219" i="8" s="1"/>
  <c r="BM219" i="8" s="1"/>
  <c r="J217" i="3"/>
  <c r="AD218" i="8" s="1"/>
  <c r="BM218" i="8" s="1"/>
  <c r="J216" i="3"/>
  <c r="AD217" i="8" s="1"/>
  <c r="BM217" i="8" s="1"/>
  <c r="J215" i="3"/>
  <c r="AD216" i="8" s="1"/>
  <c r="BM216" i="8" s="1"/>
  <c r="J214" i="3"/>
  <c r="AD215" i="8" s="1"/>
  <c r="BM215" i="8" s="1"/>
  <c r="J213" i="3"/>
  <c r="AD214" i="8" s="1"/>
  <c r="BM214" i="8" s="1"/>
  <c r="J212" i="3"/>
  <c r="AD213" i="8" s="1"/>
  <c r="BM213" i="8" s="1"/>
  <c r="J211" i="3"/>
  <c r="AD212" i="8" s="1"/>
  <c r="BM212" i="8" s="1"/>
  <c r="J210" i="3"/>
  <c r="AD211" i="8" s="1"/>
  <c r="BM211" i="8" s="1"/>
  <c r="J209" i="3"/>
  <c r="AD210" i="8" s="1"/>
  <c r="BM210" i="8" s="1"/>
  <c r="J208" i="3"/>
  <c r="AD209" i="8" s="1"/>
  <c r="BM209" i="8" s="1"/>
  <c r="J207" i="3"/>
  <c r="AD208" i="8" s="1"/>
  <c r="BM208" i="8" s="1"/>
  <c r="J206" i="3"/>
  <c r="AD207" i="8" s="1"/>
  <c r="BM207" i="8" s="1"/>
  <c r="J205" i="3"/>
  <c r="AD206" i="8" s="1"/>
  <c r="BM206" i="8" s="1"/>
  <c r="J204" i="3"/>
  <c r="AD205" i="8" s="1"/>
  <c r="BM205" i="8" s="1"/>
  <c r="J203" i="3"/>
  <c r="AD204" i="8" s="1"/>
  <c r="BM204" i="8" s="1"/>
  <c r="J202" i="3"/>
  <c r="AD203" i="8" s="1"/>
  <c r="BM203" i="8" s="1"/>
  <c r="J201" i="3"/>
  <c r="AD202" i="8" s="1"/>
  <c r="BM202" i="8" s="1"/>
  <c r="J200" i="3"/>
  <c r="AD201" i="8" s="1"/>
  <c r="BM201" i="8" s="1"/>
  <c r="J199" i="3"/>
  <c r="AD200" i="8" s="1"/>
  <c r="BM200" i="8" s="1"/>
  <c r="J198" i="3"/>
  <c r="AD199" i="8" s="1"/>
  <c r="BM199" i="8" s="1"/>
  <c r="J197" i="3"/>
  <c r="AD198" i="8" s="1"/>
  <c r="BM198" i="8" s="1"/>
  <c r="J196" i="3"/>
  <c r="AD197" i="8" s="1"/>
  <c r="BM197" i="8" s="1"/>
  <c r="J195" i="3"/>
  <c r="AD196" i="8" s="1"/>
  <c r="BM196" i="8" s="1"/>
  <c r="J194" i="3"/>
  <c r="AD195" i="8" s="1"/>
  <c r="BM195" i="8" s="1"/>
  <c r="J193" i="3"/>
  <c r="AD194" i="8" s="1"/>
  <c r="BM194" i="8" s="1"/>
  <c r="J192" i="3"/>
  <c r="AD193" i="8" s="1"/>
  <c r="BM193" i="8" s="1"/>
  <c r="J191" i="3"/>
  <c r="AD192" i="8" s="1"/>
  <c r="BM192" i="8" s="1"/>
  <c r="J190" i="3"/>
  <c r="AD191" i="8" s="1"/>
  <c r="BM191" i="8" s="1"/>
  <c r="J189" i="3"/>
  <c r="AD190" i="8" s="1"/>
  <c r="BM190" i="8" s="1"/>
  <c r="J188" i="3"/>
  <c r="AD189" i="8" s="1"/>
  <c r="BM189" i="8" s="1"/>
  <c r="J187" i="3"/>
  <c r="AD188" i="8" s="1"/>
  <c r="BM188" i="8" s="1"/>
  <c r="J186" i="3"/>
  <c r="AD187" i="8" s="1"/>
  <c r="BM187" i="8" s="1"/>
  <c r="J185" i="3"/>
  <c r="AD186" i="8" s="1"/>
  <c r="BM186" i="8" s="1"/>
  <c r="J184" i="3"/>
  <c r="AD185" i="8" s="1"/>
  <c r="BM185" i="8" s="1"/>
  <c r="J183" i="3"/>
  <c r="AD184" i="8" s="1"/>
  <c r="BM184" i="8" s="1"/>
  <c r="J182" i="3"/>
  <c r="AD183" i="8" s="1"/>
  <c r="BM183" i="8" s="1"/>
  <c r="J181" i="3"/>
  <c r="AD182" i="8" s="1"/>
  <c r="BM182" i="8" s="1"/>
  <c r="J180" i="3"/>
  <c r="AD181" i="8" s="1"/>
  <c r="BM181" i="8" s="1"/>
  <c r="J179" i="3"/>
  <c r="AD180" i="8" s="1"/>
  <c r="BM180" i="8" s="1"/>
  <c r="J178" i="3"/>
  <c r="AD179" i="8" s="1"/>
  <c r="BM179" i="8" s="1"/>
  <c r="J177" i="3"/>
  <c r="AD178" i="8" s="1"/>
  <c r="BM178" i="8" s="1"/>
  <c r="J176" i="3"/>
  <c r="AD177" i="8" s="1"/>
  <c r="BM177" i="8" s="1"/>
  <c r="J175" i="3"/>
  <c r="AD176" i="8" s="1"/>
  <c r="BM176" i="8" s="1"/>
  <c r="J174" i="3"/>
  <c r="AD175" i="8" s="1"/>
  <c r="BM175" i="8" s="1"/>
  <c r="J173" i="3"/>
  <c r="AD174" i="8" s="1"/>
  <c r="BM174" i="8" s="1"/>
  <c r="J172" i="3"/>
  <c r="AD173" i="8" s="1"/>
  <c r="BM173" i="8" s="1"/>
  <c r="J171" i="3"/>
  <c r="AD172" i="8" s="1"/>
  <c r="BM172" i="8" s="1"/>
  <c r="J170" i="3"/>
  <c r="AD171" i="8" s="1"/>
  <c r="BM171" i="8" s="1"/>
  <c r="J169" i="3"/>
  <c r="AD170" i="8" s="1"/>
  <c r="BM170" i="8" s="1"/>
  <c r="J168" i="3"/>
  <c r="AD169" i="8" s="1"/>
  <c r="BM169" i="8" s="1"/>
  <c r="J167" i="3"/>
  <c r="AD168" i="8" s="1"/>
  <c r="BM168" i="8" s="1"/>
  <c r="J166" i="3"/>
  <c r="AD167" i="8" s="1"/>
  <c r="BM167" i="8" s="1"/>
  <c r="J165" i="3"/>
  <c r="AD166" i="8" s="1"/>
  <c r="BM166" i="8" s="1"/>
  <c r="J164" i="3"/>
  <c r="AD165" i="8" s="1"/>
  <c r="BM165" i="8" s="1"/>
  <c r="J163" i="3"/>
  <c r="AD164" i="8" s="1"/>
  <c r="BM164" i="8" s="1"/>
  <c r="J162" i="3"/>
  <c r="AD163" i="8" s="1"/>
  <c r="BM163" i="8" s="1"/>
  <c r="J161" i="3"/>
  <c r="AD162" i="8" s="1"/>
  <c r="BM162" i="8" s="1"/>
  <c r="J160" i="3"/>
  <c r="AD161" i="8" s="1"/>
  <c r="BM161" i="8" s="1"/>
  <c r="J159" i="3"/>
  <c r="AD160" i="8" s="1"/>
  <c r="BM160" i="8" s="1"/>
  <c r="J158" i="3"/>
  <c r="AD159" i="8" s="1"/>
  <c r="BM159" i="8" s="1"/>
  <c r="J157" i="3"/>
  <c r="AD158" i="8" s="1"/>
  <c r="BM158" i="8" s="1"/>
  <c r="J156" i="3"/>
  <c r="AD157" i="8" s="1"/>
  <c r="BM157" i="8" s="1"/>
  <c r="J155" i="3"/>
  <c r="AD156" i="8" s="1"/>
  <c r="BM156" i="8" s="1"/>
  <c r="J154" i="3"/>
  <c r="AD155" i="8" s="1"/>
  <c r="BM155" i="8" s="1"/>
  <c r="J153" i="3"/>
  <c r="AD154" i="8" s="1"/>
  <c r="BM154" i="8" s="1"/>
  <c r="J152" i="3"/>
  <c r="AD153" i="8" s="1"/>
  <c r="BM153" i="8" s="1"/>
  <c r="J151" i="3"/>
  <c r="AD152" i="8" s="1"/>
  <c r="BM152" i="8" s="1"/>
  <c r="J150" i="3"/>
  <c r="AD151" i="8" s="1"/>
  <c r="BM151" i="8" s="1"/>
  <c r="J149" i="3"/>
  <c r="AD150" i="8" s="1"/>
  <c r="BM150" i="8" s="1"/>
  <c r="J148" i="3"/>
  <c r="AD149" i="8" s="1"/>
  <c r="BM149" i="8" s="1"/>
  <c r="J147" i="3"/>
  <c r="AD148" i="8" s="1"/>
  <c r="BM148" i="8" s="1"/>
  <c r="J146" i="3"/>
  <c r="AD147" i="8" s="1"/>
  <c r="BM147" i="8" s="1"/>
  <c r="J145" i="3"/>
  <c r="AD146" i="8" s="1"/>
  <c r="BM146" i="8" s="1"/>
  <c r="J144" i="3"/>
  <c r="AD145" i="8" s="1"/>
  <c r="BM145" i="8" s="1"/>
  <c r="J143" i="3"/>
  <c r="AD144" i="8" s="1"/>
  <c r="BM144" i="8" s="1"/>
  <c r="J142" i="3"/>
  <c r="AD143" i="8" s="1"/>
  <c r="BM143" i="8" s="1"/>
  <c r="J141" i="3"/>
  <c r="AD142" i="8" s="1"/>
  <c r="BM142" i="8" s="1"/>
  <c r="J140" i="3"/>
  <c r="AD141" i="8" s="1"/>
  <c r="BM141" i="8" s="1"/>
  <c r="J139" i="3"/>
  <c r="AD140" i="8" s="1"/>
  <c r="BM140" i="8" s="1"/>
  <c r="J138" i="3"/>
  <c r="AD139" i="8" s="1"/>
  <c r="BM139" i="8" s="1"/>
  <c r="J137" i="3"/>
  <c r="AD138" i="8" s="1"/>
  <c r="BM138" i="8" s="1"/>
  <c r="J136" i="3"/>
  <c r="AD137" i="8" s="1"/>
  <c r="BM137" i="8" s="1"/>
  <c r="J135" i="3"/>
  <c r="AD136" i="8" s="1"/>
  <c r="BM136" i="8" s="1"/>
  <c r="J134" i="3"/>
  <c r="AD135" i="8" s="1"/>
  <c r="BM135" i="8" s="1"/>
  <c r="J133" i="3"/>
  <c r="AD134" i="8" s="1"/>
  <c r="BM134" i="8" s="1"/>
  <c r="J132" i="3"/>
  <c r="AD133" i="8" s="1"/>
  <c r="BM133" i="8" s="1"/>
  <c r="J131" i="3"/>
  <c r="AD132" i="8" s="1"/>
  <c r="BM132" i="8" s="1"/>
  <c r="J130" i="3"/>
  <c r="AD131" i="8" s="1"/>
  <c r="BM131" i="8" s="1"/>
  <c r="J129" i="3"/>
  <c r="AD130" i="8" s="1"/>
  <c r="BM130" i="8" s="1"/>
  <c r="J128" i="3"/>
  <c r="AD129" i="8" s="1"/>
  <c r="BM129" i="8" s="1"/>
  <c r="J127" i="3"/>
  <c r="AD128" i="8" s="1"/>
  <c r="BM128" i="8" s="1"/>
  <c r="J126" i="3"/>
  <c r="AD127" i="8" s="1"/>
  <c r="BM127" i="8" s="1"/>
  <c r="J125" i="3"/>
  <c r="AD126" i="8" s="1"/>
  <c r="BM126" i="8" s="1"/>
  <c r="J124" i="3"/>
  <c r="AD125" i="8" s="1"/>
  <c r="BM125" i="8" s="1"/>
  <c r="J123" i="3"/>
  <c r="AD124" i="8" s="1"/>
  <c r="BM124" i="8" s="1"/>
  <c r="J122" i="3"/>
  <c r="AD123" i="8" s="1"/>
  <c r="BM123" i="8" s="1"/>
  <c r="J121" i="3"/>
  <c r="AD122" i="8" s="1"/>
  <c r="BM122" i="8" s="1"/>
  <c r="J120" i="3"/>
  <c r="AD121" i="8" s="1"/>
  <c r="BM121" i="8" s="1"/>
  <c r="J119" i="3"/>
  <c r="AD120" i="8" s="1"/>
  <c r="BM120" i="8" s="1"/>
  <c r="J118" i="3"/>
  <c r="AD119" i="8" s="1"/>
  <c r="BM119" i="8" s="1"/>
  <c r="J117" i="3"/>
  <c r="AD118" i="8" s="1"/>
  <c r="BM118" i="8" s="1"/>
  <c r="J116" i="3"/>
  <c r="AD117" i="8" s="1"/>
  <c r="BM117" i="8" s="1"/>
  <c r="J115" i="3"/>
  <c r="AD116" i="8" s="1"/>
  <c r="BM116" i="8" s="1"/>
  <c r="J114" i="3"/>
  <c r="AD115" i="8" s="1"/>
  <c r="BM115" i="8" s="1"/>
  <c r="J113" i="3"/>
  <c r="AD114" i="8" s="1"/>
  <c r="BM114" i="8" s="1"/>
  <c r="J112" i="3"/>
  <c r="AD113" i="8" s="1"/>
  <c r="BM113" i="8" s="1"/>
  <c r="J111" i="3"/>
  <c r="AD112" i="8" s="1"/>
  <c r="BM112" i="8" s="1"/>
  <c r="J110" i="3"/>
  <c r="AD111" i="8" s="1"/>
  <c r="BM111" i="8" s="1"/>
  <c r="J109" i="3"/>
  <c r="AD110" i="8" s="1"/>
  <c r="BM110" i="8" s="1"/>
  <c r="J108" i="3"/>
  <c r="AD109" i="8" s="1"/>
  <c r="BM109" i="8" s="1"/>
  <c r="J107" i="3"/>
  <c r="AD108" i="8" s="1"/>
  <c r="BM108" i="8" s="1"/>
  <c r="J106" i="3"/>
  <c r="AD107" i="8" s="1"/>
  <c r="BM107" i="8" s="1"/>
  <c r="J105" i="3"/>
  <c r="AD106" i="8" s="1"/>
  <c r="BM106" i="8" s="1"/>
  <c r="J104" i="3"/>
  <c r="AD105" i="8" s="1"/>
  <c r="BM105" i="8" s="1"/>
  <c r="J103" i="3"/>
  <c r="AD104" i="8" s="1"/>
  <c r="BM104" i="8" s="1"/>
  <c r="J102" i="3"/>
  <c r="AD103" i="8" s="1"/>
  <c r="BM103" i="8" s="1"/>
  <c r="J101" i="3"/>
  <c r="AD102" i="8" s="1"/>
  <c r="BM102" i="8" s="1"/>
  <c r="J100" i="3"/>
  <c r="AD101" i="8" s="1"/>
  <c r="BM101" i="8" s="1"/>
  <c r="J99" i="3"/>
  <c r="AD100" i="8" s="1"/>
  <c r="BM100" i="8" s="1"/>
  <c r="J98" i="3"/>
  <c r="AD99" i="8" s="1"/>
  <c r="BM99" i="8" s="1"/>
  <c r="J97" i="3"/>
  <c r="AD98" i="8" s="1"/>
  <c r="BM98" i="8" s="1"/>
  <c r="J96" i="3"/>
  <c r="AD97" i="8" s="1"/>
  <c r="BM97" i="8" s="1"/>
  <c r="J95" i="3"/>
  <c r="AD96" i="8" s="1"/>
  <c r="BM96" i="8" s="1"/>
  <c r="J94" i="3"/>
  <c r="AD95" i="8" s="1"/>
  <c r="BM95" i="8" s="1"/>
  <c r="J93" i="3"/>
  <c r="AD94" i="8" s="1"/>
  <c r="BM94" i="8" s="1"/>
  <c r="J92" i="3"/>
  <c r="AD93" i="8" s="1"/>
  <c r="BM93" i="8" s="1"/>
  <c r="J91" i="3"/>
  <c r="AD92" i="8" s="1"/>
  <c r="BM92" i="8" s="1"/>
  <c r="J90" i="3"/>
  <c r="AD91" i="8" s="1"/>
  <c r="BM91" i="8" s="1"/>
  <c r="J89" i="3"/>
  <c r="AD90" i="8" s="1"/>
  <c r="BM90" i="8" s="1"/>
  <c r="J88" i="3"/>
  <c r="AD89" i="8" s="1"/>
  <c r="BM89" i="8" s="1"/>
  <c r="J87" i="3"/>
  <c r="AD88" i="8" s="1"/>
  <c r="BM88" i="8" s="1"/>
  <c r="J86" i="3"/>
  <c r="AD87" i="8" s="1"/>
  <c r="BM87" i="8" s="1"/>
  <c r="J85" i="3"/>
  <c r="AD86" i="8" s="1"/>
  <c r="BM86" i="8" s="1"/>
  <c r="J84" i="3"/>
  <c r="AD85" i="8" s="1"/>
  <c r="BM85" i="8" s="1"/>
  <c r="J83" i="3"/>
  <c r="AD84" i="8" s="1"/>
  <c r="BM84" i="8" s="1"/>
  <c r="J82" i="3"/>
  <c r="AD83" i="8" s="1"/>
  <c r="BM83" i="8" s="1"/>
  <c r="J81" i="3"/>
  <c r="AD82" i="8" s="1"/>
  <c r="BM82" i="8" s="1"/>
  <c r="J80" i="3"/>
  <c r="AD81" i="8" s="1"/>
  <c r="BM81" i="8" s="1"/>
  <c r="J79" i="3"/>
  <c r="AD80" i="8" s="1"/>
  <c r="BM80" i="8" s="1"/>
  <c r="J78" i="3"/>
  <c r="AD79" i="8" s="1"/>
  <c r="BM79" i="8" s="1"/>
  <c r="J77" i="3"/>
  <c r="AD78" i="8" s="1"/>
  <c r="BM78" i="8" s="1"/>
  <c r="J76" i="3"/>
  <c r="AD77" i="8" s="1"/>
  <c r="BM77" i="8" s="1"/>
  <c r="J75" i="3"/>
  <c r="AD76" i="8" s="1"/>
  <c r="BM76" i="8" s="1"/>
  <c r="J74" i="3"/>
  <c r="AD75" i="8" s="1"/>
  <c r="BM75" i="8" s="1"/>
  <c r="J73" i="3"/>
  <c r="AD74" i="8" s="1"/>
  <c r="BM74" i="8" s="1"/>
  <c r="J72" i="3"/>
  <c r="AD73" i="8" s="1"/>
  <c r="BM73" i="8" s="1"/>
  <c r="J71" i="3"/>
  <c r="AD72" i="8" s="1"/>
  <c r="BM72" i="8" s="1"/>
  <c r="J70" i="3"/>
  <c r="AD71" i="8" s="1"/>
  <c r="BM71" i="8" s="1"/>
  <c r="J69" i="3"/>
  <c r="AD70" i="8" s="1"/>
  <c r="BM70" i="8" s="1"/>
  <c r="J68" i="3"/>
  <c r="AD69" i="8" s="1"/>
  <c r="BM69" i="8" s="1"/>
  <c r="J67" i="3"/>
  <c r="AD68" i="8" s="1"/>
  <c r="BM68" i="8" s="1"/>
  <c r="J66" i="3"/>
  <c r="AD67" i="8" s="1"/>
  <c r="BM67" i="8" s="1"/>
  <c r="J65" i="3"/>
  <c r="AD66" i="8" s="1"/>
  <c r="BM66" i="8" s="1"/>
  <c r="J64" i="3"/>
  <c r="AD65" i="8" s="1"/>
  <c r="BM65" i="8" s="1"/>
  <c r="J63" i="3"/>
  <c r="AD64" i="8" s="1"/>
  <c r="BM64" i="8" s="1"/>
  <c r="J62" i="3"/>
  <c r="AD63" i="8" s="1"/>
  <c r="BM63" i="8" s="1"/>
  <c r="J61" i="3"/>
  <c r="AD62" i="8" s="1"/>
  <c r="BM62" i="8" s="1"/>
  <c r="J60" i="3"/>
  <c r="AD61" i="8" s="1"/>
  <c r="BM61" i="8" s="1"/>
  <c r="J59" i="3"/>
  <c r="AD60" i="8" s="1"/>
  <c r="BM60" i="8" s="1"/>
  <c r="J58" i="3"/>
  <c r="AD59" i="8" s="1"/>
  <c r="BM59" i="8" s="1"/>
  <c r="J57" i="3"/>
  <c r="AD58" i="8" s="1"/>
  <c r="BM58" i="8" s="1"/>
  <c r="J56" i="3"/>
  <c r="AD57" i="8" s="1"/>
  <c r="BM57" i="8" s="1"/>
  <c r="J55" i="3"/>
  <c r="AD56" i="8" s="1"/>
  <c r="BM56" i="8" s="1"/>
  <c r="J54" i="3"/>
  <c r="AD55" i="8" s="1"/>
  <c r="BM55" i="8" s="1"/>
  <c r="J53" i="3"/>
  <c r="AD54" i="8" s="1"/>
  <c r="BM54" i="8" s="1"/>
  <c r="J52" i="3"/>
  <c r="AD53" i="8" s="1"/>
  <c r="BM53" i="8" s="1"/>
  <c r="J51" i="3"/>
  <c r="AD52" i="8" s="1"/>
  <c r="BM52" i="8" s="1"/>
  <c r="J50" i="3"/>
  <c r="AD51" i="8" s="1"/>
  <c r="BM51" i="8" s="1"/>
  <c r="J49" i="3"/>
  <c r="AD50" i="8" s="1"/>
  <c r="BM50" i="8" s="1"/>
  <c r="J48" i="3"/>
  <c r="AD49" i="8" s="1"/>
  <c r="BM49" i="8" s="1"/>
  <c r="J47" i="3"/>
  <c r="AD48" i="8" s="1"/>
  <c r="BM48" i="8" s="1"/>
  <c r="J46" i="3"/>
  <c r="AD47" i="8" s="1"/>
  <c r="BM47" i="8" s="1"/>
  <c r="J45" i="3"/>
  <c r="AD46" i="8" s="1"/>
  <c r="BM46" i="8" s="1"/>
  <c r="J44" i="3"/>
  <c r="AD45" i="8" s="1"/>
  <c r="BM45" i="8" s="1"/>
  <c r="J43" i="3"/>
  <c r="AD44" i="8" s="1"/>
  <c r="BM44" i="8" s="1"/>
  <c r="J42" i="3"/>
  <c r="AD43" i="8" s="1"/>
  <c r="BM43" i="8" s="1"/>
  <c r="J41" i="3"/>
  <c r="AD42" i="8" s="1"/>
  <c r="BM42" i="8" s="1"/>
  <c r="J40" i="3"/>
  <c r="AD41" i="8" s="1"/>
  <c r="BM41" i="8" s="1"/>
  <c r="J39" i="3"/>
  <c r="AD40" i="8" s="1"/>
  <c r="BM40" i="8" s="1"/>
  <c r="J38" i="3"/>
  <c r="AD39" i="8" s="1"/>
  <c r="BM39" i="8" s="1"/>
  <c r="J37" i="3"/>
  <c r="AD38" i="8" s="1"/>
  <c r="BM38" i="8" s="1"/>
  <c r="J36" i="3"/>
  <c r="AD37" i="8" s="1"/>
  <c r="BM37" i="8" s="1"/>
  <c r="J35" i="3"/>
  <c r="AD36" i="8" s="1"/>
  <c r="BM36" i="8" s="1"/>
  <c r="J34" i="3"/>
  <c r="AD35" i="8" s="1"/>
  <c r="BM35" i="8" s="1"/>
  <c r="J33" i="3"/>
  <c r="AD34" i="8" s="1"/>
  <c r="BM34" i="8" s="1"/>
  <c r="J32" i="3"/>
  <c r="AD33" i="8" s="1"/>
  <c r="BM33" i="8" s="1"/>
  <c r="J31" i="3"/>
  <c r="AD32" i="8" s="1"/>
  <c r="BM32" i="8" s="1"/>
  <c r="J30" i="3"/>
  <c r="AD31" i="8" s="1"/>
  <c r="BM31" i="8" s="1"/>
  <c r="J29" i="3"/>
  <c r="AD30" i="8" s="1"/>
  <c r="BM30" i="8" s="1"/>
  <c r="J28" i="3"/>
  <c r="AD29" i="8" s="1"/>
  <c r="BM29" i="8" s="1"/>
  <c r="J27" i="3"/>
  <c r="AD28" i="8" s="1"/>
  <c r="BM28" i="8" s="1"/>
  <c r="J26" i="3"/>
  <c r="AD27" i="8" s="1"/>
  <c r="BM27" i="8" s="1"/>
  <c r="J25" i="3"/>
  <c r="AD26" i="8" s="1"/>
  <c r="BM26" i="8" s="1"/>
  <c r="J24" i="3"/>
  <c r="AD25" i="8" s="1"/>
  <c r="BM25" i="8" s="1"/>
  <c r="J23" i="3"/>
  <c r="AD24" i="8" s="1"/>
  <c r="BM24" i="8" s="1"/>
  <c r="J22" i="3"/>
  <c r="AD23" i="8" s="1"/>
  <c r="BM23" i="8" s="1"/>
  <c r="J21" i="3"/>
  <c r="AD22" i="8" s="1"/>
  <c r="BM22" i="8" s="1"/>
  <c r="J20" i="3"/>
  <c r="AD21" i="8" s="1"/>
  <c r="BM21" i="8" s="1"/>
  <c r="J19" i="3"/>
  <c r="AD20" i="8" s="1"/>
  <c r="BM20" i="8" s="1"/>
  <c r="J18" i="3"/>
  <c r="AD19" i="8" s="1"/>
  <c r="BM19" i="8" s="1"/>
  <c r="J17" i="3"/>
  <c r="AD18" i="8" s="1"/>
  <c r="BM18" i="8" s="1"/>
  <c r="J16" i="3"/>
  <c r="AD17" i="8" s="1"/>
  <c r="BM17" i="8" s="1"/>
  <c r="J15" i="3"/>
  <c r="AD16" i="8" s="1"/>
  <c r="BM16" i="8" s="1"/>
  <c r="J14" i="3"/>
  <c r="AD15" i="8" s="1"/>
  <c r="BM15" i="8" s="1"/>
  <c r="J13" i="3"/>
  <c r="AD14" i="8" s="1"/>
  <c r="BM14" i="8" s="1"/>
  <c r="J12" i="3"/>
  <c r="AD13" i="8" s="1"/>
  <c r="BM13" i="8" s="1"/>
  <c r="J11" i="3"/>
  <c r="AD12" i="8" s="1"/>
  <c r="BM12" i="8" s="1"/>
  <c r="J10" i="3"/>
  <c r="AD11" i="8" s="1"/>
  <c r="BM11" i="8" s="1"/>
  <c r="J9" i="3"/>
  <c r="AD10" i="8" s="1"/>
  <c r="BM10" i="8" s="1"/>
  <c r="J8" i="3"/>
  <c r="AD9" i="8" s="1"/>
  <c r="BM9" i="8" s="1"/>
  <c r="J7" i="3"/>
  <c r="AD8" i="8" s="1"/>
  <c r="BM8" i="8" s="1"/>
  <c r="J6" i="3"/>
  <c r="AD7" i="8" s="1"/>
  <c r="BM7" i="8" s="1"/>
  <c r="J5" i="3"/>
  <c r="AD6" i="8" s="1"/>
  <c r="BM6" i="8" s="1"/>
  <c r="J4" i="3"/>
  <c r="AD5" i="8" s="1"/>
  <c r="BM5" i="8" s="1"/>
  <c r="J3" i="3"/>
  <c r="AD4" i="8" s="1"/>
  <c r="BM4" i="8" s="1"/>
  <c r="J2" i="3"/>
  <c r="AD3" i="8" s="1"/>
  <c r="BM3" i="8" s="1"/>
  <c r="N688" i="1"/>
  <c r="AA688" i="8" s="1"/>
  <c r="BJ688" i="8" s="1"/>
  <c r="N687" i="1"/>
  <c r="AA687" i="8" s="1"/>
  <c r="BJ687" i="8" s="1"/>
  <c r="N686" i="1"/>
  <c r="AA686" i="8" s="1"/>
  <c r="BJ686" i="8" s="1"/>
  <c r="N685" i="1"/>
  <c r="AA685" i="8" s="1"/>
  <c r="BJ685" i="8" s="1"/>
  <c r="N684" i="1"/>
  <c r="AA684" i="8" s="1"/>
  <c r="BJ684" i="8" s="1"/>
  <c r="N683" i="1"/>
  <c r="AA683" i="8" s="1"/>
  <c r="BJ683" i="8" s="1"/>
  <c r="N682" i="1"/>
  <c r="AA682" i="8" s="1"/>
  <c r="BJ682" i="8" s="1"/>
  <c r="N681" i="1"/>
  <c r="AA681" i="8" s="1"/>
  <c r="BJ681" i="8" s="1"/>
  <c r="N680" i="1"/>
  <c r="AA680" i="8" s="1"/>
  <c r="BJ680" i="8" s="1"/>
  <c r="N679" i="1"/>
  <c r="AA679" i="8" s="1"/>
  <c r="BJ679" i="8" s="1"/>
  <c r="N678" i="1"/>
  <c r="AA678" i="8" s="1"/>
  <c r="BJ678" i="8" s="1"/>
  <c r="N677" i="1"/>
  <c r="AA677" i="8" s="1"/>
  <c r="BJ677" i="8" s="1"/>
  <c r="N676" i="1"/>
  <c r="AA676" i="8" s="1"/>
  <c r="BJ676" i="8" s="1"/>
  <c r="N675" i="1"/>
  <c r="AA675" i="8" s="1"/>
  <c r="BJ675" i="8" s="1"/>
  <c r="N674" i="1"/>
  <c r="AA674" i="8" s="1"/>
  <c r="BJ674" i="8" s="1"/>
  <c r="N673" i="1"/>
  <c r="AA673" i="8" s="1"/>
  <c r="BJ673" i="8" s="1"/>
  <c r="N672" i="1"/>
  <c r="AA672" i="8" s="1"/>
  <c r="BJ672" i="8" s="1"/>
  <c r="N671" i="1"/>
  <c r="AA671" i="8" s="1"/>
  <c r="BJ671" i="8" s="1"/>
  <c r="N670" i="1"/>
  <c r="AA670" i="8" s="1"/>
  <c r="BJ670" i="8" s="1"/>
  <c r="N669" i="1"/>
  <c r="AA669" i="8" s="1"/>
  <c r="BJ669" i="8" s="1"/>
  <c r="N668" i="1"/>
  <c r="AA668" i="8" s="1"/>
  <c r="BJ668" i="8" s="1"/>
  <c r="N667" i="1"/>
  <c r="AA667" i="8" s="1"/>
  <c r="BJ667" i="8" s="1"/>
  <c r="N666" i="1"/>
  <c r="AA666" i="8" s="1"/>
  <c r="BJ666" i="8" s="1"/>
  <c r="N665" i="1"/>
  <c r="AA665" i="8" s="1"/>
  <c r="BJ665" i="8" s="1"/>
  <c r="N664" i="1"/>
  <c r="AA664" i="8" s="1"/>
  <c r="BJ664" i="8" s="1"/>
  <c r="N663" i="1"/>
  <c r="AA663" i="8" s="1"/>
  <c r="BJ663" i="8" s="1"/>
  <c r="N662" i="1"/>
  <c r="AA662" i="8" s="1"/>
  <c r="BJ662" i="8" s="1"/>
  <c r="N661" i="1"/>
  <c r="AA661" i="8" s="1"/>
  <c r="BJ661" i="8" s="1"/>
  <c r="N660" i="1"/>
  <c r="AA660" i="8" s="1"/>
  <c r="BJ660" i="8" s="1"/>
  <c r="N659" i="1"/>
  <c r="AA659" i="8" s="1"/>
  <c r="BJ659" i="8" s="1"/>
  <c r="N658" i="1"/>
  <c r="AA658" i="8" s="1"/>
  <c r="BJ658" i="8" s="1"/>
  <c r="N657" i="1"/>
  <c r="AA657" i="8" s="1"/>
  <c r="BJ657" i="8" s="1"/>
  <c r="N656" i="1"/>
  <c r="AA656" i="8" s="1"/>
  <c r="BJ656" i="8" s="1"/>
  <c r="N655" i="1"/>
  <c r="AA655" i="8" s="1"/>
  <c r="BJ655" i="8" s="1"/>
  <c r="N654" i="1"/>
  <c r="AA654" i="8" s="1"/>
  <c r="BJ654" i="8" s="1"/>
  <c r="N653" i="1"/>
  <c r="AA653" i="8" s="1"/>
  <c r="BJ653" i="8" s="1"/>
  <c r="N652" i="1"/>
  <c r="AA652" i="8" s="1"/>
  <c r="BJ652" i="8" s="1"/>
  <c r="N651" i="1"/>
  <c r="AA651" i="8" s="1"/>
  <c r="BJ651" i="8" s="1"/>
  <c r="N650" i="1"/>
  <c r="AA650" i="8" s="1"/>
  <c r="BJ650" i="8" s="1"/>
  <c r="N649" i="1"/>
  <c r="AA649" i="8" s="1"/>
  <c r="BJ649" i="8" s="1"/>
  <c r="N648" i="1"/>
  <c r="AA648" i="8" s="1"/>
  <c r="BJ648" i="8" s="1"/>
  <c r="N647" i="1"/>
  <c r="AA647" i="8" s="1"/>
  <c r="BJ647" i="8" s="1"/>
  <c r="N646" i="1"/>
  <c r="AA646" i="8" s="1"/>
  <c r="BJ646" i="8" s="1"/>
  <c r="N645" i="1"/>
  <c r="AA645" i="8" s="1"/>
  <c r="BJ645" i="8" s="1"/>
  <c r="N644" i="1"/>
  <c r="AA644" i="8" s="1"/>
  <c r="BJ644" i="8" s="1"/>
  <c r="N643" i="1"/>
  <c r="AA643" i="8" s="1"/>
  <c r="BJ643" i="8" s="1"/>
  <c r="N642" i="1"/>
  <c r="AA642" i="8" s="1"/>
  <c r="BJ642" i="8" s="1"/>
  <c r="N641" i="1"/>
  <c r="AA641" i="8" s="1"/>
  <c r="BJ641" i="8" s="1"/>
  <c r="N640" i="1"/>
  <c r="AA640" i="8" s="1"/>
  <c r="BJ640" i="8" s="1"/>
  <c r="N639" i="1"/>
  <c r="AA639" i="8" s="1"/>
  <c r="BJ639" i="8" s="1"/>
  <c r="N638" i="1"/>
  <c r="AA638" i="8" s="1"/>
  <c r="BJ638" i="8" s="1"/>
  <c r="N637" i="1"/>
  <c r="AA637" i="8" s="1"/>
  <c r="BJ637" i="8" s="1"/>
  <c r="N636" i="1"/>
  <c r="AA636" i="8" s="1"/>
  <c r="BJ636" i="8" s="1"/>
  <c r="N635" i="1"/>
  <c r="AA635" i="8" s="1"/>
  <c r="BJ635" i="8" s="1"/>
  <c r="N634" i="1"/>
  <c r="AA634" i="8" s="1"/>
  <c r="BJ634" i="8" s="1"/>
  <c r="N633" i="1"/>
  <c r="AA633" i="8" s="1"/>
  <c r="BJ633" i="8" s="1"/>
  <c r="N632" i="1"/>
  <c r="AA632" i="8" s="1"/>
  <c r="BJ632" i="8" s="1"/>
  <c r="N631" i="1"/>
  <c r="AA631" i="8" s="1"/>
  <c r="BJ631" i="8" s="1"/>
  <c r="N630" i="1"/>
  <c r="AA630" i="8" s="1"/>
  <c r="BJ630" i="8" s="1"/>
  <c r="N629" i="1"/>
  <c r="AA629" i="8" s="1"/>
  <c r="BJ629" i="8" s="1"/>
  <c r="N628" i="1"/>
  <c r="AA628" i="8" s="1"/>
  <c r="BJ628" i="8" s="1"/>
  <c r="N627" i="1"/>
  <c r="AA627" i="8" s="1"/>
  <c r="BJ627" i="8" s="1"/>
  <c r="N626" i="1"/>
  <c r="AA626" i="8" s="1"/>
  <c r="BJ626" i="8" s="1"/>
  <c r="N625" i="1"/>
  <c r="AA625" i="8" s="1"/>
  <c r="BJ625" i="8" s="1"/>
  <c r="N624" i="1"/>
  <c r="AA624" i="8" s="1"/>
  <c r="BJ624" i="8" s="1"/>
  <c r="N623" i="1"/>
  <c r="AA623" i="8" s="1"/>
  <c r="BJ623" i="8" s="1"/>
  <c r="N622" i="1"/>
  <c r="AA622" i="8" s="1"/>
  <c r="BJ622" i="8" s="1"/>
  <c r="N621" i="1"/>
  <c r="AA621" i="8" s="1"/>
  <c r="BJ621" i="8" s="1"/>
  <c r="N620" i="1"/>
  <c r="AA620" i="8" s="1"/>
  <c r="BJ620" i="8" s="1"/>
  <c r="N619" i="1"/>
  <c r="AA619" i="8" s="1"/>
  <c r="BJ619" i="8" s="1"/>
  <c r="N618" i="1"/>
  <c r="AA618" i="8" s="1"/>
  <c r="BJ618" i="8" s="1"/>
  <c r="N617" i="1"/>
  <c r="AA617" i="8" s="1"/>
  <c r="BJ617" i="8" s="1"/>
  <c r="N616" i="1"/>
  <c r="AA616" i="8" s="1"/>
  <c r="BJ616" i="8" s="1"/>
  <c r="N615" i="1"/>
  <c r="AA615" i="8" s="1"/>
  <c r="BJ615" i="8" s="1"/>
  <c r="N614" i="1"/>
  <c r="AA614" i="8" s="1"/>
  <c r="BJ614" i="8" s="1"/>
  <c r="N613" i="1"/>
  <c r="AA613" i="8" s="1"/>
  <c r="BJ613" i="8" s="1"/>
  <c r="N612" i="1"/>
  <c r="AA612" i="8" s="1"/>
  <c r="BJ612" i="8" s="1"/>
  <c r="N611" i="1"/>
  <c r="AA611" i="8" s="1"/>
  <c r="BJ611" i="8" s="1"/>
  <c r="N610" i="1"/>
  <c r="AA610" i="8" s="1"/>
  <c r="BJ610" i="8" s="1"/>
  <c r="N609" i="1"/>
  <c r="AA609" i="8" s="1"/>
  <c r="BJ609" i="8" s="1"/>
  <c r="N608" i="1"/>
  <c r="AA608" i="8" s="1"/>
  <c r="BJ608" i="8" s="1"/>
  <c r="N607" i="1"/>
  <c r="AA607" i="8" s="1"/>
  <c r="BJ607" i="8" s="1"/>
  <c r="N606" i="1"/>
  <c r="AA606" i="8" s="1"/>
  <c r="BJ606" i="8" s="1"/>
  <c r="N605" i="1"/>
  <c r="AA605" i="8" s="1"/>
  <c r="BJ605" i="8" s="1"/>
  <c r="N604" i="1"/>
  <c r="AA604" i="8" s="1"/>
  <c r="BJ604" i="8" s="1"/>
  <c r="N603" i="1"/>
  <c r="AA603" i="8" s="1"/>
  <c r="BJ603" i="8" s="1"/>
  <c r="N602" i="1"/>
  <c r="AA602" i="8" s="1"/>
  <c r="BJ602" i="8" s="1"/>
  <c r="N601" i="1"/>
  <c r="AA601" i="8" s="1"/>
  <c r="BJ601" i="8" s="1"/>
  <c r="N600" i="1"/>
  <c r="AA600" i="8" s="1"/>
  <c r="BJ600" i="8" s="1"/>
  <c r="N599" i="1"/>
  <c r="AA599" i="8" s="1"/>
  <c r="BJ599" i="8" s="1"/>
  <c r="N598" i="1"/>
  <c r="AA598" i="8" s="1"/>
  <c r="BJ598" i="8" s="1"/>
  <c r="N597" i="1"/>
  <c r="AA597" i="8" s="1"/>
  <c r="BJ597" i="8" s="1"/>
  <c r="N596" i="1"/>
  <c r="AA596" i="8" s="1"/>
  <c r="BJ596" i="8" s="1"/>
  <c r="N595" i="1"/>
  <c r="AA595" i="8" s="1"/>
  <c r="BJ595" i="8" s="1"/>
  <c r="N594" i="1"/>
  <c r="AA594" i="8" s="1"/>
  <c r="BJ594" i="8" s="1"/>
  <c r="N593" i="1"/>
  <c r="AA593" i="8" s="1"/>
  <c r="BJ593" i="8" s="1"/>
  <c r="N592" i="1"/>
  <c r="AA592" i="8" s="1"/>
  <c r="BJ592" i="8" s="1"/>
  <c r="N591" i="1"/>
  <c r="AA591" i="8" s="1"/>
  <c r="BJ591" i="8" s="1"/>
  <c r="N590" i="1"/>
  <c r="AA590" i="8" s="1"/>
  <c r="BJ590" i="8" s="1"/>
  <c r="N589" i="1"/>
  <c r="AA589" i="8" s="1"/>
  <c r="BJ589" i="8" s="1"/>
  <c r="N588" i="1"/>
  <c r="AA588" i="8" s="1"/>
  <c r="BJ588" i="8" s="1"/>
  <c r="N587" i="1"/>
  <c r="AA587" i="8" s="1"/>
  <c r="BJ587" i="8" s="1"/>
  <c r="N586" i="1"/>
  <c r="AA586" i="8" s="1"/>
  <c r="BJ586" i="8" s="1"/>
  <c r="N585" i="1"/>
  <c r="AA585" i="8" s="1"/>
  <c r="BJ585" i="8" s="1"/>
  <c r="N584" i="1"/>
  <c r="AA584" i="8" s="1"/>
  <c r="BJ584" i="8" s="1"/>
  <c r="N583" i="1"/>
  <c r="AA583" i="8" s="1"/>
  <c r="BJ583" i="8" s="1"/>
  <c r="N582" i="1"/>
  <c r="AA582" i="8" s="1"/>
  <c r="BJ582" i="8" s="1"/>
  <c r="N581" i="1"/>
  <c r="AA581" i="8" s="1"/>
  <c r="BJ581" i="8" s="1"/>
  <c r="N580" i="1"/>
  <c r="AA580" i="8" s="1"/>
  <c r="BJ580" i="8" s="1"/>
  <c r="N579" i="1"/>
  <c r="AA579" i="8" s="1"/>
  <c r="BJ579" i="8" s="1"/>
  <c r="N578" i="1"/>
  <c r="AA578" i="8" s="1"/>
  <c r="BJ578" i="8" s="1"/>
  <c r="N577" i="1"/>
  <c r="AA577" i="8" s="1"/>
  <c r="BJ577" i="8" s="1"/>
  <c r="N576" i="1"/>
  <c r="AA576" i="8" s="1"/>
  <c r="BJ576" i="8" s="1"/>
  <c r="N575" i="1"/>
  <c r="AA575" i="8" s="1"/>
  <c r="BJ575" i="8" s="1"/>
  <c r="N574" i="1"/>
  <c r="AA574" i="8" s="1"/>
  <c r="BJ574" i="8" s="1"/>
  <c r="N573" i="1"/>
  <c r="AA573" i="8" s="1"/>
  <c r="BJ573" i="8" s="1"/>
  <c r="N572" i="1"/>
  <c r="AA572" i="8" s="1"/>
  <c r="BJ572" i="8" s="1"/>
  <c r="N571" i="1"/>
  <c r="AA571" i="8" s="1"/>
  <c r="BJ571" i="8" s="1"/>
  <c r="N570" i="1"/>
  <c r="AA570" i="8" s="1"/>
  <c r="BJ570" i="8" s="1"/>
  <c r="N569" i="1"/>
  <c r="AA569" i="8" s="1"/>
  <c r="BJ569" i="8" s="1"/>
  <c r="N568" i="1"/>
  <c r="AA568" i="8" s="1"/>
  <c r="BJ568" i="8" s="1"/>
  <c r="N567" i="1"/>
  <c r="AA567" i="8" s="1"/>
  <c r="BJ567" i="8" s="1"/>
  <c r="N566" i="1"/>
  <c r="AA566" i="8" s="1"/>
  <c r="BJ566" i="8" s="1"/>
  <c r="N565" i="1"/>
  <c r="AA565" i="8" s="1"/>
  <c r="BJ565" i="8" s="1"/>
  <c r="N564" i="1"/>
  <c r="AA564" i="8" s="1"/>
  <c r="BJ564" i="8" s="1"/>
  <c r="N563" i="1"/>
  <c r="AA563" i="8" s="1"/>
  <c r="BJ563" i="8" s="1"/>
  <c r="N562" i="1"/>
  <c r="AA562" i="8" s="1"/>
  <c r="BJ562" i="8" s="1"/>
  <c r="N561" i="1"/>
  <c r="AA561" i="8" s="1"/>
  <c r="BJ561" i="8" s="1"/>
  <c r="N560" i="1"/>
  <c r="AA560" i="8" s="1"/>
  <c r="BJ560" i="8" s="1"/>
  <c r="N559" i="1"/>
  <c r="AA559" i="8" s="1"/>
  <c r="BJ559" i="8" s="1"/>
  <c r="N558" i="1"/>
  <c r="AA558" i="8" s="1"/>
  <c r="BJ558" i="8" s="1"/>
  <c r="N557" i="1"/>
  <c r="AA557" i="8" s="1"/>
  <c r="BJ557" i="8" s="1"/>
  <c r="N556" i="1"/>
  <c r="AA556" i="8" s="1"/>
  <c r="BJ556" i="8" s="1"/>
  <c r="N555" i="1"/>
  <c r="AA555" i="8" s="1"/>
  <c r="BJ555" i="8" s="1"/>
  <c r="N554" i="1"/>
  <c r="AA554" i="8" s="1"/>
  <c r="BJ554" i="8" s="1"/>
  <c r="N553" i="1"/>
  <c r="AA553" i="8" s="1"/>
  <c r="BJ553" i="8" s="1"/>
  <c r="N552" i="1"/>
  <c r="AA552" i="8" s="1"/>
  <c r="BJ552" i="8" s="1"/>
  <c r="N551" i="1"/>
  <c r="AA551" i="8" s="1"/>
  <c r="BJ551" i="8" s="1"/>
  <c r="N550" i="1"/>
  <c r="AA550" i="8" s="1"/>
  <c r="BJ550" i="8" s="1"/>
  <c r="N549" i="1"/>
  <c r="AA549" i="8" s="1"/>
  <c r="BJ549" i="8" s="1"/>
  <c r="N548" i="1"/>
  <c r="AA548" i="8" s="1"/>
  <c r="BJ548" i="8" s="1"/>
  <c r="N547" i="1"/>
  <c r="AA547" i="8" s="1"/>
  <c r="BJ547" i="8" s="1"/>
  <c r="N546" i="1"/>
  <c r="AA546" i="8" s="1"/>
  <c r="BJ546" i="8" s="1"/>
  <c r="N545" i="1"/>
  <c r="AA545" i="8" s="1"/>
  <c r="BJ545" i="8" s="1"/>
  <c r="N544" i="1"/>
  <c r="AA544" i="8" s="1"/>
  <c r="BJ544" i="8" s="1"/>
  <c r="N543" i="1"/>
  <c r="AA543" i="8" s="1"/>
  <c r="BJ543" i="8" s="1"/>
  <c r="N542" i="1"/>
  <c r="AA542" i="8" s="1"/>
  <c r="BJ542" i="8" s="1"/>
  <c r="N541" i="1"/>
  <c r="AA541" i="8" s="1"/>
  <c r="BJ541" i="8" s="1"/>
  <c r="N540" i="1"/>
  <c r="AA540" i="8" s="1"/>
  <c r="BJ540" i="8" s="1"/>
  <c r="N539" i="1"/>
  <c r="AA539" i="8" s="1"/>
  <c r="BJ539" i="8" s="1"/>
  <c r="N538" i="1"/>
  <c r="AA538" i="8" s="1"/>
  <c r="BJ538" i="8" s="1"/>
  <c r="N537" i="1"/>
  <c r="AA537" i="8" s="1"/>
  <c r="BJ537" i="8" s="1"/>
  <c r="N536" i="1"/>
  <c r="AA536" i="8" s="1"/>
  <c r="BJ536" i="8" s="1"/>
  <c r="N535" i="1"/>
  <c r="AA535" i="8" s="1"/>
  <c r="BJ535" i="8" s="1"/>
  <c r="N534" i="1"/>
  <c r="AA534" i="8" s="1"/>
  <c r="BJ534" i="8" s="1"/>
  <c r="N533" i="1"/>
  <c r="AA533" i="8" s="1"/>
  <c r="BJ533" i="8" s="1"/>
  <c r="N532" i="1"/>
  <c r="AA532" i="8" s="1"/>
  <c r="BJ532" i="8" s="1"/>
  <c r="N531" i="1"/>
  <c r="AA531" i="8" s="1"/>
  <c r="BJ531" i="8" s="1"/>
  <c r="N530" i="1"/>
  <c r="AA530" i="8" s="1"/>
  <c r="BJ530" i="8" s="1"/>
  <c r="N529" i="1"/>
  <c r="AA529" i="8" s="1"/>
  <c r="BJ529" i="8" s="1"/>
  <c r="N528" i="1"/>
  <c r="AA528" i="8" s="1"/>
  <c r="BJ528" i="8" s="1"/>
  <c r="N527" i="1"/>
  <c r="AA527" i="8" s="1"/>
  <c r="BJ527" i="8" s="1"/>
  <c r="N526" i="1"/>
  <c r="AA526" i="8" s="1"/>
  <c r="BJ526" i="8" s="1"/>
  <c r="N525" i="1"/>
  <c r="AA525" i="8" s="1"/>
  <c r="BJ525" i="8" s="1"/>
  <c r="N524" i="1"/>
  <c r="AA524" i="8" s="1"/>
  <c r="BJ524" i="8" s="1"/>
  <c r="N523" i="1"/>
  <c r="AA523" i="8" s="1"/>
  <c r="BJ523" i="8" s="1"/>
  <c r="N522" i="1"/>
  <c r="AA522" i="8" s="1"/>
  <c r="BJ522" i="8" s="1"/>
  <c r="N521" i="1"/>
  <c r="AA521" i="8" s="1"/>
  <c r="BJ521" i="8" s="1"/>
  <c r="N520" i="1"/>
  <c r="AA520" i="8" s="1"/>
  <c r="BJ520" i="8" s="1"/>
  <c r="N519" i="1"/>
  <c r="AA519" i="8" s="1"/>
  <c r="BJ519" i="8" s="1"/>
  <c r="N518" i="1"/>
  <c r="AA518" i="8" s="1"/>
  <c r="BJ518" i="8" s="1"/>
  <c r="N517" i="1"/>
  <c r="AA517" i="8" s="1"/>
  <c r="BJ517" i="8" s="1"/>
  <c r="N516" i="1"/>
  <c r="AA516" i="8" s="1"/>
  <c r="BJ516" i="8" s="1"/>
  <c r="N515" i="1"/>
  <c r="AA515" i="8" s="1"/>
  <c r="BJ515" i="8" s="1"/>
  <c r="N514" i="1"/>
  <c r="AA514" i="8" s="1"/>
  <c r="BJ514" i="8" s="1"/>
  <c r="N513" i="1"/>
  <c r="AA513" i="8" s="1"/>
  <c r="BJ513" i="8" s="1"/>
  <c r="N512" i="1"/>
  <c r="AA512" i="8" s="1"/>
  <c r="BJ512" i="8" s="1"/>
  <c r="N511" i="1"/>
  <c r="AA511" i="8" s="1"/>
  <c r="BJ511" i="8" s="1"/>
  <c r="N510" i="1"/>
  <c r="AA510" i="8" s="1"/>
  <c r="BJ510" i="8" s="1"/>
  <c r="N509" i="1"/>
  <c r="AA509" i="8" s="1"/>
  <c r="BJ509" i="8" s="1"/>
  <c r="N508" i="1"/>
  <c r="AA508" i="8" s="1"/>
  <c r="BJ508" i="8" s="1"/>
  <c r="N507" i="1"/>
  <c r="AA507" i="8" s="1"/>
  <c r="BJ507" i="8" s="1"/>
  <c r="N506" i="1"/>
  <c r="AA506" i="8" s="1"/>
  <c r="BJ506" i="8" s="1"/>
  <c r="N505" i="1"/>
  <c r="AA505" i="8" s="1"/>
  <c r="BJ505" i="8" s="1"/>
  <c r="N504" i="1"/>
  <c r="AA504" i="8" s="1"/>
  <c r="BJ504" i="8" s="1"/>
  <c r="N503" i="1"/>
  <c r="AA503" i="8" s="1"/>
  <c r="BJ503" i="8" s="1"/>
  <c r="N502" i="1"/>
  <c r="AA502" i="8" s="1"/>
  <c r="BJ502" i="8" s="1"/>
  <c r="N501" i="1"/>
  <c r="AA501" i="8" s="1"/>
  <c r="BJ501" i="8" s="1"/>
  <c r="N500" i="1"/>
  <c r="AA500" i="8" s="1"/>
  <c r="BJ500" i="8" s="1"/>
  <c r="N499" i="1"/>
  <c r="AA499" i="8" s="1"/>
  <c r="BJ499" i="8" s="1"/>
  <c r="N498" i="1"/>
  <c r="AA498" i="8" s="1"/>
  <c r="BJ498" i="8" s="1"/>
  <c r="N497" i="1"/>
  <c r="AA497" i="8" s="1"/>
  <c r="BJ497" i="8" s="1"/>
  <c r="N496" i="1"/>
  <c r="AA496" i="8" s="1"/>
  <c r="BJ496" i="8" s="1"/>
  <c r="N495" i="1"/>
  <c r="AA495" i="8" s="1"/>
  <c r="BJ495" i="8" s="1"/>
  <c r="N494" i="1"/>
  <c r="AA494" i="8" s="1"/>
  <c r="BJ494" i="8" s="1"/>
  <c r="N493" i="1"/>
  <c r="AA493" i="8" s="1"/>
  <c r="BJ493" i="8" s="1"/>
  <c r="N492" i="1"/>
  <c r="AA492" i="8" s="1"/>
  <c r="BJ492" i="8" s="1"/>
  <c r="N491" i="1"/>
  <c r="AA491" i="8" s="1"/>
  <c r="BJ491" i="8" s="1"/>
  <c r="N490" i="1"/>
  <c r="AA490" i="8" s="1"/>
  <c r="BJ490" i="8" s="1"/>
  <c r="N489" i="1"/>
  <c r="AA489" i="8" s="1"/>
  <c r="BJ489" i="8" s="1"/>
  <c r="N488" i="1"/>
  <c r="AA488" i="8" s="1"/>
  <c r="BJ488" i="8" s="1"/>
  <c r="N487" i="1"/>
  <c r="AA487" i="8" s="1"/>
  <c r="BJ487" i="8" s="1"/>
  <c r="N486" i="1"/>
  <c r="AA486" i="8" s="1"/>
  <c r="BJ486" i="8" s="1"/>
  <c r="N485" i="1"/>
  <c r="AA485" i="8" s="1"/>
  <c r="BJ485" i="8" s="1"/>
  <c r="N484" i="1"/>
  <c r="AA484" i="8" s="1"/>
  <c r="BJ484" i="8" s="1"/>
  <c r="N483" i="1"/>
  <c r="AA483" i="8" s="1"/>
  <c r="BJ483" i="8" s="1"/>
  <c r="N482" i="1"/>
  <c r="AA482" i="8" s="1"/>
  <c r="BJ482" i="8" s="1"/>
  <c r="N481" i="1"/>
  <c r="AA481" i="8" s="1"/>
  <c r="BJ481" i="8" s="1"/>
  <c r="N480" i="1"/>
  <c r="AA480" i="8" s="1"/>
  <c r="BJ480" i="8" s="1"/>
  <c r="N479" i="1"/>
  <c r="AA479" i="8" s="1"/>
  <c r="BJ479" i="8" s="1"/>
  <c r="N478" i="1"/>
  <c r="AA478" i="8" s="1"/>
  <c r="BJ478" i="8" s="1"/>
  <c r="N477" i="1"/>
  <c r="AA477" i="8" s="1"/>
  <c r="BJ477" i="8" s="1"/>
  <c r="N476" i="1"/>
  <c r="AA476" i="8" s="1"/>
  <c r="BJ476" i="8" s="1"/>
  <c r="N475" i="1"/>
  <c r="AA475" i="8" s="1"/>
  <c r="BJ475" i="8" s="1"/>
  <c r="N474" i="1"/>
  <c r="AA474" i="8" s="1"/>
  <c r="BJ474" i="8" s="1"/>
  <c r="N473" i="1"/>
  <c r="AA473" i="8" s="1"/>
  <c r="BJ473" i="8" s="1"/>
  <c r="N472" i="1"/>
  <c r="AA472" i="8" s="1"/>
  <c r="BJ472" i="8" s="1"/>
  <c r="N471" i="1"/>
  <c r="AA471" i="8" s="1"/>
  <c r="BJ471" i="8" s="1"/>
  <c r="N470" i="1"/>
  <c r="AA470" i="8" s="1"/>
  <c r="BJ470" i="8" s="1"/>
  <c r="N469" i="1"/>
  <c r="AA469" i="8" s="1"/>
  <c r="BJ469" i="8" s="1"/>
  <c r="N468" i="1"/>
  <c r="AA468" i="8" s="1"/>
  <c r="BJ468" i="8" s="1"/>
  <c r="N467" i="1"/>
  <c r="AA467" i="8" s="1"/>
  <c r="BJ467" i="8" s="1"/>
  <c r="N466" i="1"/>
  <c r="AA466" i="8" s="1"/>
  <c r="BJ466" i="8" s="1"/>
  <c r="N465" i="1"/>
  <c r="AA465" i="8" s="1"/>
  <c r="BJ465" i="8" s="1"/>
  <c r="N464" i="1"/>
  <c r="AA464" i="8" s="1"/>
  <c r="BJ464" i="8" s="1"/>
  <c r="N463" i="1"/>
  <c r="AA463" i="8" s="1"/>
  <c r="BJ463" i="8" s="1"/>
  <c r="N462" i="1"/>
  <c r="AA462" i="8" s="1"/>
  <c r="BJ462" i="8" s="1"/>
  <c r="N461" i="1"/>
  <c r="AA461" i="8" s="1"/>
  <c r="BJ461" i="8" s="1"/>
  <c r="N460" i="1"/>
  <c r="AA460" i="8" s="1"/>
  <c r="BJ460" i="8" s="1"/>
  <c r="N459" i="1"/>
  <c r="AA459" i="8" s="1"/>
  <c r="BJ459" i="8" s="1"/>
  <c r="N458" i="1"/>
  <c r="AA458" i="8" s="1"/>
  <c r="BJ458" i="8" s="1"/>
  <c r="N457" i="1"/>
  <c r="AA457" i="8" s="1"/>
  <c r="BJ457" i="8" s="1"/>
  <c r="N456" i="1"/>
  <c r="AA456" i="8" s="1"/>
  <c r="BJ456" i="8" s="1"/>
  <c r="N455" i="1"/>
  <c r="AA455" i="8" s="1"/>
  <c r="BJ455" i="8" s="1"/>
  <c r="N454" i="1"/>
  <c r="AA454" i="8" s="1"/>
  <c r="BJ454" i="8" s="1"/>
  <c r="N453" i="1"/>
  <c r="AA453" i="8" s="1"/>
  <c r="BJ453" i="8" s="1"/>
  <c r="N452" i="1"/>
  <c r="AA452" i="8" s="1"/>
  <c r="BJ452" i="8" s="1"/>
  <c r="N451" i="1"/>
  <c r="AA451" i="8" s="1"/>
  <c r="BJ451" i="8" s="1"/>
  <c r="N450" i="1"/>
  <c r="AA450" i="8" s="1"/>
  <c r="BJ450" i="8" s="1"/>
  <c r="N449" i="1"/>
  <c r="AA449" i="8" s="1"/>
  <c r="BJ449" i="8" s="1"/>
  <c r="N448" i="1"/>
  <c r="AA448" i="8" s="1"/>
  <c r="BJ448" i="8" s="1"/>
  <c r="N447" i="1"/>
  <c r="AA447" i="8" s="1"/>
  <c r="BJ447" i="8" s="1"/>
  <c r="N446" i="1"/>
  <c r="AA446" i="8" s="1"/>
  <c r="BJ446" i="8" s="1"/>
  <c r="N445" i="1"/>
  <c r="AA445" i="8" s="1"/>
  <c r="BJ445" i="8" s="1"/>
  <c r="N444" i="1"/>
  <c r="AA444" i="8" s="1"/>
  <c r="BJ444" i="8" s="1"/>
  <c r="N443" i="1"/>
  <c r="AA443" i="8" s="1"/>
  <c r="BJ443" i="8" s="1"/>
  <c r="N442" i="1"/>
  <c r="AA442" i="8" s="1"/>
  <c r="BJ442" i="8" s="1"/>
  <c r="N441" i="1"/>
  <c r="AA441" i="8" s="1"/>
  <c r="BJ441" i="8" s="1"/>
  <c r="N440" i="1"/>
  <c r="AA440" i="8" s="1"/>
  <c r="BJ440" i="8" s="1"/>
  <c r="N439" i="1"/>
  <c r="AA439" i="8" s="1"/>
  <c r="BJ439" i="8" s="1"/>
  <c r="N438" i="1"/>
  <c r="AA438" i="8" s="1"/>
  <c r="BJ438" i="8" s="1"/>
  <c r="N437" i="1"/>
  <c r="AA437" i="8" s="1"/>
  <c r="BJ437" i="8" s="1"/>
  <c r="N436" i="1"/>
  <c r="AA436" i="8" s="1"/>
  <c r="BJ436" i="8" s="1"/>
  <c r="N435" i="1"/>
  <c r="AA435" i="8" s="1"/>
  <c r="BJ435" i="8" s="1"/>
  <c r="N434" i="1"/>
  <c r="AA434" i="8" s="1"/>
  <c r="BJ434" i="8" s="1"/>
  <c r="N433" i="1"/>
  <c r="AA433" i="8" s="1"/>
  <c r="BJ433" i="8" s="1"/>
  <c r="N432" i="1"/>
  <c r="AA432" i="8" s="1"/>
  <c r="BJ432" i="8" s="1"/>
  <c r="N431" i="1"/>
  <c r="AA431" i="8" s="1"/>
  <c r="BJ431" i="8" s="1"/>
  <c r="N430" i="1"/>
  <c r="AA430" i="8" s="1"/>
  <c r="BJ430" i="8" s="1"/>
  <c r="N429" i="1"/>
  <c r="AA429" i="8" s="1"/>
  <c r="BJ429" i="8" s="1"/>
  <c r="N428" i="1"/>
  <c r="AA428" i="8" s="1"/>
  <c r="BJ428" i="8" s="1"/>
  <c r="N427" i="1"/>
  <c r="AA427" i="8" s="1"/>
  <c r="BJ427" i="8" s="1"/>
  <c r="N426" i="1"/>
  <c r="AA426" i="8" s="1"/>
  <c r="BJ426" i="8" s="1"/>
  <c r="N425" i="1"/>
  <c r="AA425" i="8" s="1"/>
  <c r="BJ425" i="8" s="1"/>
  <c r="N424" i="1"/>
  <c r="AA424" i="8" s="1"/>
  <c r="BJ424" i="8" s="1"/>
  <c r="N423" i="1"/>
  <c r="AA423" i="8" s="1"/>
  <c r="BJ423" i="8" s="1"/>
  <c r="N422" i="1"/>
  <c r="AA422" i="8" s="1"/>
  <c r="BJ422" i="8" s="1"/>
  <c r="N421" i="1"/>
  <c r="AA421" i="8" s="1"/>
  <c r="BJ421" i="8" s="1"/>
  <c r="N420" i="1"/>
  <c r="AA420" i="8" s="1"/>
  <c r="BJ420" i="8" s="1"/>
  <c r="N419" i="1"/>
  <c r="AA419" i="8" s="1"/>
  <c r="BJ419" i="8" s="1"/>
  <c r="N418" i="1"/>
  <c r="AA418" i="8" s="1"/>
  <c r="BJ418" i="8" s="1"/>
  <c r="N417" i="1"/>
  <c r="AA417" i="8" s="1"/>
  <c r="BJ417" i="8" s="1"/>
  <c r="N416" i="1"/>
  <c r="AA416" i="8" s="1"/>
  <c r="BJ416" i="8" s="1"/>
  <c r="N415" i="1"/>
  <c r="AA415" i="8" s="1"/>
  <c r="BJ415" i="8" s="1"/>
  <c r="N414" i="1"/>
  <c r="AA414" i="8" s="1"/>
  <c r="BJ414" i="8" s="1"/>
  <c r="N413" i="1"/>
  <c r="AA413" i="8" s="1"/>
  <c r="BJ413" i="8" s="1"/>
  <c r="N412" i="1"/>
  <c r="AA412" i="8" s="1"/>
  <c r="BJ412" i="8" s="1"/>
  <c r="N411" i="1"/>
  <c r="AA411" i="8" s="1"/>
  <c r="BJ411" i="8" s="1"/>
  <c r="N410" i="1"/>
  <c r="AA410" i="8" s="1"/>
  <c r="BJ410" i="8" s="1"/>
  <c r="N409" i="1"/>
  <c r="AA409" i="8" s="1"/>
  <c r="BJ409" i="8" s="1"/>
  <c r="N408" i="1"/>
  <c r="AA408" i="8" s="1"/>
  <c r="BJ408" i="8" s="1"/>
  <c r="N407" i="1"/>
  <c r="AA407" i="8" s="1"/>
  <c r="BJ407" i="8" s="1"/>
  <c r="N406" i="1"/>
  <c r="AA406" i="8" s="1"/>
  <c r="BJ406" i="8" s="1"/>
  <c r="N405" i="1"/>
  <c r="AA405" i="8" s="1"/>
  <c r="BJ405" i="8" s="1"/>
  <c r="N404" i="1"/>
  <c r="AA404" i="8" s="1"/>
  <c r="BJ404" i="8" s="1"/>
  <c r="N403" i="1"/>
  <c r="AA403" i="8" s="1"/>
  <c r="BJ403" i="8" s="1"/>
  <c r="N402" i="1"/>
  <c r="AA402" i="8" s="1"/>
  <c r="BJ402" i="8" s="1"/>
  <c r="N401" i="1"/>
  <c r="AA401" i="8" s="1"/>
  <c r="BJ401" i="8" s="1"/>
  <c r="N400" i="1"/>
  <c r="AA400" i="8" s="1"/>
  <c r="BJ400" i="8" s="1"/>
  <c r="N399" i="1"/>
  <c r="AA399" i="8" s="1"/>
  <c r="BJ399" i="8" s="1"/>
  <c r="N398" i="1"/>
  <c r="AA398" i="8" s="1"/>
  <c r="BJ398" i="8" s="1"/>
  <c r="N397" i="1"/>
  <c r="AA397" i="8" s="1"/>
  <c r="BJ397" i="8" s="1"/>
  <c r="N396" i="1"/>
  <c r="AA396" i="8" s="1"/>
  <c r="BJ396" i="8" s="1"/>
  <c r="N395" i="1"/>
  <c r="AA395" i="8" s="1"/>
  <c r="BJ395" i="8" s="1"/>
  <c r="N394" i="1"/>
  <c r="AA394" i="8" s="1"/>
  <c r="BJ394" i="8" s="1"/>
  <c r="N393" i="1"/>
  <c r="AA393" i="8" s="1"/>
  <c r="BJ393" i="8" s="1"/>
  <c r="N392" i="1"/>
  <c r="AA392" i="8" s="1"/>
  <c r="BJ392" i="8" s="1"/>
  <c r="N391" i="1"/>
  <c r="AA391" i="8" s="1"/>
  <c r="BJ391" i="8" s="1"/>
  <c r="N390" i="1"/>
  <c r="AA390" i="8" s="1"/>
  <c r="BJ390" i="8" s="1"/>
  <c r="N389" i="1"/>
  <c r="AA389" i="8" s="1"/>
  <c r="BJ389" i="8" s="1"/>
  <c r="N388" i="1"/>
  <c r="AA388" i="8" s="1"/>
  <c r="BJ388" i="8" s="1"/>
  <c r="N387" i="1"/>
  <c r="AA387" i="8" s="1"/>
  <c r="BJ387" i="8" s="1"/>
  <c r="N386" i="1"/>
  <c r="AA386" i="8" s="1"/>
  <c r="BJ386" i="8" s="1"/>
  <c r="N385" i="1"/>
  <c r="AA385" i="8" s="1"/>
  <c r="BJ385" i="8" s="1"/>
  <c r="N384" i="1"/>
  <c r="AA384" i="8" s="1"/>
  <c r="BJ384" i="8" s="1"/>
  <c r="N383" i="1"/>
  <c r="AA383" i="8" s="1"/>
  <c r="BJ383" i="8" s="1"/>
  <c r="N382" i="1"/>
  <c r="AA382" i="8" s="1"/>
  <c r="BJ382" i="8" s="1"/>
  <c r="N381" i="1"/>
  <c r="AA381" i="8" s="1"/>
  <c r="BJ381" i="8" s="1"/>
  <c r="N380" i="1"/>
  <c r="AA380" i="8" s="1"/>
  <c r="BJ380" i="8" s="1"/>
  <c r="N379" i="1"/>
  <c r="AA379" i="8" s="1"/>
  <c r="BJ379" i="8" s="1"/>
  <c r="N378" i="1"/>
  <c r="AA378" i="8" s="1"/>
  <c r="BJ378" i="8" s="1"/>
  <c r="N377" i="1"/>
  <c r="AA377" i="8" s="1"/>
  <c r="BJ377" i="8" s="1"/>
  <c r="N376" i="1"/>
  <c r="AA376" i="8" s="1"/>
  <c r="BJ376" i="8" s="1"/>
  <c r="N375" i="1"/>
  <c r="AA375" i="8" s="1"/>
  <c r="BJ375" i="8" s="1"/>
  <c r="N374" i="1"/>
  <c r="AA374" i="8" s="1"/>
  <c r="BJ374" i="8" s="1"/>
  <c r="N373" i="1"/>
  <c r="AA373" i="8" s="1"/>
  <c r="BJ373" i="8" s="1"/>
  <c r="N372" i="1"/>
  <c r="AA372" i="8" s="1"/>
  <c r="BJ372" i="8" s="1"/>
  <c r="N371" i="1"/>
  <c r="AA371" i="8" s="1"/>
  <c r="BJ371" i="8" s="1"/>
  <c r="N370" i="1"/>
  <c r="AA370" i="8" s="1"/>
  <c r="BJ370" i="8" s="1"/>
  <c r="N369" i="1"/>
  <c r="AA369" i="8" s="1"/>
  <c r="BJ369" i="8" s="1"/>
  <c r="N368" i="1"/>
  <c r="AA368" i="8" s="1"/>
  <c r="BJ368" i="8" s="1"/>
  <c r="N367" i="1"/>
  <c r="AA367" i="8" s="1"/>
  <c r="BJ367" i="8" s="1"/>
  <c r="N366" i="1"/>
  <c r="AA366" i="8" s="1"/>
  <c r="BJ366" i="8" s="1"/>
  <c r="N365" i="1"/>
  <c r="AA365" i="8" s="1"/>
  <c r="BJ365" i="8" s="1"/>
  <c r="N364" i="1"/>
  <c r="AA364" i="8" s="1"/>
  <c r="BJ364" i="8" s="1"/>
  <c r="N363" i="1"/>
  <c r="AA363" i="8" s="1"/>
  <c r="BJ363" i="8" s="1"/>
  <c r="N362" i="1"/>
  <c r="AA362" i="8" s="1"/>
  <c r="BJ362" i="8" s="1"/>
  <c r="N361" i="1"/>
  <c r="AA361" i="8" s="1"/>
  <c r="BJ361" i="8" s="1"/>
  <c r="N360" i="1"/>
  <c r="AA360" i="8" s="1"/>
  <c r="BJ360" i="8" s="1"/>
  <c r="N359" i="1"/>
  <c r="AA359" i="8" s="1"/>
  <c r="BJ359" i="8" s="1"/>
  <c r="N358" i="1"/>
  <c r="AA358" i="8" s="1"/>
  <c r="BJ358" i="8" s="1"/>
  <c r="N357" i="1"/>
  <c r="AA357" i="8" s="1"/>
  <c r="BJ357" i="8" s="1"/>
  <c r="N356" i="1"/>
  <c r="AA356" i="8" s="1"/>
  <c r="BJ356" i="8" s="1"/>
  <c r="N355" i="1"/>
  <c r="AA355" i="8" s="1"/>
  <c r="BJ355" i="8" s="1"/>
  <c r="N354" i="1"/>
  <c r="AA354" i="8" s="1"/>
  <c r="BJ354" i="8" s="1"/>
  <c r="N353" i="1"/>
  <c r="AA353" i="8" s="1"/>
  <c r="BJ353" i="8" s="1"/>
  <c r="N352" i="1"/>
  <c r="AA352" i="8" s="1"/>
  <c r="BJ352" i="8" s="1"/>
  <c r="N351" i="1"/>
  <c r="AA351" i="8" s="1"/>
  <c r="BJ351" i="8" s="1"/>
  <c r="N350" i="1"/>
  <c r="AA350" i="8" s="1"/>
  <c r="BJ350" i="8" s="1"/>
  <c r="N349" i="1"/>
  <c r="AA349" i="8" s="1"/>
  <c r="BJ349" i="8" s="1"/>
  <c r="N348" i="1"/>
  <c r="AA348" i="8" s="1"/>
  <c r="BJ348" i="8" s="1"/>
  <c r="N347" i="1"/>
  <c r="AA347" i="8" s="1"/>
  <c r="BJ347" i="8" s="1"/>
  <c r="N346" i="1"/>
  <c r="AA346" i="8" s="1"/>
  <c r="BJ346" i="8" s="1"/>
  <c r="N345" i="1"/>
  <c r="AA345" i="8" s="1"/>
  <c r="BJ345" i="8" s="1"/>
  <c r="N344" i="1"/>
  <c r="AA344" i="8" s="1"/>
  <c r="BJ344" i="8" s="1"/>
  <c r="N343" i="1"/>
  <c r="AA343" i="8" s="1"/>
  <c r="BJ343" i="8" s="1"/>
  <c r="N342" i="1"/>
  <c r="AA342" i="8" s="1"/>
  <c r="BJ342" i="8" s="1"/>
  <c r="N341" i="1"/>
  <c r="AA341" i="8" s="1"/>
  <c r="BJ341" i="8" s="1"/>
  <c r="N340" i="1"/>
  <c r="AA340" i="8" s="1"/>
  <c r="BJ340" i="8" s="1"/>
  <c r="N339" i="1"/>
  <c r="AA339" i="8" s="1"/>
  <c r="BJ339" i="8" s="1"/>
  <c r="N338" i="1"/>
  <c r="AA338" i="8" s="1"/>
  <c r="BJ338" i="8" s="1"/>
  <c r="N337" i="1"/>
  <c r="AA337" i="8" s="1"/>
  <c r="BJ337" i="8" s="1"/>
  <c r="N336" i="1"/>
  <c r="AA336" i="8" s="1"/>
  <c r="BJ336" i="8" s="1"/>
  <c r="N335" i="1"/>
  <c r="AA335" i="8" s="1"/>
  <c r="BJ335" i="8" s="1"/>
  <c r="N334" i="1"/>
  <c r="AA334" i="8" s="1"/>
  <c r="BJ334" i="8" s="1"/>
  <c r="N333" i="1"/>
  <c r="AA333" i="8" s="1"/>
  <c r="BJ333" i="8" s="1"/>
  <c r="N332" i="1"/>
  <c r="AA332" i="8" s="1"/>
  <c r="BJ332" i="8" s="1"/>
  <c r="N331" i="1"/>
  <c r="AA331" i="8" s="1"/>
  <c r="BJ331" i="8" s="1"/>
  <c r="N330" i="1"/>
  <c r="AA330" i="8" s="1"/>
  <c r="BJ330" i="8" s="1"/>
  <c r="N329" i="1"/>
  <c r="AA329" i="8" s="1"/>
  <c r="BJ329" i="8" s="1"/>
  <c r="N328" i="1"/>
  <c r="AA328" i="8" s="1"/>
  <c r="BJ328" i="8" s="1"/>
  <c r="N327" i="1"/>
  <c r="AA327" i="8" s="1"/>
  <c r="BJ327" i="8" s="1"/>
  <c r="N326" i="1"/>
  <c r="AA326" i="8" s="1"/>
  <c r="BJ326" i="8" s="1"/>
  <c r="N325" i="1"/>
  <c r="AA325" i="8" s="1"/>
  <c r="BJ325" i="8" s="1"/>
  <c r="N324" i="1"/>
  <c r="AA324" i="8" s="1"/>
  <c r="BJ324" i="8" s="1"/>
  <c r="N323" i="1"/>
  <c r="AA323" i="8" s="1"/>
  <c r="BJ323" i="8" s="1"/>
  <c r="N322" i="1"/>
  <c r="AA322" i="8" s="1"/>
  <c r="BJ322" i="8" s="1"/>
  <c r="N321" i="1"/>
  <c r="AA321" i="8" s="1"/>
  <c r="BJ321" i="8" s="1"/>
  <c r="N320" i="1"/>
  <c r="AA320" i="8" s="1"/>
  <c r="BJ320" i="8" s="1"/>
  <c r="N319" i="1"/>
  <c r="AA319" i="8" s="1"/>
  <c r="BJ319" i="8" s="1"/>
  <c r="N318" i="1"/>
  <c r="AA318" i="8" s="1"/>
  <c r="BJ318" i="8" s="1"/>
  <c r="N317" i="1"/>
  <c r="AA317" i="8" s="1"/>
  <c r="BJ317" i="8" s="1"/>
  <c r="N316" i="1"/>
  <c r="AA316" i="8" s="1"/>
  <c r="BJ316" i="8" s="1"/>
  <c r="N315" i="1"/>
  <c r="AA315" i="8" s="1"/>
  <c r="BJ315" i="8" s="1"/>
  <c r="N314" i="1"/>
  <c r="AA314" i="8" s="1"/>
  <c r="BJ314" i="8" s="1"/>
  <c r="N313" i="1"/>
  <c r="AA313" i="8" s="1"/>
  <c r="BJ313" i="8" s="1"/>
  <c r="N312" i="1"/>
  <c r="AA312" i="8" s="1"/>
  <c r="BJ312" i="8" s="1"/>
  <c r="N311" i="1"/>
  <c r="AA311" i="8" s="1"/>
  <c r="BJ311" i="8" s="1"/>
  <c r="N310" i="1"/>
  <c r="AA310" i="8" s="1"/>
  <c r="BJ310" i="8" s="1"/>
  <c r="N309" i="1"/>
  <c r="AA309" i="8" s="1"/>
  <c r="BJ309" i="8" s="1"/>
  <c r="N308" i="1"/>
  <c r="AA308" i="8" s="1"/>
  <c r="BJ308" i="8" s="1"/>
  <c r="N307" i="1"/>
  <c r="AA307" i="8" s="1"/>
  <c r="BJ307" i="8" s="1"/>
  <c r="N306" i="1"/>
  <c r="AA306" i="8" s="1"/>
  <c r="BJ306" i="8" s="1"/>
  <c r="N305" i="1"/>
  <c r="AA305" i="8" s="1"/>
  <c r="BJ305" i="8" s="1"/>
  <c r="N304" i="1"/>
  <c r="AA304" i="8" s="1"/>
  <c r="BJ304" i="8" s="1"/>
  <c r="N303" i="1"/>
  <c r="AA303" i="8" s="1"/>
  <c r="BJ303" i="8" s="1"/>
  <c r="N302" i="1"/>
  <c r="AA302" i="8" s="1"/>
  <c r="BJ302" i="8" s="1"/>
  <c r="N301" i="1"/>
  <c r="AA301" i="8" s="1"/>
  <c r="BJ301" i="8" s="1"/>
  <c r="N300" i="1"/>
  <c r="AA300" i="8" s="1"/>
  <c r="BJ300" i="8" s="1"/>
  <c r="N299" i="1"/>
  <c r="AA299" i="8" s="1"/>
  <c r="BJ299" i="8" s="1"/>
  <c r="N298" i="1"/>
  <c r="AA298" i="8" s="1"/>
  <c r="BJ298" i="8" s="1"/>
  <c r="N297" i="1"/>
  <c r="AA297" i="8" s="1"/>
  <c r="BJ297" i="8" s="1"/>
  <c r="N296" i="1"/>
  <c r="AA296" i="8" s="1"/>
  <c r="BJ296" i="8" s="1"/>
  <c r="N295" i="1"/>
  <c r="AA295" i="8" s="1"/>
  <c r="BJ295" i="8" s="1"/>
  <c r="N294" i="1"/>
  <c r="AA294" i="8" s="1"/>
  <c r="BJ294" i="8" s="1"/>
  <c r="N293" i="1"/>
  <c r="AA293" i="8" s="1"/>
  <c r="BJ293" i="8" s="1"/>
  <c r="N292" i="1"/>
  <c r="AA292" i="8" s="1"/>
  <c r="BJ292" i="8" s="1"/>
  <c r="N291" i="1"/>
  <c r="AA291" i="8" s="1"/>
  <c r="BJ291" i="8" s="1"/>
  <c r="N290" i="1"/>
  <c r="AA290" i="8" s="1"/>
  <c r="BJ290" i="8" s="1"/>
  <c r="N289" i="1"/>
  <c r="AA289" i="8" s="1"/>
  <c r="BJ289" i="8" s="1"/>
  <c r="N288" i="1"/>
  <c r="AA288" i="8" s="1"/>
  <c r="BJ288" i="8" s="1"/>
  <c r="N287" i="1"/>
  <c r="AA287" i="8" s="1"/>
  <c r="BJ287" i="8" s="1"/>
  <c r="N286" i="1"/>
  <c r="AA286" i="8" s="1"/>
  <c r="BJ286" i="8" s="1"/>
  <c r="N285" i="1"/>
  <c r="AA285" i="8" s="1"/>
  <c r="BJ285" i="8" s="1"/>
  <c r="N284" i="1"/>
  <c r="AA284" i="8" s="1"/>
  <c r="BJ284" i="8" s="1"/>
  <c r="N283" i="1"/>
  <c r="AA283" i="8" s="1"/>
  <c r="BJ283" i="8" s="1"/>
  <c r="N282" i="1"/>
  <c r="AA282" i="8" s="1"/>
  <c r="BJ282" i="8" s="1"/>
  <c r="N281" i="1"/>
  <c r="AA281" i="8" s="1"/>
  <c r="BJ281" i="8" s="1"/>
  <c r="N280" i="1"/>
  <c r="AA280" i="8" s="1"/>
  <c r="BJ280" i="8" s="1"/>
  <c r="N279" i="1"/>
  <c r="AA279" i="8" s="1"/>
  <c r="BJ279" i="8" s="1"/>
  <c r="N278" i="1"/>
  <c r="AA278" i="8" s="1"/>
  <c r="BJ278" i="8" s="1"/>
  <c r="N277" i="1"/>
  <c r="AA277" i="8" s="1"/>
  <c r="BJ277" i="8" s="1"/>
  <c r="N276" i="1"/>
  <c r="AA276" i="8" s="1"/>
  <c r="BJ276" i="8" s="1"/>
  <c r="N275" i="1"/>
  <c r="AA275" i="8" s="1"/>
  <c r="BJ275" i="8" s="1"/>
  <c r="N274" i="1"/>
  <c r="AA274" i="8" s="1"/>
  <c r="BJ274" i="8" s="1"/>
  <c r="N273" i="1"/>
  <c r="AA273" i="8" s="1"/>
  <c r="BJ273" i="8" s="1"/>
  <c r="N272" i="1"/>
  <c r="AA272" i="8" s="1"/>
  <c r="BJ272" i="8" s="1"/>
  <c r="N271" i="1"/>
  <c r="AA271" i="8" s="1"/>
  <c r="BJ271" i="8" s="1"/>
  <c r="N270" i="1"/>
  <c r="AA270" i="8" s="1"/>
  <c r="BJ270" i="8" s="1"/>
  <c r="N269" i="1"/>
  <c r="AA269" i="8" s="1"/>
  <c r="BJ269" i="8" s="1"/>
  <c r="N268" i="1"/>
  <c r="AA268" i="8" s="1"/>
  <c r="BJ268" i="8" s="1"/>
  <c r="N267" i="1"/>
  <c r="AA267" i="8" s="1"/>
  <c r="BJ267" i="8" s="1"/>
  <c r="N266" i="1"/>
  <c r="AA266" i="8" s="1"/>
  <c r="BJ266" i="8" s="1"/>
  <c r="N265" i="1"/>
  <c r="AA265" i="8" s="1"/>
  <c r="BJ265" i="8" s="1"/>
  <c r="N264" i="1"/>
  <c r="AA264" i="8" s="1"/>
  <c r="BJ264" i="8" s="1"/>
  <c r="N263" i="1"/>
  <c r="AA263" i="8" s="1"/>
  <c r="BJ263" i="8" s="1"/>
  <c r="N262" i="1"/>
  <c r="AA262" i="8" s="1"/>
  <c r="BJ262" i="8" s="1"/>
  <c r="N261" i="1"/>
  <c r="AA261" i="8" s="1"/>
  <c r="BJ261" i="8" s="1"/>
  <c r="N260" i="1"/>
  <c r="AA260" i="8" s="1"/>
  <c r="BJ260" i="8" s="1"/>
  <c r="N259" i="1"/>
  <c r="AA259" i="8" s="1"/>
  <c r="BJ259" i="8" s="1"/>
  <c r="N258" i="1"/>
  <c r="AA258" i="8" s="1"/>
  <c r="BJ258" i="8" s="1"/>
  <c r="N257" i="1"/>
  <c r="AA257" i="8" s="1"/>
  <c r="BJ257" i="8" s="1"/>
  <c r="N256" i="1"/>
  <c r="AA256" i="8" s="1"/>
  <c r="BJ256" i="8" s="1"/>
  <c r="N255" i="1"/>
  <c r="AA255" i="8" s="1"/>
  <c r="BJ255" i="8" s="1"/>
  <c r="N254" i="1"/>
  <c r="AA254" i="8" s="1"/>
  <c r="BJ254" i="8" s="1"/>
  <c r="N253" i="1"/>
  <c r="AA253" i="8" s="1"/>
  <c r="BJ253" i="8" s="1"/>
  <c r="N252" i="1"/>
  <c r="AA252" i="8" s="1"/>
  <c r="BJ252" i="8" s="1"/>
  <c r="N251" i="1"/>
  <c r="AA251" i="8" s="1"/>
  <c r="BJ251" i="8" s="1"/>
  <c r="N250" i="1"/>
  <c r="AA250" i="8" s="1"/>
  <c r="BJ250" i="8" s="1"/>
  <c r="N249" i="1"/>
  <c r="AA249" i="8" s="1"/>
  <c r="BJ249" i="8" s="1"/>
  <c r="N248" i="1"/>
  <c r="AA248" i="8" s="1"/>
  <c r="BJ248" i="8" s="1"/>
  <c r="N247" i="1"/>
  <c r="AA247" i="8" s="1"/>
  <c r="BJ247" i="8" s="1"/>
  <c r="N246" i="1"/>
  <c r="AA246" i="8" s="1"/>
  <c r="BJ246" i="8" s="1"/>
  <c r="N245" i="1"/>
  <c r="AA245" i="8" s="1"/>
  <c r="BJ245" i="8" s="1"/>
  <c r="N244" i="1"/>
  <c r="AA244" i="8" s="1"/>
  <c r="BJ244" i="8" s="1"/>
  <c r="N243" i="1"/>
  <c r="AA243" i="8" s="1"/>
  <c r="BJ243" i="8" s="1"/>
  <c r="N242" i="1"/>
  <c r="AA242" i="8" s="1"/>
  <c r="BJ242" i="8" s="1"/>
  <c r="N241" i="1"/>
  <c r="AA241" i="8" s="1"/>
  <c r="BJ241" i="8" s="1"/>
  <c r="N240" i="1"/>
  <c r="AA240" i="8" s="1"/>
  <c r="BJ240" i="8" s="1"/>
  <c r="N239" i="1"/>
  <c r="AA239" i="8" s="1"/>
  <c r="BJ239" i="8" s="1"/>
  <c r="N238" i="1"/>
  <c r="AA238" i="8" s="1"/>
  <c r="BJ238" i="8" s="1"/>
  <c r="N237" i="1"/>
  <c r="AA237" i="8" s="1"/>
  <c r="BJ237" i="8" s="1"/>
  <c r="N236" i="1"/>
  <c r="AA236" i="8" s="1"/>
  <c r="BJ236" i="8" s="1"/>
  <c r="N235" i="1"/>
  <c r="AA235" i="8" s="1"/>
  <c r="BJ235" i="8" s="1"/>
  <c r="N234" i="1"/>
  <c r="AA234" i="8" s="1"/>
  <c r="BJ234" i="8" s="1"/>
  <c r="N233" i="1"/>
  <c r="AA233" i="8" s="1"/>
  <c r="BJ233" i="8" s="1"/>
  <c r="N232" i="1"/>
  <c r="AA232" i="8" s="1"/>
  <c r="BJ232" i="8" s="1"/>
  <c r="N231" i="1"/>
  <c r="AA231" i="8" s="1"/>
  <c r="BJ231" i="8" s="1"/>
  <c r="N230" i="1"/>
  <c r="AA230" i="8" s="1"/>
  <c r="BJ230" i="8" s="1"/>
  <c r="N229" i="1"/>
  <c r="AA229" i="8" s="1"/>
  <c r="BJ229" i="8" s="1"/>
  <c r="N228" i="1"/>
  <c r="AA228" i="8" s="1"/>
  <c r="BJ228" i="8" s="1"/>
  <c r="N227" i="1"/>
  <c r="AA227" i="8" s="1"/>
  <c r="BJ227" i="8" s="1"/>
  <c r="N226" i="1"/>
  <c r="AA226" i="8" s="1"/>
  <c r="BJ226" i="8" s="1"/>
  <c r="N225" i="1"/>
  <c r="AA225" i="8" s="1"/>
  <c r="BJ225" i="8" s="1"/>
  <c r="N224" i="1"/>
  <c r="AA224" i="8" s="1"/>
  <c r="BJ224" i="8" s="1"/>
  <c r="N223" i="1"/>
  <c r="AA223" i="8" s="1"/>
  <c r="BJ223" i="8" s="1"/>
  <c r="N222" i="1"/>
  <c r="AA222" i="8" s="1"/>
  <c r="BJ222" i="8" s="1"/>
  <c r="N221" i="1"/>
  <c r="AA221" i="8" s="1"/>
  <c r="BJ221" i="8" s="1"/>
  <c r="N220" i="1"/>
  <c r="AA220" i="8" s="1"/>
  <c r="BJ220" i="8" s="1"/>
  <c r="N219" i="1"/>
  <c r="AA219" i="8" s="1"/>
  <c r="BJ219" i="8" s="1"/>
  <c r="N218" i="1"/>
  <c r="AA218" i="8" s="1"/>
  <c r="BJ218" i="8" s="1"/>
  <c r="N217" i="1"/>
  <c r="AA217" i="8" s="1"/>
  <c r="BJ217" i="8" s="1"/>
  <c r="N216" i="1"/>
  <c r="AA216" i="8" s="1"/>
  <c r="BJ216" i="8" s="1"/>
  <c r="N215" i="1"/>
  <c r="AA215" i="8" s="1"/>
  <c r="BJ215" i="8" s="1"/>
  <c r="N214" i="1"/>
  <c r="AA214" i="8" s="1"/>
  <c r="BJ214" i="8" s="1"/>
  <c r="N213" i="1"/>
  <c r="AA213" i="8" s="1"/>
  <c r="BJ213" i="8" s="1"/>
  <c r="N212" i="1"/>
  <c r="AA212" i="8" s="1"/>
  <c r="BJ212" i="8" s="1"/>
  <c r="N211" i="1"/>
  <c r="AA211" i="8" s="1"/>
  <c r="BJ211" i="8" s="1"/>
  <c r="N210" i="1"/>
  <c r="AA210" i="8" s="1"/>
  <c r="BJ210" i="8" s="1"/>
  <c r="N209" i="1"/>
  <c r="AA209" i="8" s="1"/>
  <c r="BJ209" i="8" s="1"/>
  <c r="N208" i="1"/>
  <c r="AA208" i="8" s="1"/>
  <c r="BJ208" i="8" s="1"/>
  <c r="N207" i="1"/>
  <c r="AA207" i="8" s="1"/>
  <c r="BJ207" i="8" s="1"/>
  <c r="N206" i="1"/>
  <c r="AA206" i="8" s="1"/>
  <c r="BJ206" i="8" s="1"/>
  <c r="N205" i="1"/>
  <c r="AA205" i="8" s="1"/>
  <c r="BJ205" i="8" s="1"/>
  <c r="N204" i="1"/>
  <c r="AA204" i="8" s="1"/>
  <c r="BJ204" i="8" s="1"/>
  <c r="N203" i="1"/>
  <c r="AA203" i="8" s="1"/>
  <c r="BJ203" i="8" s="1"/>
  <c r="N202" i="1"/>
  <c r="AA202" i="8" s="1"/>
  <c r="BJ202" i="8" s="1"/>
  <c r="N201" i="1"/>
  <c r="AA201" i="8" s="1"/>
  <c r="BJ201" i="8" s="1"/>
  <c r="N200" i="1"/>
  <c r="AA200" i="8" s="1"/>
  <c r="BJ200" i="8" s="1"/>
  <c r="N199" i="1"/>
  <c r="AA199" i="8" s="1"/>
  <c r="BJ199" i="8" s="1"/>
  <c r="N198" i="1"/>
  <c r="AA198" i="8" s="1"/>
  <c r="BJ198" i="8" s="1"/>
  <c r="N197" i="1"/>
  <c r="AA197" i="8" s="1"/>
  <c r="BJ197" i="8" s="1"/>
  <c r="N196" i="1"/>
  <c r="AA196" i="8" s="1"/>
  <c r="BJ196" i="8" s="1"/>
  <c r="N195" i="1"/>
  <c r="AA195" i="8" s="1"/>
  <c r="BJ195" i="8" s="1"/>
  <c r="N194" i="1"/>
  <c r="AA194" i="8" s="1"/>
  <c r="BJ194" i="8" s="1"/>
  <c r="N193" i="1"/>
  <c r="AA193" i="8" s="1"/>
  <c r="BJ193" i="8" s="1"/>
  <c r="N192" i="1"/>
  <c r="AA192" i="8" s="1"/>
  <c r="BJ192" i="8" s="1"/>
  <c r="N191" i="1"/>
  <c r="AA191" i="8" s="1"/>
  <c r="BJ191" i="8" s="1"/>
  <c r="N190" i="1"/>
  <c r="AA190" i="8" s="1"/>
  <c r="BJ190" i="8" s="1"/>
  <c r="N189" i="1"/>
  <c r="AA189" i="8" s="1"/>
  <c r="BJ189" i="8" s="1"/>
  <c r="N188" i="1"/>
  <c r="AA188" i="8" s="1"/>
  <c r="BJ188" i="8" s="1"/>
  <c r="N187" i="1"/>
  <c r="AA187" i="8" s="1"/>
  <c r="BJ187" i="8" s="1"/>
  <c r="N186" i="1"/>
  <c r="AA186" i="8" s="1"/>
  <c r="BJ186" i="8" s="1"/>
  <c r="N185" i="1"/>
  <c r="AA185" i="8" s="1"/>
  <c r="BJ185" i="8" s="1"/>
  <c r="N184" i="1"/>
  <c r="AA184" i="8" s="1"/>
  <c r="BJ184" i="8" s="1"/>
  <c r="N183" i="1"/>
  <c r="AA183" i="8" s="1"/>
  <c r="BJ183" i="8" s="1"/>
  <c r="N182" i="1"/>
  <c r="AA182" i="8" s="1"/>
  <c r="BJ182" i="8" s="1"/>
  <c r="N181" i="1"/>
  <c r="AA181" i="8" s="1"/>
  <c r="BJ181" i="8" s="1"/>
  <c r="N180" i="1"/>
  <c r="AA180" i="8" s="1"/>
  <c r="BJ180" i="8" s="1"/>
  <c r="N179" i="1"/>
  <c r="AA179" i="8" s="1"/>
  <c r="BJ179" i="8" s="1"/>
  <c r="N178" i="1"/>
  <c r="AA178" i="8" s="1"/>
  <c r="BJ178" i="8" s="1"/>
  <c r="N177" i="1"/>
  <c r="AA177" i="8" s="1"/>
  <c r="BJ177" i="8" s="1"/>
  <c r="N176" i="1"/>
  <c r="AA176" i="8" s="1"/>
  <c r="BJ176" i="8" s="1"/>
  <c r="N175" i="1"/>
  <c r="AA175" i="8" s="1"/>
  <c r="BJ175" i="8" s="1"/>
  <c r="N174" i="1"/>
  <c r="AA174" i="8" s="1"/>
  <c r="BJ174" i="8" s="1"/>
  <c r="N173" i="1"/>
  <c r="AA173" i="8" s="1"/>
  <c r="BJ173" i="8" s="1"/>
  <c r="N172" i="1"/>
  <c r="AA172" i="8" s="1"/>
  <c r="BJ172" i="8" s="1"/>
  <c r="N171" i="1"/>
  <c r="AA171" i="8" s="1"/>
  <c r="BJ171" i="8" s="1"/>
  <c r="N170" i="1"/>
  <c r="AA170" i="8" s="1"/>
  <c r="BJ170" i="8" s="1"/>
  <c r="N169" i="1"/>
  <c r="AA169" i="8" s="1"/>
  <c r="BJ169" i="8" s="1"/>
  <c r="N168" i="1"/>
  <c r="AA168" i="8" s="1"/>
  <c r="BJ168" i="8" s="1"/>
  <c r="N167" i="1"/>
  <c r="AA167" i="8" s="1"/>
  <c r="BJ167" i="8" s="1"/>
  <c r="N166" i="1"/>
  <c r="AA166" i="8" s="1"/>
  <c r="BJ166" i="8" s="1"/>
  <c r="N165" i="1"/>
  <c r="AA165" i="8" s="1"/>
  <c r="BJ165" i="8" s="1"/>
  <c r="N164" i="1"/>
  <c r="AA164" i="8" s="1"/>
  <c r="BJ164" i="8" s="1"/>
  <c r="N163" i="1"/>
  <c r="AA163" i="8" s="1"/>
  <c r="BJ163" i="8" s="1"/>
  <c r="N162" i="1"/>
  <c r="AA162" i="8" s="1"/>
  <c r="BJ162" i="8" s="1"/>
  <c r="N161" i="1"/>
  <c r="AA161" i="8" s="1"/>
  <c r="BJ161" i="8" s="1"/>
  <c r="N160" i="1"/>
  <c r="AA160" i="8" s="1"/>
  <c r="BJ160" i="8" s="1"/>
  <c r="N159" i="1"/>
  <c r="AA159" i="8" s="1"/>
  <c r="BJ159" i="8" s="1"/>
  <c r="N158" i="1"/>
  <c r="AA158" i="8" s="1"/>
  <c r="BJ158" i="8" s="1"/>
  <c r="N157" i="1"/>
  <c r="AA157" i="8" s="1"/>
  <c r="BJ157" i="8" s="1"/>
  <c r="N156" i="1"/>
  <c r="AA156" i="8" s="1"/>
  <c r="BJ156" i="8" s="1"/>
  <c r="N155" i="1"/>
  <c r="AA155" i="8" s="1"/>
  <c r="BJ155" i="8" s="1"/>
  <c r="N154" i="1"/>
  <c r="AA154" i="8" s="1"/>
  <c r="BJ154" i="8" s="1"/>
  <c r="N153" i="1"/>
  <c r="AA153" i="8" s="1"/>
  <c r="BJ153" i="8" s="1"/>
  <c r="N152" i="1"/>
  <c r="AA152" i="8" s="1"/>
  <c r="BJ152" i="8" s="1"/>
  <c r="N151" i="1"/>
  <c r="AA151" i="8" s="1"/>
  <c r="BJ151" i="8" s="1"/>
  <c r="N150" i="1"/>
  <c r="AA150" i="8" s="1"/>
  <c r="BJ150" i="8" s="1"/>
  <c r="N149" i="1"/>
  <c r="AA149" i="8" s="1"/>
  <c r="BJ149" i="8" s="1"/>
  <c r="N148" i="1"/>
  <c r="AA148" i="8" s="1"/>
  <c r="BJ148" i="8" s="1"/>
  <c r="N147" i="1"/>
  <c r="AA147" i="8" s="1"/>
  <c r="BJ147" i="8" s="1"/>
  <c r="N146" i="1"/>
  <c r="AA146" i="8" s="1"/>
  <c r="BJ146" i="8" s="1"/>
  <c r="N145" i="1"/>
  <c r="AA145" i="8" s="1"/>
  <c r="BJ145" i="8" s="1"/>
  <c r="N144" i="1"/>
  <c r="AA144" i="8" s="1"/>
  <c r="BJ144" i="8" s="1"/>
  <c r="N143" i="1"/>
  <c r="AA143" i="8" s="1"/>
  <c r="BJ143" i="8" s="1"/>
  <c r="N142" i="1"/>
  <c r="AA142" i="8" s="1"/>
  <c r="BJ142" i="8" s="1"/>
  <c r="N141" i="1"/>
  <c r="AA141" i="8" s="1"/>
  <c r="BJ141" i="8" s="1"/>
  <c r="N140" i="1"/>
  <c r="AA140" i="8" s="1"/>
  <c r="BJ140" i="8" s="1"/>
  <c r="N139" i="1"/>
  <c r="AA139" i="8" s="1"/>
  <c r="BJ139" i="8" s="1"/>
  <c r="N138" i="1"/>
  <c r="AA138" i="8" s="1"/>
  <c r="BJ138" i="8" s="1"/>
  <c r="N137" i="1"/>
  <c r="AA137" i="8" s="1"/>
  <c r="BJ137" i="8" s="1"/>
  <c r="N136" i="1"/>
  <c r="AA136" i="8" s="1"/>
  <c r="BJ136" i="8" s="1"/>
  <c r="N135" i="1"/>
  <c r="AA135" i="8" s="1"/>
  <c r="BJ135" i="8" s="1"/>
  <c r="N134" i="1"/>
  <c r="AA134" i="8" s="1"/>
  <c r="BJ134" i="8" s="1"/>
  <c r="N133" i="1"/>
  <c r="AA133" i="8" s="1"/>
  <c r="BJ133" i="8" s="1"/>
  <c r="N132" i="1"/>
  <c r="AA132" i="8" s="1"/>
  <c r="BJ132" i="8" s="1"/>
  <c r="N131" i="1"/>
  <c r="AA131" i="8" s="1"/>
  <c r="BJ131" i="8" s="1"/>
  <c r="N130" i="1"/>
  <c r="AA130" i="8" s="1"/>
  <c r="BJ130" i="8" s="1"/>
  <c r="N129" i="1"/>
  <c r="AA129" i="8" s="1"/>
  <c r="BJ129" i="8" s="1"/>
  <c r="N128" i="1"/>
  <c r="AA128" i="8" s="1"/>
  <c r="BJ128" i="8" s="1"/>
  <c r="N127" i="1"/>
  <c r="AA127" i="8" s="1"/>
  <c r="BJ127" i="8" s="1"/>
  <c r="N126" i="1"/>
  <c r="AA126" i="8" s="1"/>
  <c r="BJ126" i="8" s="1"/>
  <c r="N125" i="1"/>
  <c r="AA125" i="8" s="1"/>
  <c r="BJ125" i="8" s="1"/>
  <c r="N124" i="1"/>
  <c r="AA124" i="8" s="1"/>
  <c r="BJ124" i="8" s="1"/>
  <c r="N123" i="1"/>
  <c r="AA123" i="8" s="1"/>
  <c r="BJ123" i="8" s="1"/>
  <c r="N122" i="1"/>
  <c r="AA122" i="8" s="1"/>
  <c r="BJ122" i="8" s="1"/>
  <c r="N121" i="1"/>
  <c r="AA121" i="8" s="1"/>
  <c r="BJ121" i="8" s="1"/>
  <c r="N120" i="1"/>
  <c r="AA120" i="8" s="1"/>
  <c r="BJ120" i="8" s="1"/>
  <c r="N119" i="1"/>
  <c r="AA119" i="8" s="1"/>
  <c r="BJ119" i="8" s="1"/>
  <c r="N118" i="1"/>
  <c r="AA118" i="8" s="1"/>
  <c r="BJ118" i="8" s="1"/>
  <c r="N117" i="1"/>
  <c r="AA117" i="8" s="1"/>
  <c r="BJ117" i="8" s="1"/>
  <c r="N116" i="1"/>
  <c r="AA116" i="8" s="1"/>
  <c r="BJ116" i="8" s="1"/>
  <c r="N115" i="1"/>
  <c r="AA115" i="8" s="1"/>
  <c r="BJ115" i="8" s="1"/>
  <c r="N114" i="1"/>
  <c r="AA114" i="8" s="1"/>
  <c r="BJ114" i="8" s="1"/>
  <c r="N113" i="1"/>
  <c r="AA113" i="8" s="1"/>
  <c r="BJ113" i="8" s="1"/>
  <c r="N112" i="1"/>
  <c r="AA112" i="8" s="1"/>
  <c r="BJ112" i="8" s="1"/>
  <c r="N111" i="1"/>
  <c r="AA111" i="8" s="1"/>
  <c r="BJ111" i="8" s="1"/>
  <c r="N110" i="1"/>
  <c r="AA110" i="8" s="1"/>
  <c r="BJ110" i="8" s="1"/>
  <c r="N109" i="1"/>
  <c r="AA109" i="8" s="1"/>
  <c r="BJ109" i="8" s="1"/>
  <c r="N108" i="1"/>
  <c r="AA108" i="8" s="1"/>
  <c r="BJ108" i="8" s="1"/>
  <c r="N107" i="1"/>
  <c r="AA107" i="8" s="1"/>
  <c r="BJ107" i="8" s="1"/>
  <c r="N106" i="1"/>
  <c r="AA106" i="8" s="1"/>
  <c r="BJ106" i="8" s="1"/>
  <c r="N105" i="1"/>
  <c r="AA105" i="8" s="1"/>
  <c r="BJ105" i="8" s="1"/>
  <c r="N104" i="1"/>
  <c r="AA104" i="8" s="1"/>
  <c r="BJ104" i="8" s="1"/>
  <c r="N103" i="1"/>
  <c r="AA103" i="8" s="1"/>
  <c r="BJ103" i="8" s="1"/>
  <c r="N102" i="1"/>
  <c r="AA102" i="8" s="1"/>
  <c r="BJ102" i="8" s="1"/>
  <c r="N101" i="1"/>
  <c r="AA101" i="8" s="1"/>
  <c r="BJ101" i="8" s="1"/>
  <c r="N100" i="1"/>
  <c r="AA100" i="8" s="1"/>
  <c r="BJ100" i="8" s="1"/>
  <c r="N99" i="1"/>
  <c r="AA99" i="8" s="1"/>
  <c r="BJ99" i="8" s="1"/>
  <c r="N98" i="1"/>
  <c r="AA98" i="8" s="1"/>
  <c r="BJ98" i="8" s="1"/>
  <c r="N97" i="1"/>
  <c r="AA97" i="8" s="1"/>
  <c r="BJ97" i="8" s="1"/>
  <c r="N96" i="1"/>
  <c r="AA96" i="8" s="1"/>
  <c r="BJ96" i="8" s="1"/>
  <c r="N95" i="1"/>
  <c r="AA95" i="8" s="1"/>
  <c r="BJ95" i="8" s="1"/>
  <c r="N94" i="1"/>
  <c r="AA94" i="8" s="1"/>
  <c r="BJ94" i="8" s="1"/>
  <c r="N93" i="1"/>
  <c r="AA93" i="8" s="1"/>
  <c r="BJ93" i="8" s="1"/>
  <c r="N92" i="1"/>
  <c r="AA92" i="8" s="1"/>
  <c r="BJ92" i="8" s="1"/>
  <c r="N91" i="1"/>
  <c r="AA91" i="8" s="1"/>
  <c r="BJ91" i="8" s="1"/>
  <c r="N90" i="1"/>
  <c r="AA90" i="8" s="1"/>
  <c r="BJ90" i="8" s="1"/>
  <c r="N89" i="1"/>
  <c r="AA89" i="8" s="1"/>
  <c r="BJ89" i="8" s="1"/>
  <c r="N88" i="1"/>
  <c r="AA88" i="8" s="1"/>
  <c r="BJ88" i="8" s="1"/>
  <c r="N87" i="1"/>
  <c r="AA87" i="8" s="1"/>
  <c r="BJ87" i="8" s="1"/>
  <c r="N86" i="1"/>
  <c r="AA86" i="8" s="1"/>
  <c r="BJ86" i="8" s="1"/>
  <c r="N85" i="1"/>
  <c r="AA85" i="8" s="1"/>
  <c r="BJ85" i="8" s="1"/>
  <c r="N84" i="1"/>
  <c r="AA84" i="8" s="1"/>
  <c r="BJ84" i="8" s="1"/>
  <c r="N83" i="1"/>
  <c r="AA83" i="8" s="1"/>
  <c r="BJ83" i="8" s="1"/>
  <c r="N82" i="1"/>
  <c r="AA82" i="8" s="1"/>
  <c r="BJ82" i="8" s="1"/>
  <c r="N81" i="1"/>
  <c r="AA81" i="8" s="1"/>
  <c r="BJ81" i="8" s="1"/>
  <c r="N80" i="1"/>
  <c r="AA80" i="8" s="1"/>
  <c r="BJ80" i="8" s="1"/>
  <c r="N79" i="1"/>
  <c r="AA79" i="8" s="1"/>
  <c r="BJ79" i="8" s="1"/>
  <c r="N78" i="1"/>
  <c r="AA78" i="8" s="1"/>
  <c r="BJ78" i="8" s="1"/>
  <c r="N77" i="1"/>
  <c r="AA77" i="8" s="1"/>
  <c r="BJ77" i="8" s="1"/>
  <c r="N76" i="1"/>
  <c r="AA76" i="8" s="1"/>
  <c r="BJ76" i="8" s="1"/>
  <c r="N75" i="1"/>
  <c r="AA75" i="8" s="1"/>
  <c r="BJ75" i="8" s="1"/>
  <c r="N74" i="1"/>
  <c r="AA74" i="8" s="1"/>
  <c r="BJ74" i="8" s="1"/>
  <c r="N73" i="1"/>
  <c r="AA73" i="8" s="1"/>
  <c r="BJ73" i="8" s="1"/>
  <c r="N72" i="1"/>
  <c r="AA72" i="8" s="1"/>
  <c r="BJ72" i="8" s="1"/>
  <c r="N71" i="1"/>
  <c r="AA71" i="8" s="1"/>
  <c r="BJ71" i="8" s="1"/>
  <c r="N70" i="1"/>
  <c r="AA70" i="8" s="1"/>
  <c r="BJ70" i="8" s="1"/>
  <c r="N69" i="1"/>
  <c r="AA69" i="8" s="1"/>
  <c r="BJ69" i="8" s="1"/>
  <c r="N68" i="1"/>
  <c r="AA68" i="8" s="1"/>
  <c r="BJ68" i="8" s="1"/>
  <c r="N67" i="1"/>
  <c r="AA67" i="8" s="1"/>
  <c r="BJ67" i="8" s="1"/>
  <c r="N66" i="1"/>
  <c r="AA66" i="8" s="1"/>
  <c r="BJ66" i="8" s="1"/>
  <c r="N65" i="1"/>
  <c r="AA65" i="8" s="1"/>
  <c r="BJ65" i="8" s="1"/>
  <c r="N64" i="1"/>
  <c r="AA64" i="8" s="1"/>
  <c r="BJ64" i="8" s="1"/>
  <c r="N63" i="1"/>
  <c r="AA63" i="8" s="1"/>
  <c r="BJ63" i="8" s="1"/>
  <c r="N62" i="1"/>
  <c r="AA62" i="8" s="1"/>
  <c r="BJ62" i="8" s="1"/>
  <c r="N61" i="1"/>
  <c r="AA61" i="8" s="1"/>
  <c r="BJ61" i="8" s="1"/>
  <c r="N60" i="1"/>
  <c r="AA60" i="8" s="1"/>
  <c r="BJ60" i="8" s="1"/>
  <c r="N59" i="1"/>
  <c r="AA59" i="8" s="1"/>
  <c r="BJ59" i="8" s="1"/>
  <c r="N58" i="1"/>
  <c r="AA58" i="8" s="1"/>
  <c r="BJ58" i="8" s="1"/>
  <c r="N57" i="1"/>
  <c r="AA57" i="8" s="1"/>
  <c r="BJ57" i="8" s="1"/>
  <c r="N56" i="1"/>
  <c r="AA56" i="8" s="1"/>
  <c r="BJ56" i="8" s="1"/>
  <c r="N55" i="1"/>
  <c r="AA55" i="8" s="1"/>
  <c r="BJ55" i="8" s="1"/>
  <c r="N54" i="1"/>
  <c r="AA54" i="8" s="1"/>
  <c r="BJ54" i="8" s="1"/>
  <c r="N53" i="1"/>
  <c r="AA53" i="8" s="1"/>
  <c r="BJ53" i="8" s="1"/>
  <c r="N52" i="1"/>
  <c r="AA52" i="8" s="1"/>
  <c r="BJ52" i="8" s="1"/>
  <c r="N51" i="1"/>
  <c r="AA51" i="8" s="1"/>
  <c r="BJ51" i="8" s="1"/>
  <c r="N50" i="1"/>
  <c r="AA50" i="8" s="1"/>
  <c r="BJ50" i="8" s="1"/>
  <c r="N49" i="1"/>
  <c r="AA49" i="8" s="1"/>
  <c r="BJ49" i="8" s="1"/>
  <c r="N48" i="1"/>
  <c r="AA48" i="8" s="1"/>
  <c r="BJ48" i="8" s="1"/>
  <c r="N47" i="1"/>
  <c r="AA47" i="8" s="1"/>
  <c r="BJ47" i="8" s="1"/>
  <c r="N46" i="1"/>
  <c r="AA46" i="8" s="1"/>
  <c r="BJ46" i="8" s="1"/>
  <c r="N45" i="1"/>
  <c r="AA45" i="8" s="1"/>
  <c r="BJ45" i="8" s="1"/>
  <c r="N44" i="1"/>
  <c r="AA44" i="8" s="1"/>
  <c r="BJ44" i="8" s="1"/>
  <c r="N43" i="1"/>
  <c r="AA43" i="8" s="1"/>
  <c r="BJ43" i="8" s="1"/>
  <c r="N42" i="1"/>
  <c r="AA42" i="8" s="1"/>
  <c r="BJ42" i="8" s="1"/>
  <c r="N41" i="1"/>
  <c r="AA41" i="8" s="1"/>
  <c r="BJ41" i="8" s="1"/>
  <c r="N40" i="1"/>
  <c r="AA40" i="8" s="1"/>
  <c r="BJ40" i="8" s="1"/>
  <c r="N39" i="1"/>
  <c r="AA39" i="8" s="1"/>
  <c r="BJ39" i="8" s="1"/>
  <c r="N38" i="1"/>
  <c r="AA38" i="8" s="1"/>
  <c r="BJ38" i="8" s="1"/>
  <c r="N37" i="1"/>
  <c r="AA37" i="8" s="1"/>
  <c r="BJ37" i="8" s="1"/>
  <c r="N36" i="1"/>
  <c r="AA36" i="8" s="1"/>
  <c r="BJ36" i="8" s="1"/>
  <c r="N35" i="1"/>
  <c r="AA35" i="8" s="1"/>
  <c r="BJ35" i="8" s="1"/>
  <c r="N34" i="1"/>
  <c r="AA34" i="8" s="1"/>
  <c r="BJ34" i="8" s="1"/>
  <c r="N33" i="1"/>
  <c r="AA33" i="8" s="1"/>
  <c r="BJ33" i="8" s="1"/>
  <c r="N32" i="1"/>
  <c r="AA32" i="8" s="1"/>
  <c r="BJ32" i="8" s="1"/>
  <c r="N31" i="1"/>
  <c r="AA31" i="8" s="1"/>
  <c r="BJ31" i="8" s="1"/>
  <c r="N30" i="1"/>
  <c r="AA30" i="8" s="1"/>
  <c r="BJ30" i="8" s="1"/>
  <c r="N29" i="1"/>
  <c r="AA29" i="8" s="1"/>
  <c r="BJ29" i="8" s="1"/>
  <c r="N28" i="1"/>
  <c r="AA28" i="8" s="1"/>
  <c r="BJ28" i="8" s="1"/>
  <c r="N27" i="1"/>
  <c r="AA27" i="8" s="1"/>
  <c r="BJ27" i="8" s="1"/>
  <c r="N26" i="1"/>
  <c r="AA26" i="8" s="1"/>
  <c r="BJ26" i="8" s="1"/>
  <c r="N25" i="1"/>
  <c r="AA25" i="8" s="1"/>
  <c r="BJ25" i="8" s="1"/>
  <c r="N24" i="1"/>
  <c r="AA24" i="8" s="1"/>
  <c r="BJ24" i="8" s="1"/>
  <c r="N23" i="1"/>
  <c r="AA23" i="8" s="1"/>
  <c r="BJ23" i="8" s="1"/>
  <c r="N22" i="1"/>
  <c r="AA22" i="8" s="1"/>
  <c r="BJ22" i="8" s="1"/>
  <c r="N21" i="1"/>
  <c r="AA21" i="8" s="1"/>
  <c r="BJ21" i="8" s="1"/>
  <c r="N20" i="1"/>
  <c r="AA20" i="8" s="1"/>
  <c r="BJ20" i="8" s="1"/>
  <c r="N19" i="1"/>
  <c r="AA19" i="8" s="1"/>
  <c r="BJ19" i="8" s="1"/>
  <c r="N18" i="1"/>
  <c r="AA18" i="8" s="1"/>
  <c r="BJ18" i="8" s="1"/>
  <c r="N17" i="1"/>
  <c r="AA17" i="8" s="1"/>
  <c r="BJ17" i="8" s="1"/>
  <c r="N16" i="1"/>
  <c r="AA16" i="8" s="1"/>
  <c r="BJ16" i="8" s="1"/>
  <c r="N15" i="1"/>
  <c r="AA15" i="8" s="1"/>
  <c r="BJ15" i="8" s="1"/>
  <c r="N14" i="1"/>
  <c r="AA14" i="8" s="1"/>
  <c r="BJ14" i="8" s="1"/>
  <c r="N13" i="1"/>
  <c r="AA13" i="8" s="1"/>
  <c r="BJ13" i="8" s="1"/>
  <c r="N12" i="1"/>
  <c r="AA12" i="8" s="1"/>
  <c r="BJ12" i="8" s="1"/>
  <c r="N11" i="1"/>
  <c r="AA11" i="8" s="1"/>
  <c r="BJ11" i="8" s="1"/>
  <c r="N10" i="1"/>
  <c r="AA10" i="8" s="1"/>
  <c r="BJ10" i="8" s="1"/>
  <c r="N9" i="1"/>
  <c r="AA9" i="8" s="1"/>
  <c r="BJ9" i="8" s="1"/>
  <c r="N8" i="1"/>
  <c r="AA8" i="8" s="1"/>
  <c r="BJ8" i="8" s="1"/>
  <c r="N7" i="1"/>
  <c r="AA7" i="8" s="1"/>
  <c r="BJ7" i="8" s="1"/>
  <c r="N6" i="1"/>
  <c r="AA6" i="8" s="1"/>
  <c r="BJ6" i="8" s="1"/>
  <c r="N5" i="1"/>
  <c r="AA5" i="8" s="1"/>
  <c r="BJ5" i="8" s="1"/>
  <c r="N4" i="1"/>
  <c r="AA4" i="8" s="1"/>
  <c r="BJ4" i="8" s="1"/>
  <c r="N3" i="1"/>
  <c r="AA3" i="8" s="1"/>
  <c r="BJ3" i="8" s="1"/>
  <c r="J1" i="6"/>
  <c r="AG2" i="8" s="1"/>
  <c r="BP2" i="8" s="1"/>
  <c r="J1" i="3"/>
  <c r="AD2" i="8" s="1"/>
  <c r="BM2" i="8" s="1"/>
  <c r="N2" i="1"/>
  <c r="AA2" i="8" s="1"/>
  <c r="BJ2" i="8" s="1"/>
  <c r="H2" i="2"/>
  <c r="I2" i="2" s="1"/>
  <c r="H587" i="6"/>
  <c r="I587" i="6" s="1"/>
  <c r="H586" i="6"/>
  <c r="I586" i="6" s="1"/>
  <c r="H585" i="6"/>
  <c r="I585" i="6" s="1"/>
  <c r="H584" i="6"/>
  <c r="I584" i="6" s="1"/>
  <c r="H583" i="6"/>
  <c r="I583" i="6" s="1"/>
  <c r="H582" i="6"/>
  <c r="I582" i="6" s="1"/>
  <c r="H581" i="6"/>
  <c r="I581" i="6" s="1"/>
  <c r="H580" i="6"/>
  <c r="I580" i="6" s="1"/>
  <c r="H579" i="6"/>
  <c r="I579" i="6" s="1"/>
  <c r="H578" i="6"/>
  <c r="I578" i="6" s="1"/>
  <c r="H577" i="6"/>
  <c r="I577" i="6" s="1"/>
  <c r="H576" i="6"/>
  <c r="I576" i="6" s="1"/>
  <c r="H575" i="6"/>
  <c r="I575" i="6" s="1"/>
  <c r="H574" i="6"/>
  <c r="I574" i="6" s="1"/>
  <c r="H573" i="6"/>
  <c r="I573" i="6" s="1"/>
  <c r="H572" i="6"/>
  <c r="I572" i="6" s="1"/>
  <c r="H571" i="6"/>
  <c r="I571" i="6" s="1"/>
  <c r="H570" i="6"/>
  <c r="I570" i="6" s="1"/>
  <c r="H569" i="6"/>
  <c r="I569" i="6" s="1"/>
  <c r="H568" i="6"/>
  <c r="I568" i="6" s="1"/>
  <c r="H567" i="6"/>
  <c r="I567" i="6" s="1"/>
  <c r="H566" i="6"/>
  <c r="I566" i="6" s="1"/>
  <c r="H565" i="6"/>
  <c r="I565" i="6" s="1"/>
  <c r="H564" i="6"/>
  <c r="I564" i="6" s="1"/>
  <c r="H563" i="6"/>
  <c r="I563" i="6" s="1"/>
  <c r="H562" i="6"/>
  <c r="I562" i="6" s="1"/>
  <c r="H561" i="6"/>
  <c r="I561" i="6" s="1"/>
  <c r="H560" i="6"/>
  <c r="I560" i="6" s="1"/>
  <c r="H559" i="6"/>
  <c r="I559" i="6" s="1"/>
  <c r="H558" i="6"/>
  <c r="I558" i="6" s="1"/>
  <c r="H557" i="6"/>
  <c r="I557" i="6" s="1"/>
  <c r="H556" i="6"/>
  <c r="I556" i="6" s="1"/>
  <c r="H555" i="6"/>
  <c r="I555" i="6" s="1"/>
  <c r="H554" i="6"/>
  <c r="I554" i="6" s="1"/>
  <c r="H553" i="6"/>
  <c r="I553" i="6" s="1"/>
  <c r="H552" i="6"/>
  <c r="I552" i="6" s="1"/>
  <c r="H551" i="6"/>
  <c r="I551" i="6" s="1"/>
  <c r="H550" i="6"/>
  <c r="I550" i="6" s="1"/>
  <c r="H549" i="6"/>
  <c r="I549" i="6" s="1"/>
  <c r="H548" i="6"/>
  <c r="I548" i="6" s="1"/>
  <c r="H547" i="6"/>
  <c r="I547" i="6" s="1"/>
  <c r="H546" i="6"/>
  <c r="I546" i="6" s="1"/>
  <c r="H545" i="6"/>
  <c r="I545" i="6" s="1"/>
  <c r="H544" i="6"/>
  <c r="I544" i="6" s="1"/>
  <c r="H543" i="6"/>
  <c r="I543" i="6" s="1"/>
  <c r="H542" i="6"/>
  <c r="I542" i="6" s="1"/>
  <c r="H541" i="6"/>
  <c r="I541" i="6" s="1"/>
  <c r="H540" i="6"/>
  <c r="I540" i="6" s="1"/>
  <c r="H539" i="6"/>
  <c r="I539" i="6" s="1"/>
  <c r="H538" i="6"/>
  <c r="I538" i="6" s="1"/>
  <c r="H537" i="6"/>
  <c r="I537" i="6" s="1"/>
  <c r="H536" i="6"/>
  <c r="I536" i="6" s="1"/>
  <c r="H535" i="6"/>
  <c r="I535" i="6" s="1"/>
  <c r="H534" i="6"/>
  <c r="I534" i="6" s="1"/>
  <c r="H533" i="6"/>
  <c r="I533" i="6" s="1"/>
  <c r="H532" i="6"/>
  <c r="I532" i="6" s="1"/>
  <c r="H531" i="6"/>
  <c r="I531" i="6" s="1"/>
  <c r="H530" i="6"/>
  <c r="I530" i="6" s="1"/>
  <c r="H529" i="6"/>
  <c r="I529" i="6" s="1"/>
  <c r="H528" i="6"/>
  <c r="I528" i="6" s="1"/>
  <c r="H527" i="6"/>
  <c r="I527" i="6" s="1"/>
  <c r="H526" i="6"/>
  <c r="I526" i="6" s="1"/>
  <c r="H525" i="6"/>
  <c r="I525" i="6" s="1"/>
  <c r="H524" i="6"/>
  <c r="I524" i="6" s="1"/>
  <c r="H523" i="6"/>
  <c r="I523" i="6" s="1"/>
  <c r="H522" i="6"/>
  <c r="I522" i="6" s="1"/>
  <c r="H521" i="6"/>
  <c r="I521" i="6" s="1"/>
  <c r="H520" i="6"/>
  <c r="I520" i="6" s="1"/>
  <c r="H519" i="6"/>
  <c r="I519" i="6" s="1"/>
  <c r="H518" i="6"/>
  <c r="I518" i="6" s="1"/>
  <c r="H517" i="6"/>
  <c r="I517" i="6" s="1"/>
  <c r="H516" i="6"/>
  <c r="I516" i="6" s="1"/>
  <c r="H515" i="6"/>
  <c r="I515" i="6" s="1"/>
  <c r="H514" i="6"/>
  <c r="I514" i="6" s="1"/>
  <c r="H513" i="6"/>
  <c r="I513" i="6" s="1"/>
  <c r="H512" i="6"/>
  <c r="I512" i="6" s="1"/>
  <c r="H511" i="6"/>
  <c r="I511" i="6" s="1"/>
  <c r="H510" i="6"/>
  <c r="I510" i="6" s="1"/>
  <c r="H509" i="6"/>
  <c r="I509" i="6" s="1"/>
  <c r="H508" i="6"/>
  <c r="I508" i="6" s="1"/>
  <c r="H507" i="6"/>
  <c r="I507" i="6" s="1"/>
  <c r="H506" i="6"/>
  <c r="I506" i="6" s="1"/>
  <c r="H505" i="6"/>
  <c r="I505" i="6" s="1"/>
  <c r="H504" i="6"/>
  <c r="I504" i="6" s="1"/>
  <c r="H503" i="6"/>
  <c r="I503" i="6" s="1"/>
  <c r="H502" i="6"/>
  <c r="I502" i="6" s="1"/>
  <c r="H501" i="6"/>
  <c r="I501" i="6" s="1"/>
  <c r="H500" i="6"/>
  <c r="I500" i="6" s="1"/>
  <c r="H499" i="6"/>
  <c r="I499" i="6" s="1"/>
  <c r="H498" i="6"/>
  <c r="I498" i="6" s="1"/>
  <c r="H497" i="6"/>
  <c r="I497" i="6" s="1"/>
  <c r="H496" i="6"/>
  <c r="I496" i="6" s="1"/>
  <c r="H495" i="6"/>
  <c r="I495" i="6" s="1"/>
  <c r="H494" i="6"/>
  <c r="I494" i="6" s="1"/>
  <c r="H493" i="6"/>
  <c r="I493" i="6" s="1"/>
  <c r="H492" i="6"/>
  <c r="I492" i="6" s="1"/>
  <c r="H491" i="6"/>
  <c r="I491" i="6" s="1"/>
  <c r="H490" i="6"/>
  <c r="I490" i="6" s="1"/>
  <c r="H489" i="6"/>
  <c r="I489" i="6" s="1"/>
  <c r="H488" i="6"/>
  <c r="I488" i="6" s="1"/>
  <c r="H487" i="6"/>
  <c r="I487" i="6" s="1"/>
  <c r="H486" i="6"/>
  <c r="I486" i="6" s="1"/>
  <c r="H485" i="6"/>
  <c r="I485" i="6" s="1"/>
  <c r="H484" i="6"/>
  <c r="I484" i="6" s="1"/>
  <c r="H483" i="6"/>
  <c r="I483" i="6" s="1"/>
  <c r="H482" i="6"/>
  <c r="I482" i="6" s="1"/>
  <c r="H481" i="6"/>
  <c r="I481" i="6" s="1"/>
  <c r="H480" i="6"/>
  <c r="I480" i="6" s="1"/>
  <c r="H479" i="6"/>
  <c r="I479" i="6" s="1"/>
  <c r="H478" i="6"/>
  <c r="I478" i="6" s="1"/>
  <c r="H477" i="6"/>
  <c r="I477" i="6" s="1"/>
  <c r="H476" i="6"/>
  <c r="I476" i="6" s="1"/>
  <c r="H475" i="6"/>
  <c r="I475" i="6" s="1"/>
  <c r="H474" i="6"/>
  <c r="I474" i="6" s="1"/>
  <c r="H473" i="6"/>
  <c r="I473" i="6" s="1"/>
  <c r="H472" i="6"/>
  <c r="I472" i="6" s="1"/>
  <c r="H471" i="6"/>
  <c r="I471" i="6" s="1"/>
  <c r="H470" i="6"/>
  <c r="I470" i="6" s="1"/>
  <c r="H469" i="6"/>
  <c r="I469" i="6" s="1"/>
  <c r="H468" i="6"/>
  <c r="I468" i="6" s="1"/>
  <c r="H467" i="6"/>
  <c r="I467" i="6" s="1"/>
  <c r="H466" i="6"/>
  <c r="I466" i="6" s="1"/>
  <c r="H465" i="6"/>
  <c r="I465" i="6" s="1"/>
  <c r="H464" i="6"/>
  <c r="I464" i="6" s="1"/>
  <c r="H463" i="6"/>
  <c r="I463" i="6" s="1"/>
  <c r="H462" i="6"/>
  <c r="I462" i="6" s="1"/>
  <c r="H461" i="6"/>
  <c r="I461" i="6" s="1"/>
  <c r="H460" i="6"/>
  <c r="I460" i="6" s="1"/>
  <c r="H459" i="6"/>
  <c r="I459" i="6" s="1"/>
  <c r="H458" i="6"/>
  <c r="I458" i="6" s="1"/>
  <c r="H457" i="6"/>
  <c r="I457" i="6" s="1"/>
  <c r="H456" i="6"/>
  <c r="I456" i="6" s="1"/>
  <c r="H455" i="6"/>
  <c r="I455" i="6" s="1"/>
  <c r="H454" i="6"/>
  <c r="I454" i="6" s="1"/>
  <c r="H453" i="6"/>
  <c r="I453" i="6" s="1"/>
  <c r="H452" i="6"/>
  <c r="I452" i="6" s="1"/>
  <c r="H451" i="6"/>
  <c r="I451" i="6" s="1"/>
  <c r="H450" i="6"/>
  <c r="I450" i="6" s="1"/>
  <c r="H449" i="6"/>
  <c r="I449" i="6" s="1"/>
  <c r="H448" i="6"/>
  <c r="I448" i="6" s="1"/>
  <c r="H447" i="6"/>
  <c r="I447" i="6" s="1"/>
  <c r="H446" i="6"/>
  <c r="I446" i="6" s="1"/>
  <c r="H445" i="6"/>
  <c r="I445" i="6" s="1"/>
  <c r="H444" i="6"/>
  <c r="I444" i="6" s="1"/>
  <c r="H443" i="6"/>
  <c r="I443" i="6" s="1"/>
  <c r="H442" i="6"/>
  <c r="I442" i="6" s="1"/>
  <c r="H441" i="6"/>
  <c r="I441" i="6" s="1"/>
  <c r="H440" i="6"/>
  <c r="I440" i="6" s="1"/>
  <c r="H439" i="6"/>
  <c r="I439" i="6" s="1"/>
  <c r="H438" i="6"/>
  <c r="I438" i="6" s="1"/>
  <c r="H437" i="6"/>
  <c r="I437" i="6" s="1"/>
  <c r="H436" i="6"/>
  <c r="I436" i="6" s="1"/>
  <c r="H435" i="6"/>
  <c r="I435" i="6" s="1"/>
  <c r="H434" i="6"/>
  <c r="I434" i="6" s="1"/>
  <c r="H433" i="6"/>
  <c r="I433" i="6" s="1"/>
  <c r="H432" i="6"/>
  <c r="I432" i="6" s="1"/>
  <c r="H431" i="6"/>
  <c r="I431" i="6" s="1"/>
  <c r="H430" i="6"/>
  <c r="I430" i="6" s="1"/>
  <c r="H429" i="6"/>
  <c r="I429" i="6" s="1"/>
  <c r="H428" i="6"/>
  <c r="I428" i="6" s="1"/>
  <c r="H427" i="6"/>
  <c r="I427" i="6" s="1"/>
  <c r="H426" i="6"/>
  <c r="I426" i="6" s="1"/>
  <c r="H425" i="6"/>
  <c r="I425" i="6" s="1"/>
  <c r="H424" i="6"/>
  <c r="I424" i="6" s="1"/>
  <c r="H423" i="6"/>
  <c r="I423" i="6" s="1"/>
  <c r="H422" i="6"/>
  <c r="I422" i="6" s="1"/>
  <c r="H421" i="6"/>
  <c r="I421" i="6" s="1"/>
  <c r="H420" i="6"/>
  <c r="I420" i="6" s="1"/>
  <c r="H419" i="6"/>
  <c r="I419" i="6" s="1"/>
  <c r="H418" i="6"/>
  <c r="I418" i="6" s="1"/>
  <c r="H417" i="6"/>
  <c r="I417" i="6" s="1"/>
  <c r="H416" i="6"/>
  <c r="I416" i="6" s="1"/>
  <c r="H415" i="6"/>
  <c r="I415" i="6" s="1"/>
  <c r="H414" i="6"/>
  <c r="I414" i="6" s="1"/>
  <c r="H413" i="6"/>
  <c r="I413" i="6" s="1"/>
  <c r="H412" i="6"/>
  <c r="I412" i="6" s="1"/>
  <c r="H411" i="6"/>
  <c r="I411" i="6" s="1"/>
  <c r="H410" i="6"/>
  <c r="I410" i="6" s="1"/>
  <c r="H409" i="6"/>
  <c r="I409" i="6" s="1"/>
  <c r="H408" i="6"/>
  <c r="I408" i="6" s="1"/>
  <c r="H407" i="6"/>
  <c r="I407" i="6" s="1"/>
  <c r="H406" i="6"/>
  <c r="I406" i="6" s="1"/>
  <c r="H405" i="6"/>
  <c r="I405" i="6" s="1"/>
  <c r="H404" i="6"/>
  <c r="I404" i="6" s="1"/>
  <c r="H403" i="6"/>
  <c r="I403" i="6" s="1"/>
  <c r="H402" i="6"/>
  <c r="I402" i="6" s="1"/>
  <c r="H401" i="6"/>
  <c r="I401" i="6" s="1"/>
  <c r="H400" i="6"/>
  <c r="I400" i="6" s="1"/>
  <c r="H399" i="6"/>
  <c r="I399" i="6" s="1"/>
  <c r="H398" i="6"/>
  <c r="I398" i="6" s="1"/>
  <c r="H397" i="6"/>
  <c r="I397" i="6" s="1"/>
  <c r="H396" i="6"/>
  <c r="I396" i="6" s="1"/>
  <c r="H395" i="6"/>
  <c r="I395" i="6" s="1"/>
  <c r="H394" i="6"/>
  <c r="I394" i="6" s="1"/>
  <c r="H393" i="6"/>
  <c r="I393" i="6" s="1"/>
  <c r="H392" i="6"/>
  <c r="I392" i="6" s="1"/>
  <c r="H391" i="6"/>
  <c r="I391" i="6" s="1"/>
  <c r="H390" i="6"/>
  <c r="I390" i="6" s="1"/>
  <c r="H389" i="6"/>
  <c r="I389" i="6" s="1"/>
  <c r="H388" i="6"/>
  <c r="I388" i="6" s="1"/>
  <c r="H387" i="6"/>
  <c r="I387" i="6" s="1"/>
  <c r="H386" i="6"/>
  <c r="I386" i="6" s="1"/>
  <c r="H385" i="6"/>
  <c r="I385" i="6" s="1"/>
  <c r="H384" i="6"/>
  <c r="I384" i="6" s="1"/>
  <c r="H383" i="6"/>
  <c r="I383" i="6" s="1"/>
  <c r="H382" i="6"/>
  <c r="I382" i="6" s="1"/>
  <c r="H381" i="6"/>
  <c r="I381" i="6" s="1"/>
  <c r="H380" i="6"/>
  <c r="I380" i="6" s="1"/>
  <c r="H379" i="6"/>
  <c r="I379" i="6" s="1"/>
  <c r="H378" i="6"/>
  <c r="I378" i="6" s="1"/>
  <c r="H377" i="6"/>
  <c r="I377" i="6" s="1"/>
  <c r="H376" i="6"/>
  <c r="I376" i="6" s="1"/>
  <c r="H375" i="6"/>
  <c r="I375" i="6" s="1"/>
  <c r="H374" i="6"/>
  <c r="I374" i="6" s="1"/>
  <c r="H373" i="6"/>
  <c r="I373" i="6" s="1"/>
  <c r="H372" i="6"/>
  <c r="I372" i="6" s="1"/>
  <c r="H371" i="6"/>
  <c r="I371" i="6" s="1"/>
  <c r="H370" i="6"/>
  <c r="I370" i="6" s="1"/>
  <c r="H369" i="6"/>
  <c r="I369" i="6" s="1"/>
  <c r="H368" i="6"/>
  <c r="I368" i="6" s="1"/>
  <c r="H367" i="6"/>
  <c r="I367" i="6" s="1"/>
  <c r="H366" i="6"/>
  <c r="I366" i="6" s="1"/>
  <c r="H365" i="6"/>
  <c r="I365" i="6" s="1"/>
  <c r="H364" i="6"/>
  <c r="I364" i="6" s="1"/>
  <c r="H363" i="6"/>
  <c r="I363" i="6" s="1"/>
  <c r="H362" i="6"/>
  <c r="I362" i="6" s="1"/>
  <c r="H361" i="6"/>
  <c r="I361" i="6" s="1"/>
  <c r="H360" i="6"/>
  <c r="I360" i="6" s="1"/>
  <c r="H359" i="6"/>
  <c r="I359" i="6" s="1"/>
  <c r="H358" i="6"/>
  <c r="I358" i="6" s="1"/>
  <c r="H357" i="6"/>
  <c r="I357" i="6" s="1"/>
  <c r="H356" i="6"/>
  <c r="I356" i="6" s="1"/>
  <c r="H355" i="6"/>
  <c r="I355" i="6" s="1"/>
  <c r="H354" i="6"/>
  <c r="I354" i="6" s="1"/>
  <c r="H353" i="6"/>
  <c r="I353" i="6" s="1"/>
  <c r="H352" i="6"/>
  <c r="I352" i="6" s="1"/>
  <c r="H351" i="6"/>
  <c r="I351" i="6" s="1"/>
  <c r="H350" i="6"/>
  <c r="I350" i="6" s="1"/>
  <c r="H349" i="6"/>
  <c r="I349" i="6" s="1"/>
  <c r="H348" i="6"/>
  <c r="I348" i="6" s="1"/>
  <c r="H347" i="6"/>
  <c r="I347" i="6" s="1"/>
  <c r="H346" i="6"/>
  <c r="I346" i="6" s="1"/>
  <c r="H345" i="6"/>
  <c r="I345" i="6" s="1"/>
  <c r="H344" i="6"/>
  <c r="I344" i="6" s="1"/>
  <c r="H343" i="6"/>
  <c r="I343" i="6" s="1"/>
  <c r="H342" i="6"/>
  <c r="I342" i="6" s="1"/>
  <c r="H341" i="6"/>
  <c r="I341" i="6" s="1"/>
  <c r="H340" i="6"/>
  <c r="I340" i="6" s="1"/>
  <c r="H339" i="6"/>
  <c r="I339" i="6" s="1"/>
  <c r="H338" i="6"/>
  <c r="I338" i="6" s="1"/>
  <c r="H337" i="6"/>
  <c r="I337" i="6" s="1"/>
  <c r="H336" i="6"/>
  <c r="I336" i="6" s="1"/>
  <c r="H335" i="6"/>
  <c r="I335" i="6" s="1"/>
  <c r="H334" i="6"/>
  <c r="I334" i="6" s="1"/>
  <c r="H333" i="6"/>
  <c r="I333" i="6" s="1"/>
  <c r="H332" i="6"/>
  <c r="I332" i="6" s="1"/>
  <c r="H331" i="6"/>
  <c r="I331" i="6" s="1"/>
  <c r="H330" i="6"/>
  <c r="I330" i="6" s="1"/>
  <c r="H329" i="6"/>
  <c r="I329" i="6" s="1"/>
  <c r="H328" i="6"/>
  <c r="I328" i="6" s="1"/>
  <c r="H327" i="6"/>
  <c r="I327" i="6" s="1"/>
  <c r="H326" i="6"/>
  <c r="I326" i="6" s="1"/>
  <c r="H325" i="6"/>
  <c r="I325" i="6" s="1"/>
  <c r="H324" i="6"/>
  <c r="I324" i="6" s="1"/>
  <c r="H323" i="6"/>
  <c r="I323" i="6" s="1"/>
  <c r="H322" i="6"/>
  <c r="I322" i="6" s="1"/>
  <c r="H321" i="6"/>
  <c r="I321" i="6" s="1"/>
  <c r="H320" i="6"/>
  <c r="I320" i="6" s="1"/>
  <c r="H319" i="6"/>
  <c r="I319" i="6" s="1"/>
  <c r="H318" i="6"/>
  <c r="I318" i="6" s="1"/>
  <c r="H317" i="6"/>
  <c r="I317" i="6" s="1"/>
  <c r="H316" i="6"/>
  <c r="I316" i="6" s="1"/>
  <c r="H315" i="6"/>
  <c r="I315" i="6" s="1"/>
  <c r="H314" i="6"/>
  <c r="I314" i="6" s="1"/>
  <c r="H313" i="6"/>
  <c r="I313" i="6" s="1"/>
  <c r="H312" i="6"/>
  <c r="I312" i="6" s="1"/>
  <c r="H311" i="6"/>
  <c r="I311" i="6" s="1"/>
  <c r="H310" i="6"/>
  <c r="I310" i="6" s="1"/>
  <c r="H309" i="6"/>
  <c r="I309" i="6" s="1"/>
  <c r="H308" i="6"/>
  <c r="I308" i="6" s="1"/>
  <c r="H307" i="6"/>
  <c r="I307" i="6" s="1"/>
  <c r="H306" i="6"/>
  <c r="I306" i="6" s="1"/>
  <c r="H305" i="6"/>
  <c r="I305" i="6" s="1"/>
  <c r="H304" i="6"/>
  <c r="I304" i="6" s="1"/>
  <c r="H303" i="6"/>
  <c r="I303" i="6" s="1"/>
  <c r="H302" i="6"/>
  <c r="I302" i="6" s="1"/>
  <c r="H301" i="6"/>
  <c r="I301" i="6" s="1"/>
  <c r="H300" i="6"/>
  <c r="I300" i="6" s="1"/>
  <c r="H299" i="6"/>
  <c r="I299" i="6" s="1"/>
  <c r="H298" i="6"/>
  <c r="I298" i="6" s="1"/>
  <c r="H297" i="6"/>
  <c r="I297" i="6" s="1"/>
  <c r="H296" i="6"/>
  <c r="I296" i="6" s="1"/>
  <c r="H295" i="6"/>
  <c r="I295" i="6" s="1"/>
  <c r="H294" i="6"/>
  <c r="I294" i="6" s="1"/>
  <c r="H293" i="6"/>
  <c r="I293" i="6" s="1"/>
  <c r="H292" i="6"/>
  <c r="I292" i="6" s="1"/>
  <c r="H291" i="6"/>
  <c r="I291" i="6" s="1"/>
  <c r="H290" i="6"/>
  <c r="I290" i="6" s="1"/>
  <c r="H289" i="6"/>
  <c r="I289" i="6" s="1"/>
  <c r="H288" i="6"/>
  <c r="I288" i="6" s="1"/>
  <c r="H287" i="6"/>
  <c r="I287" i="6" s="1"/>
  <c r="H286" i="6"/>
  <c r="I286" i="6" s="1"/>
  <c r="H285" i="6"/>
  <c r="I285" i="6" s="1"/>
  <c r="H284" i="6"/>
  <c r="I284" i="6" s="1"/>
  <c r="H283" i="6"/>
  <c r="I283" i="6" s="1"/>
  <c r="H282" i="6"/>
  <c r="I282" i="6" s="1"/>
  <c r="H281" i="6"/>
  <c r="I281" i="6" s="1"/>
  <c r="H280" i="6"/>
  <c r="I280" i="6" s="1"/>
  <c r="H279" i="6"/>
  <c r="I279" i="6" s="1"/>
  <c r="H278" i="6"/>
  <c r="I278" i="6" s="1"/>
  <c r="H277" i="6"/>
  <c r="I277" i="6" s="1"/>
  <c r="H276" i="6"/>
  <c r="I276" i="6" s="1"/>
  <c r="H275" i="6"/>
  <c r="I275" i="6" s="1"/>
  <c r="H274" i="6"/>
  <c r="I274" i="6" s="1"/>
  <c r="H273" i="6"/>
  <c r="I273" i="6" s="1"/>
  <c r="H272" i="6"/>
  <c r="I272" i="6" s="1"/>
  <c r="H271" i="6"/>
  <c r="I271" i="6" s="1"/>
  <c r="H270" i="6"/>
  <c r="I270" i="6" s="1"/>
  <c r="H269" i="6"/>
  <c r="I269" i="6" s="1"/>
  <c r="H268" i="6"/>
  <c r="I268" i="6" s="1"/>
  <c r="H267" i="6"/>
  <c r="I267" i="6" s="1"/>
  <c r="H266" i="6"/>
  <c r="I266" i="6" s="1"/>
  <c r="H265" i="6"/>
  <c r="I265" i="6" s="1"/>
  <c r="H264" i="6"/>
  <c r="I264" i="6" s="1"/>
  <c r="H263" i="6"/>
  <c r="I263" i="6" s="1"/>
  <c r="H262" i="6"/>
  <c r="I262" i="6" s="1"/>
  <c r="H261" i="6"/>
  <c r="I261" i="6" s="1"/>
  <c r="H260" i="6"/>
  <c r="I260" i="6" s="1"/>
  <c r="H259" i="6"/>
  <c r="I259" i="6" s="1"/>
  <c r="H258" i="6"/>
  <c r="I258" i="6" s="1"/>
  <c r="H257" i="6"/>
  <c r="I257" i="6" s="1"/>
  <c r="H256" i="6"/>
  <c r="I256" i="6" s="1"/>
  <c r="H255" i="6"/>
  <c r="I255" i="6" s="1"/>
  <c r="H254" i="6"/>
  <c r="I254" i="6" s="1"/>
  <c r="H253" i="6"/>
  <c r="I253" i="6" s="1"/>
  <c r="H252" i="6"/>
  <c r="I252" i="6" s="1"/>
  <c r="H251" i="6"/>
  <c r="I251" i="6" s="1"/>
  <c r="H250" i="6"/>
  <c r="I250" i="6" s="1"/>
  <c r="H249" i="6"/>
  <c r="I249" i="6" s="1"/>
  <c r="H248" i="6"/>
  <c r="I248" i="6" s="1"/>
  <c r="H247" i="6"/>
  <c r="I247" i="6" s="1"/>
  <c r="H246" i="6"/>
  <c r="I246" i="6" s="1"/>
  <c r="H245" i="6"/>
  <c r="I245" i="6" s="1"/>
  <c r="H244" i="6"/>
  <c r="I244" i="6" s="1"/>
  <c r="H243" i="6"/>
  <c r="I243" i="6" s="1"/>
  <c r="H242" i="6"/>
  <c r="I242" i="6" s="1"/>
  <c r="H241" i="6"/>
  <c r="I241" i="6" s="1"/>
  <c r="H240" i="6"/>
  <c r="I240" i="6" s="1"/>
  <c r="H239" i="6"/>
  <c r="I239" i="6" s="1"/>
  <c r="H238" i="6"/>
  <c r="I238" i="6" s="1"/>
  <c r="H237" i="6"/>
  <c r="I237" i="6" s="1"/>
  <c r="H236" i="6"/>
  <c r="I236" i="6" s="1"/>
  <c r="H235" i="6"/>
  <c r="I235" i="6" s="1"/>
  <c r="H234" i="6"/>
  <c r="I234" i="6" s="1"/>
  <c r="H233" i="6"/>
  <c r="I233" i="6" s="1"/>
  <c r="H232" i="6"/>
  <c r="I232" i="6" s="1"/>
  <c r="H231" i="6"/>
  <c r="I231" i="6" s="1"/>
  <c r="H230" i="6"/>
  <c r="I230" i="6" s="1"/>
  <c r="H229" i="6"/>
  <c r="I229" i="6" s="1"/>
  <c r="H228" i="6"/>
  <c r="I228" i="6" s="1"/>
  <c r="H227" i="6"/>
  <c r="I227" i="6" s="1"/>
  <c r="H226" i="6"/>
  <c r="I226" i="6" s="1"/>
  <c r="H225" i="6"/>
  <c r="I225" i="6" s="1"/>
  <c r="H224" i="6"/>
  <c r="I224" i="6" s="1"/>
  <c r="H223" i="6"/>
  <c r="I223" i="6" s="1"/>
  <c r="H222" i="6"/>
  <c r="I222" i="6" s="1"/>
  <c r="H221" i="6"/>
  <c r="I221" i="6" s="1"/>
  <c r="H220" i="6"/>
  <c r="I220" i="6" s="1"/>
  <c r="H219" i="6"/>
  <c r="I219" i="6" s="1"/>
  <c r="H218" i="6"/>
  <c r="I218" i="6" s="1"/>
  <c r="H217" i="6"/>
  <c r="I217" i="6" s="1"/>
  <c r="H216" i="6"/>
  <c r="I216" i="6" s="1"/>
  <c r="H215" i="6"/>
  <c r="I215" i="6" s="1"/>
  <c r="H214" i="6"/>
  <c r="I214" i="6" s="1"/>
  <c r="H213" i="6"/>
  <c r="I213" i="6" s="1"/>
  <c r="H212" i="6"/>
  <c r="I212" i="6" s="1"/>
  <c r="H211" i="6"/>
  <c r="I211" i="6" s="1"/>
  <c r="H210" i="6"/>
  <c r="I210" i="6" s="1"/>
  <c r="H209" i="6"/>
  <c r="I209" i="6" s="1"/>
  <c r="H208" i="6"/>
  <c r="I208" i="6" s="1"/>
  <c r="H207" i="6"/>
  <c r="I207" i="6" s="1"/>
  <c r="H206" i="6"/>
  <c r="I206" i="6" s="1"/>
  <c r="H205" i="6"/>
  <c r="I205" i="6" s="1"/>
  <c r="H204" i="6"/>
  <c r="I204" i="6" s="1"/>
  <c r="H203" i="6"/>
  <c r="I203" i="6" s="1"/>
  <c r="H202" i="6"/>
  <c r="I202" i="6" s="1"/>
  <c r="H201" i="6"/>
  <c r="I201" i="6" s="1"/>
  <c r="H200" i="6"/>
  <c r="I200" i="6" s="1"/>
  <c r="H199" i="6"/>
  <c r="I199" i="6" s="1"/>
  <c r="H198" i="6"/>
  <c r="I198" i="6" s="1"/>
  <c r="H197" i="6"/>
  <c r="I197" i="6" s="1"/>
  <c r="H196" i="6"/>
  <c r="I196" i="6" s="1"/>
  <c r="H195" i="6"/>
  <c r="I195" i="6" s="1"/>
  <c r="H194" i="6"/>
  <c r="I194" i="6" s="1"/>
  <c r="H193" i="6"/>
  <c r="I193" i="6" s="1"/>
  <c r="H192" i="6"/>
  <c r="I192" i="6" s="1"/>
  <c r="H191" i="6"/>
  <c r="I191" i="6" s="1"/>
  <c r="H190" i="6"/>
  <c r="I190" i="6" s="1"/>
  <c r="H189" i="6"/>
  <c r="I189" i="6" s="1"/>
  <c r="H188" i="6"/>
  <c r="I188" i="6" s="1"/>
  <c r="H187" i="6"/>
  <c r="I187" i="6" s="1"/>
  <c r="H186" i="6"/>
  <c r="I186" i="6" s="1"/>
  <c r="H185" i="6"/>
  <c r="I185" i="6" s="1"/>
  <c r="H184" i="6"/>
  <c r="I184" i="6" s="1"/>
  <c r="H183" i="6"/>
  <c r="I183" i="6" s="1"/>
  <c r="H182" i="6"/>
  <c r="I182" i="6" s="1"/>
  <c r="H181" i="6"/>
  <c r="I181" i="6" s="1"/>
  <c r="H180" i="6"/>
  <c r="I180" i="6" s="1"/>
  <c r="H179" i="6"/>
  <c r="I179" i="6" s="1"/>
  <c r="H178" i="6"/>
  <c r="I178" i="6" s="1"/>
  <c r="H177" i="6"/>
  <c r="I177" i="6" s="1"/>
  <c r="H176" i="6"/>
  <c r="I176" i="6" s="1"/>
  <c r="H175" i="6"/>
  <c r="I175" i="6" s="1"/>
  <c r="H174" i="6"/>
  <c r="I174" i="6" s="1"/>
  <c r="H173" i="6"/>
  <c r="I173" i="6" s="1"/>
  <c r="H172" i="6"/>
  <c r="I172" i="6" s="1"/>
  <c r="H171" i="6"/>
  <c r="I171" i="6" s="1"/>
  <c r="H170" i="6"/>
  <c r="I170" i="6" s="1"/>
  <c r="H169" i="6"/>
  <c r="I169" i="6" s="1"/>
  <c r="H168" i="6"/>
  <c r="I168" i="6" s="1"/>
  <c r="H167" i="6"/>
  <c r="I167" i="6" s="1"/>
  <c r="H166" i="6"/>
  <c r="I166" i="6" s="1"/>
  <c r="H165" i="6"/>
  <c r="I165" i="6" s="1"/>
  <c r="H164" i="6"/>
  <c r="I164" i="6" s="1"/>
  <c r="H163" i="6"/>
  <c r="I163" i="6" s="1"/>
  <c r="H162" i="6"/>
  <c r="I162" i="6" s="1"/>
  <c r="H161" i="6"/>
  <c r="I161" i="6" s="1"/>
  <c r="H160" i="6"/>
  <c r="I160" i="6" s="1"/>
  <c r="H159" i="6"/>
  <c r="I159" i="6" s="1"/>
  <c r="H158" i="6"/>
  <c r="I158" i="6" s="1"/>
  <c r="H157" i="6"/>
  <c r="I157" i="6" s="1"/>
  <c r="H156" i="6"/>
  <c r="I156" i="6" s="1"/>
  <c r="H155" i="6"/>
  <c r="I155" i="6" s="1"/>
  <c r="H154" i="6"/>
  <c r="I154" i="6" s="1"/>
  <c r="H153" i="6"/>
  <c r="I153" i="6" s="1"/>
  <c r="H152" i="6"/>
  <c r="I152" i="6" s="1"/>
  <c r="H151" i="6"/>
  <c r="I151" i="6" s="1"/>
  <c r="H150" i="6"/>
  <c r="I150" i="6" s="1"/>
  <c r="H149" i="6"/>
  <c r="I149" i="6" s="1"/>
  <c r="H148" i="6"/>
  <c r="I148" i="6" s="1"/>
  <c r="H147" i="6"/>
  <c r="I147" i="6" s="1"/>
  <c r="H146" i="6"/>
  <c r="I146" i="6" s="1"/>
  <c r="H145" i="6"/>
  <c r="I145" i="6" s="1"/>
  <c r="H144" i="6"/>
  <c r="I144" i="6" s="1"/>
  <c r="H143" i="6"/>
  <c r="I143" i="6" s="1"/>
  <c r="H142" i="6"/>
  <c r="I142" i="6" s="1"/>
  <c r="H141" i="6"/>
  <c r="I141" i="6" s="1"/>
  <c r="H140" i="6"/>
  <c r="I140" i="6" s="1"/>
  <c r="H139" i="6"/>
  <c r="I139" i="6" s="1"/>
  <c r="H138" i="6"/>
  <c r="I138" i="6" s="1"/>
  <c r="H137" i="6"/>
  <c r="I137" i="6" s="1"/>
  <c r="H136" i="6"/>
  <c r="I136" i="6" s="1"/>
  <c r="H135" i="6"/>
  <c r="I135" i="6" s="1"/>
  <c r="H134" i="6"/>
  <c r="I134" i="6" s="1"/>
  <c r="H133" i="6"/>
  <c r="I133" i="6" s="1"/>
  <c r="H132" i="6"/>
  <c r="I132" i="6" s="1"/>
  <c r="H131" i="6"/>
  <c r="I131" i="6" s="1"/>
  <c r="H130" i="6"/>
  <c r="I130" i="6" s="1"/>
  <c r="H129" i="6"/>
  <c r="I129" i="6" s="1"/>
  <c r="H128" i="6"/>
  <c r="I128" i="6" s="1"/>
  <c r="H127" i="6"/>
  <c r="I127" i="6" s="1"/>
  <c r="H126" i="6"/>
  <c r="I126" i="6" s="1"/>
  <c r="H125" i="6"/>
  <c r="I125" i="6" s="1"/>
  <c r="H124" i="6"/>
  <c r="I124" i="6" s="1"/>
  <c r="H123" i="6"/>
  <c r="I123" i="6" s="1"/>
  <c r="H122" i="6"/>
  <c r="I122" i="6" s="1"/>
  <c r="H121" i="6"/>
  <c r="I121" i="6" s="1"/>
  <c r="H120" i="6"/>
  <c r="I120" i="6" s="1"/>
  <c r="H119" i="6"/>
  <c r="I119" i="6" s="1"/>
  <c r="H118" i="6"/>
  <c r="I118" i="6" s="1"/>
  <c r="H117" i="6"/>
  <c r="I117" i="6" s="1"/>
  <c r="H116" i="6"/>
  <c r="I116" i="6" s="1"/>
  <c r="H115" i="6"/>
  <c r="I115" i="6" s="1"/>
  <c r="H114" i="6"/>
  <c r="I114" i="6" s="1"/>
  <c r="H113" i="6"/>
  <c r="I113" i="6" s="1"/>
  <c r="H112" i="6"/>
  <c r="I112" i="6" s="1"/>
  <c r="H111" i="6"/>
  <c r="I111" i="6" s="1"/>
  <c r="H110" i="6"/>
  <c r="I110" i="6" s="1"/>
  <c r="H109" i="6"/>
  <c r="I109" i="6" s="1"/>
  <c r="H108" i="6"/>
  <c r="I108" i="6" s="1"/>
  <c r="H107" i="6"/>
  <c r="I107" i="6" s="1"/>
  <c r="H106" i="6"/>
  <c r="I106" i="6" s="1"/>
  <c r="H105" i="6"/>
  <c r="I105" i="6" s="1"/>
  <c r="H104" i="6"/>
  <c r="I104" i="6" s="1"/>
  <c r="H103" i="6"/>
  <c r="I103" i="6" s="1"/>
  <c r="H102" i="6"/>
  <c r="I102" i="6" s="1"/>
  <c r="H101" i="6"/>
  <c r="I101" i="6" s="1"/>
  <c r="H100" i="6"/>
  <c r="I100" i="6" s="1"/>
  <c r="H99" i="6"/>
  <c r="I99" i="6" s="1"/>
  <c r="H98" i="6"/>
  <c r="I98" i="6" s="1"/>
  <c r="H97" i="6"/>
  <c r="I97" i="6" s="1"/>
  <c r="H96" i="6"/>
  <c r="I96" i="6" s="1"/>
  <c r="H95" i="6"/>
  <c r="I95" i="6" s="1"/>
  <c r="H94" i="6"/>
  <c r="I94" i="6" s="1"/>
  <c r="H93" i="6"/>
  <c r="I93" i="6" s="1"/>
  <c r="H92" i="6"/>
  <c r="I92" i="6" s="1"/>
  <c r="H91" i="6"/>
  <c r="I91" i="6" s="1"/>
  <c r="H90" i="6"/>
  <c r="I90" i="6" s="1"/>
  <c r="H89" i="6"/>
  <c r="I89" i="6" s="1"/>
  <c r="H88" i="6"/>
  <c r="I88" i="6" s="1"/>
  <c r="H87" i="6"/>
  <c r="I87" i="6" s="1"/>
  <c r="H86" i="6"/>
  <c r="I86" i="6" s="1"/>
  <c r="H85" i="6"/>
  <c r="I85" i="6" s="1"/>
  <c r="H84" i="6"/>
  <c r="I84" i="6" s="1"/>
  <c r="H83" i="6"/>
  <c r="I83" i="6" s="1"/>
  <c r="H82" i="6"/>
  <c r="I82" i="6" s="1"/>
  <c r="H81" i="6"/>
  <c r="I81" i="6" s="1"/>
  <c r="H80" i="6"/>
  <c r="I80" i="6" s="1"/>
  <c r="H79" i="6"/>
  <c r="I79" i="6" s="1"/>
  <c r="H78" i="6"/>
  <c r="I78" i="6" s="1"/>
  <c r="H77" i="6"/>
  <c r="I77" i="6" s="1"/>
  <c r="H76" i="6"/>
  <c r="I76" i="6" s="1"/>
  <c r="H75" i="6"/>
  <c r="I75" i="6" s="1"/>
  <c r="H74" i="6"/>
  <c r="I74" i="6" s="1"/>
  <c r="H73" i="6"/>
  <c r="I73" i="6" s="1"/>
  <c r="H72" i="6"/>
  <c r="I72" i="6" s="1"/>
  <c r="H71" i="6"/>
  <c r="I71" i="6" s="1"/>
  <c r="H70" i="6"/>
  <c r="I70" i="6" s="1"/>
  <c r="H69" i="6"/>
  <c r="I69" i="6" s="1"/>
  <c r="H68" i="6"/>
  <c r="I68" i="6" s="1"/>
  <c r="H67" i="6"/>
  <c r="I67" i="6" s="1"/>
  <c r="H66" i="6"/>
  <c r="I66" i="6" s="1"/>
  <c r="H65" i="6"/>
  <c r="I65" i="6" s="1"/>
  <c r="H64" i="6"/>
  <c r="I64" i="6" s="1"/>
  <c r="H63" i="6"/>
  <c r="I63" i="6" s="1"/>
  <c r="H62" i="6"/>
  <c r="I62" i="6" s="1"/>
  <c r="H61" i="6"/>
  <c r="I61" i="6" s="1"/>
  <c r="H60" i="6"/>
  <c r="I60" i="6" s="1"/>
  <c r="H59" i="6"/>
  <c r="I59" i="6" s="1"/>
  <c r="H58" i="6"/>
  <c r="I58" i="6" s="1"/>
  <c r="H57" i="6"/>
  <c r="I57" i="6" s="1"/>
  <c r="H56" i="6"/>
  <c r="I56" i="6" s="1"/>
  <c r="H55" i="6"/>
  <c r="I55" i="6" s="1"/>
  <c r="H54" i="6"/>
  <c r="I54" i="6" s="1"/>
  <c r="H53" i="6"/>
  <c r="I53" i="6" s="1"/>
  <c r="H52" i="6"/>
  <c r="I52" i="6" s="1"/>
  <c r="H51" i="6"/>
  <c r="I51" i="6" s="1"/>
  <c r="H50" i="6"/>
  <c r="I50" i="6" s="1"/>
  <c r="H49" i="6"/>
  <c r="I49" i="6" s="1"/>
  <c r="H48" i="6"/>
  <c r="I48" i="6" s="1"/>
  <c r="H47" i="6"/>
  <c r="I47" i="6" s="1"/>
  <c r="H46" i="6"/>
  <c r="I46" i="6" s="1"/>
  <c r="H45" i="6"/>
  <c r="I45" i="6" s="1"/>
  <c r="H44" i="6"/>
  <c r="I44" i="6" s="1"/>
  <c r="H43" i="6"/>
  <c r="I43" i="6" s="1"/>
  <c r="H42" i="6"/>
  <c r="I42" i="6" s="1"/>
  <c r="H41" i="6"/>
  <c r="I41" i="6" s="1"/>
  <c r="H40" i="6"/>
  <c r="I40" i="6" s="1"/>
  <c r="H39" i="6"/>
  <c r="I39" i="6" s="1"/>
  <c r="H38" i="6"/>
  <c r="I38" i="6" s="1"/>
  <c r="H37" i="6"/>
  <c r="I37" i="6" s="1"/>
  <c r="H36" i="6"/>
  <c r="I36" i="6" s="1"/>
  <c r="H35" i="6"/>
  <c r="I35" i="6" s="1"/>
  <c r="H34" i="6"/>
  <c r="I34" i="6" s="1"/>
  <c r="H33" i="6"/>
  <c r="I33" i="6" s="1"/>
  <c r="H32" i="6"/>
  <c r="I32" i="6" s="1"/>
  <c r="H31" i="6"/>
  <c r="I31" i="6" s="1"/>
  <c r="H30" i="6"/>
  <c r="I30" i="6" s="1"/>
  <c r="H29" i="6"/>
  <c r="I29" i="6" s="1"/>
  <c r="H28" i="6"/>
  <c r="I28" i="6" s="1"/>
  <c r="H27" i="6"/>
  <c r="I27" i="6" s="1"/>
  <c r="H26" i="6"/>
  <c r="I26" i="6" s="1"/>
  <c r="H25" i="6"/>
  <c r="I25" i="6" s="1"/>
  <c r="H24" i="6"/>
  <c r="I24" i="6" s="1"/>
  <c r="H23" i="6"/>
  <c r="I23" i="6" s="1"/>
  <c r="H22" i="6"/>
  <c r="I22" i="6" s="1"/>
  <c r="H21" i="6"/>
  <c r="I21" i="6" s="1"/>
  <c r="H20" i="6"/>
  <c r="I20" i="6" s="1"/>
  <c r="H19" i="6"/>
  <c r="I19" i="6" s="1"/>
  <c r="H18" i="6"/>
  <c r="I18" i="6" s="1"/>
  <c r="H17" i="6"/>
  <c r="I17" i="6" s="1"/>
  <c r="H16" i="6"/>
  <c r="I16" i="6" s="1"/>
  <c r="H15" i="6"/>
  <c r="I15" i="6" s="1"/>
  <c r="H14" i="6"/>
  <c r="I14" i="6" s="1"/>
  <c r="H13" i="6"/>
  <c r="I13" i="6" s="1"/>
  <c r="H12" i="6"/>
  <c r="I12" i="6" s="1"/>
  <c r="H11" i="6"/>
  <c r="I11" i="6" s="1"/>
  <c r="H10" i="6"/>
  <c r="I10" i="6" s="1"/>
  <c r="H9" i="6"/>
  <c r="I9" i="6" s="1"/>
  <c r="H8" i="6"/>
  <c r="I8" i="6" s="1"/>
  <c r="H7" i="6"/>
  <c r="I7" i="6" s="1"/>
  <c r="H6" i="6"/>
  <c r="I6" i="6" s="1"/>
  <c r="H5" i="6"/>
  <c r="I5" i="6" s="1"/>
  <c r="H4" i="6"/>
  <c r="I4" i="6" s="1"/>
  <c r="H3" i="6"/>
  <c r="I3" i="6" s="1"/>
  <c r="H2" i="6"/>
  <c r="I2" i="6" s="1"/>
  <c r="H702" i="3"/>
  <c r="I702" i="3" s="1"/>
  <c r="H701" i="3"/>
  <c r="I701" i="3" s="1"/>
  <c r="H700" i="3"/>
  <c r="I700" i="3" s="1"/>
  <c r="H699" i="3"/>
  <c r="I699" i="3" s="1"/>
  <c r="H698" i="3"/>
  <c r="I698" i="3" s="1"/>
  <c r="H697" i="3"/>
  <c r="I697" i="3" s="1"/>
  <c r="H696" i="3"/>
  <c r="I696" i="3" s="1"/>
  <c r="H695" i="3"/>
  <c r="I695" i="3" s="1"/>
  <c r="H694" i="3"/>
  <c r="I694" i="3" s="1"/>
  <c r="H693" i="3"/>
  <c r="I693" i="3" s="1"/>
  <c r="H692" i="3"/>
  <c r="I692" i="3" s="1"/>
  <c r="H691" i="3"/>
  <c r="I691" i="3" s="1"/>
  <c r="H690" i="3"/>
  <c r="I690" i="3" s="1"/>
  <c r="H689" i="3"/>
  <c r="I689" i="3" s="1"/>
  <c r="H688" i="3"/>
  <c r="I688" i="3" s="1"/>
  <c r="H687" i="3"/>
  <c r="I687" i="3" s="1"/>
  <c r="H686" i="3"/>
  <c r="I686" i="3" s="1"/>
  <c r="H685" i="3"/>
  <c r="I685" i="3" s="1"/>
  <c r="H684" i="3"/>
  <c r="I684" i="3" s="1"/>
  <c r="H683" i="3"/>
  <c r="I683" i="3" s="1"/>
  <c r="H682" i="3"/>
  <c r="I682" i="3" s="1"/>
  <c r="H681" i="3"/>
  <c r="I681" i="3" s="1"/>
  <c r="H680" i="3"/>
  <c r="I680" i="3" s="1"/>
  <c r="H679" i="3"/>
  <c r="I679" i="3" s="1"/>
  <c r="H678" i="3"/>
  <c r="I678" i="3" s="1"/>
  <c r="H677" i="3"/>
  <c r="I677" i="3" s="1"/>
  <c r="H676" i="3"/>
  <c r="I676" i="3" s="1"/>
  <c r="H675" i="3"/>
  <c r="I675" i="3" s="1"/>
  <c r="H674" i="3"/>
  <c r="I674" i="3" s="1"/>
  <c r="H673" i="3"/>
  <c r="I673" i="3" s="1"/>
  <c r="H672" i="3"/>
  <c r="I672" i="3" s="1"/>
  <c r="H671" i="3"/>
  <c r="I671" i="3" s="1"/>
  <c r="H670" i="3"/>
  <c r="I670" i="3" s="1"/>
  <c r="H669" i="3"/>
  <c r="I669" i="3" s="1"/>
  <c r="H668" i="3"/>
  <c r="I668" i="3" s="1"/>
  <c r="H667" i="3"/>
  <c r="I667" i="3" s="1"/>
  <c r="H666" i="3"/>
  <c r="I666" i="3" s="1"/>
  <c r="H665" i="3"/>
  <c r="I665" i="3" s="1"/>
  <c r="H664" i="3"/>
  <c r="I664" i="3" s="1"/>
  <c r="H663" i="3"/>
  <c r="I663" i="3" s="1"/>
  <c r="H662" i="3"/>
  <c r="I662" i="3" s="1"/>
  <c r="H661" i="3"/>
  <c r="I661" i="3" s="1"/>
  <c r="H660" i="3"/>
  <c r="I660" i="3" s="1"/>
  <c r="H659" i="3"/>
  <c r="I659" i="3" s="1"/>
  <c r="H658" i="3"/>
  <c r="I658" i="3" s="1"/>
  <c r="H657" i="3"/>
  <c r="I657" i="3" s="1"/>
  <c r="H656" i="3"/>
  <c r="I656" i="3" s="1"/>
  <c r="H655" i="3"/>
  <c r="I655" i="3" s="1"/>
  <c r="H654" i="3"/>
  <c r="I654" i="3" s="1"/>
  <c r="H653" i="3"/>
  <c r="I653" i="3" s="1"/>
  <c r="H652" i="3"/>
  <c r="I652" i="3" s="1"/>
  <c r="H651" i="3"/>
  <c r="I651" i="3" s="1"/>
  <c r="H650" i="3"/>
  <c r="I650" i="3" s="1"/>
  <c r="H649" i="3"/>
  <c r="I649" i="3" s="1"/>
  <c r="H648" i="3"/>
  <c r="I648" i="3" s="1"/>
  <c r="H647" i="3"/>
  <c r="I647" i="3" s="1"/>
  <c r="H646" i="3"/>
  <c r="I646" i="3" s="1"/>
  <c r="H645" i="3"/>
  <c r="I645" i="3" s="1"/>
  <c r="H644" i="3"/>
  <c r="I644" i="3" s="1"/>
  <c r="H643" i="3"/>
  <c r="I643" i="3" s="1"/>
  <c r="H642" i="3"/>
  <c r="I642" i="3" s="1"/>
  <c r="H641" i="3"/>
  <c r="I641" i="3" s="1"/>
  <c r="H640" i="3"/>
  <c r="I640" i="3" s="1"/>
  <c r="H639" i="3"/>
  <c r="I639" i="3" s="1"/>
  <c r="H638" i="3"/>
  <c r="I638" i="3" s="1"/>
  <c r="H637" i="3"/>
  <c r="I637" i="3" s="1"/>
  <c r="H636" i="3"/>
  <c r="I636" i="3" s="1"/>
  <c r="H635" i="3"/>
  <c r="I635" i="3" s="1"/>
  <c r="H634" i="3"/>
  <c r="I634" i="3" s="1"/>
  <c r="H633" i="3"/>
  <c r="I633" i="3" s="1"/>
  <c r="H632" i="3"/>
  <c r="I632" i="3" s="1"/>
  <c r="H631" i="3"/>
  <c r="I631" i="3" s="1"/>
  <c r="H630" i="3"/>
  <c r="I630" i="3" s="1"/>
  <c r="H629" i="3"/>
  <c r="I629" i="3" s="1"/>
  <c r="H628" i="3"/>
  <c r="I628" i="3" s="1"/>
  <c r="H627" i="3"/>
  <c r="I627" i="3" s="1"/>
  <c r="H626" i="3"/>
  <c r="I626" i="3" s="1"/>
  <c r="H625" i="3"/>
  <c r="I625" i="3" s="1"/>
  <c r="H624" i="3"/>
  <c r="I624" i="3" s="1"/>
  <c r="H623" i="3"/>
  <c r="I623" i="3" s="1"/>
  <c r="H622" i="3"/>
  <c r="I622" i="3" s="1"/>
  <c r="H621" i="3"/>
  <c r="I621" i="3" s="1"/>
  <c r="H620" i="3"/>
  <c r="I620" i="3" s="1"/>
  <c r="H619" i="3"/>
  <c r="I619" i="3" s="1"/>
  <c r="H618" i="3"/>
  <c r="I618" i="3" s="1"/>
  <c r="H617" i="3"/>
  <c r="I617" i="3" s="1"/>
  <c r="H616" i="3"/>
  <c r="I616" i="3" s="1"/>
  <c r="H615" i="3"/>
  <c r="I615" i="3" s="1"/>
  <c r="H614" i="3"/>
  <c r="I614" i="3" s="1"/>
  <c r="H613" i="3"/>
  <c r="I613" i="3" s="1"/>
  <c r="H612" i="3"/>
  <c r="I612" i="3" s="1"/>
  <c r="H611" i="3"/>
  <c r="I611" i="3" s="1"/>
  <c r="H610" i="3"/>
  <c r="I610" i="3" s="1"/>
  <c r="H609" i="3"/>
  <c r="I609" i="3" s="1"/>
  <c r="H608" i="3"/>
  <c r="I608" i="3" s="1"/>
  <c r="H607" i="3"/>
  <c r="I607" i="3" s="1"/>
  <c r="H606" i="3"/>
  <c r="I606" i="3" s="1"/>
  <c r="H605" i="3"/>
  <c r="I605" i="3" s="1"/>
  <c r="H604" i="3"/>
  <c r="I604" i="3" s="1"/>
  <c r="H603" i="3"/>
  <c r="I603" i="3" s="1"/>
  <c r="H602" i="3"/>
  <c r="I602" i="3" s="1"/>
  <c r="H601" i="3"/>
  <c r="I601" i="3" s="1"/>
  <c r="H600" i="3"/>
  <c r="I600" i="3" s="1"/>
  <c r="H599" i="3"/>
  <c r="I599" i="3" s="1"/>
  <c r="H598" i="3"/>
  <c r="I598" i="3" s="1"/>
  <c r="H597" i="3"/>
  <c r="I597" i="3" s="1"/>
  <c r="H596" i="3"/>
  <c r="I596" i="3" s="1"/>
  <c r="H595" i="3"/>
  <c r="I595" i="3" s="1"/>
  <c r="H594" i="3"/>
  <c r="I594" i="3" s="1"/>
  <c r="H593" i="3"/>
  <c r="I593" i="3" s="1"/>
  <c r="H592" i="3"/>
  <c r="I592" i="3" s="1"/>
  <c r="H591" i="3"/>
  <c r="I591" i="3" s="1"/>
  <c r="H590" i="3"/>
  <c r="I590" i="3" s="1"/>
  <c r="H589" i="3"/>
  <c r="I589" i="3" s="1"/>
  <c r="H588" i="3"/>
  <c r="I588" i="3" s="1"/>
  <c r="H587" i="3"/>
  <c r="I587" i="3" s="1"/>
  <c r="H586" i="3"/>
  <c r="I586" i="3" s="1"/>
  <c r="H585" i="3"/>
  <c r="I585" i="3" s="1"/>
  <c r="H584" i="3"/>
  <c r="I584" i="3" s="1"/>
  <c r="H583" i="3"/>
  <c r="I583" i="3" s="1"/>
  <c r="H582" i="3"/>
  <c r="I582" i="3" s="1"/>
  <c r="H581" i="3"/>
  <c r="I581" i="3" s="1"/>
  <c r="H580" i="3"/>
  <c r="I580" i="3" s="1"/>
  <c r="H579" i="3"/>
  <c r="I579" i="3" s="1"/>
  <c r="H578" i="3"/>
  <c r="I578" i="3" s="1"/>
  <c r="H577" i="3"/>
  <c r="I577" i="3" s="1"/>
  <c r="H576" i="3"/>
  <c r="I576" i="3" s="1"/>
  <c r="H575" i="3"/>
  <c r="I575" i="3" s="1"/>
  <c r="H574" i="3"/>
  <c r="I574" i="3" s="1"/>
  <c r="H573" i="3"/>
  <c r="I573" i="3" s="1"/>
  <c r="H572" i="3"/>
  <c r="I572" i="3" s="1"/>
  <c r="H571" i="3"/>
  <c r="I571" i="3" s="1"/>
  <c r="H570" i="3"/>
  <c r="I570" i="3" s="1"/>
  <c r="H569" i="3"/>
  <c r="I569" i="3" s="1"/>
  <c r="H568" i="3"/>
  <c r="I568" i="3" s="1"/>
  <c r="H567" i="3"/>
  <c r="I567" i="3" s="1"/>
  <c r="H566" i="3"/>
  <c r="I566" i="3" s="1"/>
  <c r="H565" i="3"/>
  <c r="I565" i="3" s="1"/>
  <c r="H564" i="3"/>
  <c r="I564" i="3" s="1"/>
  <c r="H563" i="3"/>
  <c r="I563" i="3" s="1"/>
  <c r="H562" i="3"/>
  <c r="I562" i="3" s="1"/>
  <c r="H561" i="3"/>
  <c r="I561" i="3" s="1"/>
  <c r="H560" i="3"/>
  <c r="I560" i="3" s="1"/>
  <c r="H559" i="3"/>
  <c r="I559" i="3" s="1"/>
  <c r="H558" i="3"/>
  <c r="I558" i="3" s="1"/>
  <c r="H557" i="3"/>
  <c r="I557" i="3" s="1"/>
  <c r="H556" i="3"/>
  <c r="I556" i="3" s="1"/>
  <c r="H555" i="3"/>
  <c r="I555" i="3" s="1"/>
  <c r="H554" i="3"/>
  <c r="I554" i="3" s="1"/>
  <c r="H553" i="3"/>
  <c r="I553" i="3" s="1"/>
  <c r="H552" i="3"/>
  <c r="I552" i="3" s="1"/>
  <c r="H551" i="3"/>
  <c r="I551" i="3" s="1"/>
  <c r="H550" i="3"/>
  <c r="I550" i="3" s="1"/>
  <c r="H549" i="3"/>
  <c r="I549" i="3" s="1"/>
  <c r="H548" i="3"/>
  <c r="I548" i="3" s="1"/>
  <c r="H547" i="3"/>
  <c r="I547" i="3" s="1"/>
  <c r="H546" i="3"/>
  <c r="I546" i="3" s="1"/>
  <c r="H545" i="3"/>
  <c r="I545" i="3" s="1"/>
  <c r="H544" i="3"/>
  <c r="I544" i="3" s="1"/>
  <c r="H543" i="3"/>
  <c r="I543" i="3" s="1"/>
  <c r="H542" i="3"/>
  <c r="I542" i="3" s="1"/>
  <c r="H541" i="3"/>
  <c r="I541" i="3" s="1"/>
  <c r="H540" i="3"/>
  <c r="I540" i="3" s="1"/>
  <c r="H539" i="3"/>
  <c r="I539" i="3" s="1"/>
  <c r="H538" i="3"/>
  <c r="I538" i="3" s="1"/>
  <c r="H537" i="3"/>
  <c r="I537" i="3" s="1"/>
  <c r="H536" i="3"/>
  <c r="I536" i="3" s="1"/>
  <c r="H535" i="3"/>
  <c r="I535" i="3" s="1"/>
  <c r="H534" i="3"/>
  <c r="I534" i="3" s="1"/>
  <c r="H533" i="3"/>
  <c r="I533" i="3" s="1"/>
  <c r="H532" i="3"/>
  <c r="I532" i="3" s="1"/>
  <c r="H531" i="3"/>
  <c r="I531" i="3" s="1"/>
  <c r="H530" i="3"/>
  <c r="I530" i="3" s="1"/>
  <c r="H529" i="3"/>
  <c r="I529" i="3" s="1"/>
  <c r="H528" i="3"/>
  <c r="I528" i="3" s="1"/>
  <c r="H527" i="3"/>
  <c r="I527" i="3" s="1"/>
  <c r="H526" i="3"/>
  <c r="I526" i="3" s="1"/>
  <c r="H525" i="3"/>
  <c r="I525" i="3" s="1"/>
  <c r="H524" i="3"/>
  <c r="I524" i="3" s="1"/>
  <c r="H523" i="3"/>
  <c r="I523" i="3" s="1"/>
  <c r="H522" i="3"/>
  <c r="I522" i="3" s="1"/>
  <c r="H521" i="3"/>
  <c r="I521" i="3" s="1"/>
  <c r="H520" i="3"/>
  <c r="I520" i="3" s="1"/>
  <c r="H519" i="3"/>
  <c r="I519" i="3" s="1"/>
  <c r="H518" i="3"/>
  <c r="I518" i="3" s="1"/>
  <c r="H517" i="3"/>
  <c r="I517" i="3" s="1"/>
  <c r="H516" i="3"/>
  <c r="I516" i="3" s="1"/>
  <c r="H515" i="3"/>
  <c r="I515" i="3" s="1"/>
  <c r="H514" i="3"/>
  <c r="I514" i="3" s="1"/>
  <c r="H513" i="3"/>
  <c r="I513" i="3" s="1"/>
  <c r="H512" i="3"/>
  <c r="I512" i="3" s="1"/>
  <c r="H511" i="3"/>
  <c r="I511" i="3" s="1"/>
  <c r="H510" i="3"/>
  <c r="I510" i="3" s="1"/>
  <c r="H509" i="3"/>
  <c r="I509" i="3" s="1"/>
  <c r="H508" i="3"/>
  <c r="I508" i="3" s="1"/>
  <c r="H507" i="3"/>
  <c r="I507" i="3" s="1"/>
  <c r="H506" i="3"/>
  <c r="I506" i="3" s="1"/>
  <c r="H505" i="3"/>
  <c r="I505" i="3" s="1"/>
  <c r="H504" i="3"/>
  <c r="I504" i="3" s="1"/>
  <c r="H503" i="3"/>
  <c r="I503" i="3" s="1"/>
  <c r="H502" i="3"/>
  <c r="I502" i="3" s="1"/>
  <c r="H501" i="3"/>
  <c r="I501" i="3" s="1"/>
  <c r="H500" i="3"/>
  <c r="I500" i="3" s="1"/>
  <c r="H499" i="3"/>
  <c r="I499" i="3" s="1"/>
  <c r="H498" i="3"/>
  <c r="I498" i="3" s="1"/>
  <c r="H497" i="3"/>
  <c r="I497" i="3" s="1"/>
  <c r="H496" i="3"/>
  <c r="I496" i="3" s="1"/>
  <c r="H495" i="3"/>
  <c r="I495" i="3" s="1"/>
  <c r="H494" i="3"/>
  <c r="I494" i="3" s="1"/>
  <c r="H493" i="3"/>
  <c r="I493" i="3" s="1"/>
  <c r="H492" i="3"/>
  <c r="I492" i="3" s="1"/>
  <c r="H491" i="3"/>
  <c r="I491" i="3" s="1"/>
  <c r="H490" i="3"/>
  <c r="I490" i="3" s="1"/>
  <c r="H489" i="3"/>
  <c r="I489" i="3" s="1"/>
  <c r="H488" i="3"/>
  <c r="I488" i="3" s="1"/>
  <c r="H487" i="3"/>
  <c r="I487" i="3" s="1"/>
  <c r="H486" i="3"/>
  <c r="I486" i="3" s="1"/>
  <c r="H485" i="3"/>
  <c r="I485" i="3" s="1"/>
  <c r="H484" i="3"/>
  <c r="I484" i="3" s="1"/>
  <c r="H483" i="3"/>
  <c r="I483" i="3" s="1"/>
  <c r="H482" i="3"/>
  <c r="I482" i="3" s="1"/>
  <c r="H481" i="3"/>
  <c r="I481" i="3" s="1"/>
  <c r="H480" i="3"/>
  <c r="I480" i="3" s="1"/>
  <c r="H479" i="3"/>
  <c r="I479" i="3" s="1"/>
  <c r="H478" i="3"/>
  <c r="I478" i="3" s="1"/>
  <c r="H477" i="3"/>
  <c r="I477" i="3" s="1"/>
  <c r="H476" i="3"/>
  <c r="I476" i="3" s="1"/>
  <c r="H475" i="3"/>
  <c r="I475" i="3" s="1"/>
  <c r="H474" i="3"/>
  <c r="I474" i="3" s="1"/>
  <c r="H473" i="3"/>
  <c r="I473" i="3" s="1"/>
  <c r="H472" i="3"/>
  <c r="I472" i="3" s="1"/>
  <c r="H471" i="3"/>
  <c r="I471" i="3" s="1"/>
  <c r="H470" i="3"/>
  <c r="I470" i="3" s="1"/>
  <c r="H469" i="3"/>
  <c r="I469" i="3" s="1"/>
  <c r="H468" i="3"/>
  <c r="I468" i="3" s="1"/>
  <c r="H467" i="3"/>
  <c r="I467" i="3" s="1"/>
  <c r="H466" i="3"/>
  <c r="I466" i="3" s="1"/>
  <c r="H465" i="3"/>
  <c r="I465" i="3" s="1"/>
  <c r="H464" i="3"/>
  <c r="I464" i="3" s="1"/>
  <c r="H463" i="3"/>
  <c r="I463" i="3" s="1"/>
  <c r="H462" i="3"/>
  <c r="I462" i="3" s="1"/>
  <c r="H461" i="3"/>
  <c r="I461" i="3" s="1"/>
  <c r="H460" i="3"/>
  <c r="I460" i="3" s="1"/>
  <c r="H459" i="3"/>
  <c r="I459" i="3" s="1"/>
  <c r="H458" i="3"/>
  <c r="I458" i="3" s="1"/>
  <c r="H457" i="3"/>
  <c r="I457" i="3" s="1"/>
  <c r="H456" i="3"/>
  <c r="I456" i="3" s="1"/>
  <c r="H455" i="3"/>
  <c r="I455" i="3" s="1"/>
  <c r="H454" i="3"/>
  <c r="I454" i="3" s="1"/>
  <c r="H453" i="3"/>
  <c r="I453" i="3" s="1"/>
  <c r="H452" i="3"/>
  <c r="I452" i="3" s="1"/>
  <c r="H451" i="3"/>
  <c r="I451" i="3" s="1"/>
  <c r="H450" i="3"/>
  <c r="I450" i="3" s="1"/>
  <c r="H449" i="3"/>
  <c r="I449" i="3" s="1"/>
  <c r="H448" i="3"/>
  <c r="I448" i="3" s="1"/>
  <c r="H447" i="3"/>
  <c r="I447" i="3" s="1"/>
  <c r="H446" i="3"/>
  <c r="I446" i="3" s="1"/>
  <c r="H445" i="3"/>
  <c r="I445" i="3" s="1"/>
  <c r="H444" i="3"/>
  <c r="I444" i="3" s="1"/>
  <c r="H443" i="3"/>
  <c r="I443" i="3" s="1"/>
  <c r="H442" i="3"/>
  <c r="I442" i="3" s="1"/>
  <c r="H441" i="3"/>
  <c r="I441" i="3" s="1"/>
  <c r="H440" i="3"/>
  <c r="I440" i="3" s="1"/>
  <c r="H439" i="3"/>
  <c r="I439" i="3" s="1"/>
  <c r="H438" i="3"/>
  <c r="I438" i="3" s="1"/>
  <c r="H437" i="3"/>
  <c r="I437" i="3" s="1"/>
  <c r="H436" i="3"/>
  <c r="I436" i="3" s="1"/>
  <c r="H435" i="3"/>
  <c r="I435" i="3" s="1"/>
  <c r="H434" i="3"/>
  <c r="I434" i="3" s="1"/>
  <c r="H433" i="3"/>
  <c r="I433" i="3" s="1"/>
  <c r="H432" i="3"/>
  <c r="I432" i="3" s="1"/>
  <c r="H431" i="3"/>
  <c r="I431" i="3" s="1"/>
  <c r="H430" i="3"/>
  <c r="I430" i="3" s="1"/>
  <c r="H429" i="3"/>
  <c r="I429" i="3" s="1"/>
  <c r="H428" i="3"/>
  <c r="I428" i="3" s="1"/>
  <c r="H427" i="3"/>
  <c r="I427" i="3" s="1"/>
  <c r="H426" i="3"/>
  <c r="I426" i="3" s="1"/>
  <c r="H425" i="3"/>
  <c r="I425" i="3" s="1"/>
  <c r="H424" i="3"/>
  <c r="I424" i="3" s="1"/>
  <c r="H423" i="3"/>
  <c r="I423" i="3" s="1"/>
  <c r="H422" i="3"/>
  <c r="I422" i="3" s="1"/>
  <c r="H421" i="3"/>
  <c r="I421" i="3" s="1"/>
  <c r="H420" i="3"/>
  <c r="I420" i="3" s="1"/>
  <c r="H419" i="3"/>
  <c r="I419" i="3" s="1"/>
  <c r="H418" i="3"/>
  <c r="I418" i="3" s="1"/>
  <c r="H417" i="3"/>
  <c r="I417" i="3" s="1"/>
  <c r="H416" i="3"/>
  <c r="I416" i="3" s="1"/>
  <c r="H415" i="3"/>
  <c r="I415" i="3" s="1"/>
  <c r="H414" i="3"/>
  <c r="I414" i="3" s="1"/>
  <c r="H413" i="3"/>
  <c r="I413" i="3" s="1"/>
  <c r="H412" i="3"/>
  <c r="I412" i="3" s="1"/>
  <c r="H411" i="3"/>
  <c r="I411" i="3" s="1"/>
  <c r="H410" i="3"/>
  <c r="I410" i="3" s="1"/>
  <c r="H409" i="3"/>
  <c r="I409" i="3" s="1"/>
  <c r="H408" i="3"/>
  <c r="I408" i="3" s="1"/>
  <c r="H407" i="3"/>
  <c r="I407" i="3" s="1"/>
  <c r="H406" i="3"/>
  <c r="I406" i="3" s="1"/>
  <c r="H405" i="3"/>
  <c r="I405" i="3" s="1"/>
  <c r="H404" i="3"/>
  <c r="I404" i="3" s="1"/>
  <c r="H403" i="3"/>
  <c r="I403" i="3" s="1"/>
  <c r="H402" i="3"/>
  <c r="I402" i="3" s="1"/>
  <c r="H401" i="3"/>
  <c r="I401" i="3" s="1"/>
  <c r="H400" i="3"/>
  <c r="I400" i="3" s="1"/>
  <c r="H399" i="3"/>
  <c r="I399" i="3" s="1"/>
  <c r="H398" i="3"/>
  <c r="I398" i="3" s="1"/>
  <c r="H397" i="3"/>
  <c r="I397" i="3" s="1"/>
  <c r="H396" i="3"/>
  <c r="I396" i="3" s="1"/>
  <c r="H395" i="3"/>
  <c r="I395" i="3" s="1"/>
  <c r="H394" i="3"/>
  <c r="I394" i="3" s="1"/>
  <c r="H393" i="3"/>
  <c r="I393" i="3" s="1"/>
  <c r="H392" i="3"/>
  <c r="I392" i="3" s="1"/>
  <c r="H391" i="3"/>
  <c r="I391" i="3" s="1"/>
  <c r="H390" i="3"/>
  <c r="I390" i="3" s="1"/>
  <c r="H389" i="3"/>
  <c r="I389" i="3" s="1"/>
  <c r="H388" i="3"/>
  <c r="I388" i="3" s="1"/>
  <c r="H387" i="3"/>
  <c r="I387" i="3" s="1"/>
  <c r="H386" i="3"/>
  <c r="I386" i="3" s="1"/>
  <c r="H385" i="3"/>
  <c r="I385" i="3" s="1"/>
  <c r="H384" i="3"/>
  <c r="I384" i="3" s="1"/>
  <c r="H383" i="3"/>
  <c r="I383" i="3" s="1"/>
  <c r="H382" i="3"/>
  <c r="I382" i="3" s="1"/>
  <c r="H381" i="3"/>
  <c r="I381" i="3" s="1"/>
  <c r="H380" i="3"/>
  <c r="I380" i="3" s="1"/>
  <c r="H379" i="3"/>
  <c r="I379" i="3" s="1"/>
  <c r="H378" i="3"/>
  <c r="I378" i="3" s="1"/>
  <c r="H377" i="3"/>
  <c r="I377" i="3" s="1"/>
  <c r="H376" i="3"/>
  <c r="I376" i="3" s="1"/>
  <c r="H375" i="3"/>
  <c r="I375" i="3" s="1"/>
  <c r="H374" i="3"/>
  <c r="I374" i="3" s="1"/>
  <c r="H373" i="3"/>
  <c r="I373" i="3" s="1"/>
  <c r="H372" i="3"/>
  <c r="I372" i="3" s="1"/>
  <c r="H371" i="3"/>
  <c r="I371" i="3" s="1"/>
  <c r="H370" i="3"/>
  <c r="I370" i="3" s="1"/>
  <c r="H369" i="3"/>
  <c r="I369" i="3" s="1"/>
  <c r="H368" i="3"/>
  <c r="I368" i="3" s="1"/>
  <c r="H367" i="3"/>
  <c r="I367" i="3" s="1"/>
  <c r="H366" i="3"/>
  <c r="I366" i="3" s="1"/>
  <c r="H365" i="3"/>
  <c r="I365" i="3" s="1"/>
  <c r="H364" i="3"/>
  <c r="I364" i="3" s="1"/>
  <c r="H363" i="3"/>
  <c r="I363" i="3" s="1"/>
  <c r="H362" i="3"/>
  <c r="I362" i="3" s="1"/>
  <c r="H361" i="3"/>
  <c r="I361" i="3" s="1"/>
  <c r="H360" i="3"/>
  <c r="I360" i="3" s="1"/>
  <c r="H359" i="3"/>
  <c r="I359" i="3" s="1"/>
  <c r="H358" i="3"/>
  <c r="I358" i="3" s="1"/>
  <c r="H357" i="3"/>
  <c r="I357" i="3" s="1"/>
  <c r="H356" i="3"/>
  <c r="I356" i="3" s="1"/>
  <c r="H355" i="3"/>
  <c r="I355" i="3" s="1"/>
  <c r="H354" i="3"/>
  <c r="I354" i="3" s="1"/>
  <c r="H353" i="3"/>
  <c r="I353" i="3" s="1"/>
  <c r="H352" i="3"/>
  <c r="I352" i="3" s="1"/>
  <c r="H351" i="3"/>
  <c r="I351" i="3" s="1"/>
  <c r="H350" i="3"/>
  <c r="I350" i="3" s="1"/>
  <c r="H349" i="3"/>
  <c r="I349" i="3" s="1"/>
  <c r="H348" i="3"/>
  <c r="I348" i="3" s="1"/>
  <c r="H347" i="3"/>
  <c r="I347" i="3" s="1"/>
  <c r="H346" i="3"/>
  <c r="I346" i="3" s="1"/>
  <c r="H345" i="3"/>
  <c r="I345" i="3" s="1"/>
  <c r="H344" i="3"/>
  <c r="I344" i="3" s="1"/>
  <c r="H343" i="3"/>
  <c r="I343" i="3" s="1"/>
  <c r="H342" i="3"/>
  <c r="I342" i="3" s="1"/>
  <c r="H341" i="3"/>
  <c r="I341" i="3" s="1"/>
  <c r="H340" i="3"/>
  <c r="I340" i="3" s="1"/>
  <c r="H339" i="3"/>
  <c r="I339" i="3" s="1"/>
  <c r="H338" i="3"/>
  <c r="I338" i="3" s="1"/>
  <c r="H337" i="3"/>
  <c r="I337" i="3" s="1"/>
  <c r="H336" i="3"/>
  <c r="I336" i="3" s="1"/>
  <c r="H335" i="3"/>
  <c r="I335" i="3" s="1"/>
  <c r="H334" i="3"/>
  <c r="I334" i="3" s="1"/>
  <c r="H333" i="3"/>
  <c r="I333" i="3" s="1"/>
  <c r="H332" i="3"/>
  <c r="I332" i="3" s="1"/>
  <c r="H331" i="3"/>
  <c r="I331" i="3" s="1"/>
  <c r="H330" i="3"/>
  <c r="I330" i="3" s="1"/>
  <c r="H329" i="3"/>
  <c r="I329" i="3" s="1"/>
  <c r="H328" i="3"/>
  <c r="I328" i="3" s="1"/>
  <c r="H327" i="3"/>
  <c r="I327" i="3" s="1"/>
  <c r="H326" i="3"/>
  <c r="I326" i="3" s="1"/>
  <c r="H325" i="3"/>
  <c r="I325" i="3" s="1"/>
  <c r="H324" i="3"/>
  <c r="I324" i="3" s="1"/>
  <c r="H323" i="3"/>
  <c r="I323" i="3" s="1"/>
  <c r="H322" i="3"/>
  <c r="I322" i="3" s="1"/>
  <c r="H321" i="3"/>
  <c r="I321" i="3" s="1"/>
  <c r="H320" i="3"/>
  <c r="I320" i="3" s="1"/>
  <c r="H319" i="3"/>
  <c r="I319" i="3" s="1"/>
  <c r="H318" i="3"/>
  <c r="I318" i="3" s="1"/>
  <c r="H317" i="3"/>
  <c r="I317" i="3" s="1"/>
  <c r="H316" i="3"/>
  <c r="I316" i="3" s="1"/>
  <c r="H315" i="3"/>
  <c r="I315" i="3" s="1"/>
  <c r="H314" i="3"/>
  <c r="I314" i="3" s="1"/>
  <c r="H313" i="3"/>
  <c r="I313" i="3" s="1"/>
  <c r="H312" i="3"/>
  <c r="I312" i="3" s="1"/>
  <c r="H311" i="3"/>
  <c r="I311" i="3" s="1"/>
  <c r="H310" i="3"/>
  <c r="I310" i="3" s="1"/>
  <c r="H309" i="3"/>
  <c r="I309" i="3" s="1"/>
  <c r="H308" i="3"/>
  <c r="I308" i="3" s="1"/>
  <c r="H307" i="3"/>
  <c r="I307" i="3" s="1"/>
  <c r="H306" i="3"/>
  <c r="I306" i="3" s="1"/>
  <c r="H305" i="3"/>
  <c r="I305" i="3" s="1"/>
  <c r="H304" i="3"/>
  <c r="I304" i="3" s="1"/>
  <c r="H303" i="3"/>
  <c r="I303" i="3" s="1"/>
  <c r="H302" i="3"/>
  <c r="I302" i="3" s="1"/>
  <c r="H301" i="3"/>
  <c r="I301" i="3" s="1"/>
  <c r="H300" i="3"/>
  <c r="I300" i="3" s="1"/>
  <c r="H299" i="3"/>
  <c r="I299" i="3" s="1"/>
  <c r="H298" i="3"/>
  <c r="I298" i="3" s="1"/>
  <c r="H297" i="3"/>
  <c r="I297" i="3" s="1"/>
  <c r="H296" i="3"/>
  <c r="I296" i="3" s="1"/>
  <c r="H295" i="3"/>
  <c r="I295" i="3" s="1"/>
  <c r="H294" i="3"/>
  <c r="I294" i="3" s="1"/>
  <c r="H293" i="3"/>
  <c r="I293" i="3" s="1"/>
  <c r="H292" i="3"/>
  <c r="I292" i="3" s="1"/>
  <c r="H291" i="3"/>
  <c r="I291" i="3" s="1"/>
  <c r="H290" i="3"/>
  <c r="I290" i="3" s="1"/>
  <c r="H289" i="3"/>
  <c r="I289" i="3" s="1"/>
  <c r="H288" i="3"/>
  <c r="I288" i="3" s="1"/>
  <c r="H287" i="3"/>
  <c r="I287" i="3" s="1"/>
  <c r="H286" i="3"/>
  <c r="I286" i="3" s="1"/>
  <c r="H285" i="3"/>
  <c r="I285" i="3" s="1"/>
  <c r="H284" i="3"/>
  <c r="I284" i="3" s="1"/>
  <c r="H283" i="3"/>
  <c r="I283" i="3" s="1"/>
  <c r="H282" i="3"/>
  <c r="I282" i="3" s="1"/>
  <c r="H281" i="3"/>
  <c r="I281" i="3" s="1"/>
  <c r="H280" i="3"/>
  <c r="I280" i="3" s="1"/>
  <c r="H279" i="3"/>
  <c r="I279" i="3" s="1"/>
  <c r="H278" i="3"/>
  <c r="I278" i="3" s="1"/>
  <c r="H277" i="3"/>
  <c r="I277" i="3" s="1"/>
  <c r="H276" i="3"/>
  <c r="I276" i="3" s="1"/>
  <c r="H275" i="3"/>
  <c r="I275" i="3" s="1"/>
  <c r="H274" i="3"/>
  <c r="I274" i="3" s="1"/>
  <c r="H273" i="3"/>
  <c r="I273" i="3" s="1"/>
  <c r="H272" i="3"/>
  <c r="I272" i="3" s="1"/>
  <c r="H271" i="3"/>
  <c r="I271" i="3" s="1"/>
  <c r="H270" i="3"/>
  <c r="I270" i="3" s="1"/>
  <c r="H269" i="3"/>
  <c r="I269" i="3" s="1"/>
  <c r="H268" i="3"/>
  <c r="I268" i="3" s="1"/>
  <c r="H267" i="3"/>
  <c r="I267" i="3" s="1"/>
  <c r="H266" i="3"/>
  <c r="I266" i="3" s="1"/>
  <c r="H265" i="3"/>
  <c r="I265" i="3" s="1"/>
  <c r="H264" i="3"/>
  <c r="I264" i="3" s="1"/>
  <c r="H263" i="3"/>
  <c r="I263" i="3" s="1"/>
  <c r="H262" i="3"/>
  <c r="I262" i="3" s="1"/>
  <c r="H261" i="3"/>
  <c r="I261" i="3" s="1"/>
  <c r="H260" i="3"/>
  <c r="I260" i="3" s="1"/>
  <c r="H259" i="3"/>
  <c r="I259" i="3" s="1"/>
  <c r="H258" i="3"/>
  <c r="I258" i="3" s="1"/>
  <c r="H257" i="3"/>
  <c r="I257" i="3" s="1"/>
  <c r="H256" i="3"/>
  <c r="I256" i="3" s="1"/>
  <c r="H255" i="3"/>
  <c r="I255" i="3" s="1"/>
  <c r="H254" i="3"/>
  <c r="I254" i="3" s="1"/>
  <c r="H253" i="3"/>
  <c r="I253" i="3" s="1"/>
  <c r="H252" i="3"/>
  <c r="I252" i="3" s="1"/>
  <c r="H251" i="3"/>
  <c r="I251" i="3" s="1"/>
  <c r="H250" i="3"/>
  <c r="I250" i="3" s="1"/>
  <c r="H249" i="3"/>
  <c r="I249" i="3" s="1"/>
  <c r="H248" i="3"/>
  <c r="I248" i="3" s="1"/>
  <c r="H247" i="3"/>
  <c r="I247" i="3" s="1"/>
  <c r="H246" i="3"/>
  <c r="I246" i="3" s="1"/>
  <c r="H245" i="3"/>
  <c r="I245" i="3" s="1"/>
  <c r="H244" i="3"/>
  <c r="I244" i="3" s="1"/>
  <c r="H243" i="3"/>
  <c r="I243" i="3" s="1"/>
  <c r="H242" i="3"/>
  <c r="I242" i="3" s="1"/>
  <c r="H241" i="3"/>
  <c r="I241" i="3" s="1"/>
  <c r="H240" i="3"/>
  <c r="I240" i="3" s="1"/>
  <c r="H239" i="3"/>
  <c r="I239" i="3" s="1"/>
  <c r="H238" i="3"/>
  <c r="I238" i="3" s="1"/>
  <c r="H237" i="3"/>
  <c r="I237" i="3" s="1"/>
  <c r="H236" i="3"/>
  <c r="I236" i="3" s="1"/>
  <c r="H235" i="3"/>
  <c r="I235" i="3" s="1"/>
  <c r="H234" i="3"/>
  <c r="I234" i="3" s="1"/>
  <c r="H233" i="3"/>
  <c r="I233" i="3" s="1"/>
  <c r="H232" i="3"/>
  <c r="I232" i="3" s="1"/>
  <c r="H231" i="3"/>
  <c r="I231" i="3" s="1"/>
  <c r="H230" i="3"/>
  <c r="I230" i="3" s="1"/>
  <c r="H229" i="3"/>
  <c r="I229" i="3" s="1"/>
  <c r="H228" i="3"/>
  <c r="I228" i="3" s="1"/>
  <c r="H227" i="3"/>
  <c r="I227" i="3" s="1"/>
  <c r="H226" i="3"/>
  <c r="I226" i="3" s="1"/>
  <c r="H225" i="3"/>
  <c r="I225" i="3" s="1"/>
  <c r="H224" i="3"/>
  <c r="I224" i="3" s="1"/>
  <c r="H223" i="3"/>
  <c r="I223" i="3" s="1"/>
  <c r="H222" i="3"/>
  <c r="I222" i="3" s="1"/>
  <c r="H221" i="3"/>
  <c r="I221" i="3" s="1"/>
  <c r="H220" i="3"/>
  <c r="I220" i="3" s="1"/>
  <c r="H219" i="3"/>
  <c r="I219" i="3" s="1"/>
  <c r="H218" i="3"/>
  <c r="I218" i="3" s="1"/>
  <c r="H217" i="3"/>
  <c r="I217" i="3" s="1"/>
  <c r="H216" i="3"/>
  <c r="I216" i="3" s="1"/>
  <c r="H215" i="3"/>
  <c r="I215" i="3" s="1"/>
  <c r="H214" i="3"/>
  <c r="I214" i="3" s="1"/>
  <c r="H213" i="3"/>
  <c r="I213" i="3" s="1"/>
  <c r="H212" i="3"/>
  <c r="I212" i="3" s="1"/>
  <c r="H211" i="3"/>
  <c r="I211" i="3" s="1"/>
  <c r="H210" i="3"/>
  <c r="I210" i="3" s="1"/>
  <c r="H209" i="3"/>
  <c r="I209" i="3" s="1"/>
  <c r="H208" i="3"/>
  <c r="I208" i="3" s="1"/>
  <c r="H207" i="3"/>
  <c r="I207" i="3" s="1"/>
  <c r="H206" i="3"/>
  <c r="I206" i="3" s="1"/>
  <c r="H205" i="3"/>
  <c r="I205" i="3" s="1"/>
  <c r="H204" i="3"/>
  <c r="I204" i="3" s="1"/>
  <c r="H203" i="3"/>
  <c r="I203" i="3" s="1"/>
  <c r="H202" i="3"/>
  <c r="I202" i="3" s="1"/>
  <c r="H201" i="3"/>
  <c r="I201" i="3" s="1"/>
  <c r="H200" i="3"/>
  <c r="I200" i="3" s="1"/>
  <c r="H199" i="3"/>
  <c r="I199" i="3" s="1"/>
  <c r="H198" i="3"/>
  <c r="I198" i="3" s="1"/>
  <c r="H197" i="3"/>
  <c r="I197" i="3" s="1"/>
  <c r="H196" i="3"/>
  <c r="I196" i="3" s="1"/>
  <c r="H195" i="3"/>
  <c r="I195" i="3" s="1"/>
  <c r="H194" i="3"/>
  <c r="I194" i="3" s="1"/>
  <c r="H193" i="3"/>
  <c r="I193" i="3" s="1"/>
  <c r="H192" i="3"/>
  <c r="I192" i="3" s="1"/>
  <c r="H191" i="3"/>
  <c r="I191" i="3" s="1"/>
  <c r="H190" i="3"/>
  <c r="I190" i="3" s="1"/>
  <c r="H189" i="3"/>
  <c r="I189" i="3" s="1"/>
  <c r="H188" i="3"/>
  <c r="I188" i="3" s="1"/>
  <c r="H187" i="3"/>
  <c r="I187" i="3" s="1"/>
  <c r="H186" i="3"/>
  <c r="I186" i="3" s="1"/>
  <c r="H185" i="3"/>
  <c r="I185" i="3" s="1"/>
  <c r="H184" i="3"/>
  <c r="I184" i="3" s="1"/>
  <c r="H183" i="3"/>
  <c r="I183" i="3" s="1"/>
  <c r="H182" i="3"/>
  <c r="I182" i="3" s="1"/>
  <c r="H181" i="3"/>
  <c r="I181" i="3" s="1"/>
  <c r="H180" i="3"/>
  <c r="I180" i="3" s="1"/>
  <c r="H179" i="3"/>
  <c r="I179" i="3" s="1"/>
  <c r="H178" i="3"/>
  <c r="I178" i="3" s="1"/>
  <c r="H177" i="3"/>
  <c r="I177" i="3" s="1"/>
  <c r="H176" i="3"/>
  <c r="I176" i="3" s="1"/>
  <c r="H175" i="3"/>
  <c r="I175" i="3" s="1"/>
  <c r="H174" i="3"/>
  <c r="I174" i="3" s="1"/>
  <c r="H173" i="3"/>
  <c r="I173" i="3" s="1"/>
  <c r="H172" i="3"/>
  <c r="I172" i="3" s="1"/>
  <c r="H171" i="3"/>
  <c r="I171" i="3" s="1"/>
  <c r="H170" i="3"/>
  <c r="I170" i="3" s="1"/>
  <c r="H169" i="3"/>
  <c r="I169" i="3" s="1"/>
  <c r="H168" i="3"/>
  <c r="I168" i="3" s="1"/>
  <c r="H167" i="3"/>
  <c r="I167" i="3" s="1"/>
  <c r="H166" i="3"/>
  <c r="I166" i="3" s="1"/>
  <c r="H165" i="3"/>
  <c r="I165" i="3" s="1"/>
  <c r="H164" i="3"/>
  <c r="I164" i="3" s="1"/>
  <c r="H163" i="3"/>
  <c r="I163" i="3" s="1"/>
  <c r="H162" i="3"/>
  <c r="I162" i="3" s="1"/>
  <c r="H161" i="3"/>
  <c r="I161" i="3" s="1"/>
  <c r="H160" i="3"/>
  <c r="I160" i="3" s="1"/>
  <c r="H159" i="3"/>
  <c r="I159" i="3" s="1"/>
  <c r="H158" i="3"/>
  <c r="I158" i="3" s="1"/>
  <c r="H157" i="3"/>
  <c r="I157" i="3" s="1"/>
  <c r="H156" i="3"/>
  <c r="I156" i="3" s="1"/>
  <c r="H155" i="3"/>
  <c r="I155" i="3" s="1"/>
  <c r="H154" i="3"/>
  <c r="I154" i="3" s="1"/>
  <c r="H153" i="3"/>
  <c r="I153" i="3" s="1"/>
  <c r="H152" i="3"/>
  <c r="I152" i="3" s="1"/>
  <c r="H151" i="3"/>
  <c r="I151" i="3" s="1"/>
  <c r="H150" i="3"/>
  <c r="I150" i="3" s="1"/>
  <c r="H149" i="3"/>
  <c r="I149" i="3" s="1"/>
  <c r="H148" i="3"/>
  <c r="I148" i="3" s="1"/>
  <c r="H147" i="3"/>
  <c r="I147" i="3" s="1"/>
  <c r="H146" i="3"/>
  <c r="I146" i="3" s="1"/>
  <c r="H145" i="3"/>
  <c r="I145" i="3" s="1"/>
  <c r="H144" i="3"/>
  <c r="I144" i="3" s="1"/>
  <c r="H143" i="3"/>
  <c r="I143" i="3" s="1"/>
  <c r="H142" i="3"/>
  <c r="I142" i="3" s="1"/>
  <c r="H141" i="3"/>
  <c r="I141" i="3" s="1"/>
  <c r="H140" i="3"/>
  <c r="I140" i="3" s="1"/>
  <c r="H139" i="3"/>
  <c r="I139" i="3" s="1"/>
  <c r="H138" i="3"/>
  <c r="I138" i="3" s="1"/>
  <c r="H137" i="3"/>
  <c r="I137" i="3" s="1"/>
  <c r="H136" i="3"/>
  <c r="I136" i="3" s="1"/>
  <c r="H135" i="3"/>
  <c r="I135" i="3" s="1"/>
  <c r="H134" i="3"/>
  <c r="I134" i="3" s="1"/>
  <c r="H133" i="3"/>
  <c r="I133" i="3" s="1"/>
  <c r="H132" i="3"/>
  <c r="I132" i="3" s="1"/>
  <c r="H131" i="3"/>
  <c r="I131" i="3" s="1"/>
  <c r="H130" i="3"/>
  <c r="I130" i="3" s="1"/>
  <c r="H129" i="3"/>
  <c r="I129" i="3" s="1"/>
  <c r="H128" i="3"/>
  <c r="I128" i="3" s="1"/>
  <c r="H127" i="3"/>
  <c r="I127" i="3" s="1"/>
  <c r="H126" i="3"/>
  <c r="I126" i="3" s="1"/>
  <c r="H125" i="3"/>
  <c r="I125" i="3" s="1"/>
  <c r="H124" i="3"/>
  <c r="I124" i="3" s="1"/>
  <c r="H123" i="3"/>
  <c r="I123" i="3" s="1"/>
  <c r="H122" i="3"/>
  <c r="I122" i="3" s="1"/>
  <c r="H121" i="3"/>
  <c r="I121" i="3" s="1"/>
  <c r="H120" i="3"/>
  <c r="I120" i="3" s="1"/>
  <c r="H119" i="3"/>
  <c r="I119" i="3" s="1"/>
  <c r="H118" i="3"/>
  <c r="I118" i="3" s="1"/>
  <c r="H117" i="3"/>
  <c r="I117" i="3" s="1"/>
  <c r="H116" i="3"/>
  <c r="I116" i="3" s="1"/>
  <c r="H115" i="3"/>
  <c r="I115" i="3" s="1"/>
  <c r="H114" i="3"/>
  <c r="I114" i="3" s="1"/>
  <c r="H113" i="3"/>
  <c r="I113" i="3" s="1"/>
  <c r="H112" i="3"/>
  <c r="I112" i="3" s="1"/>
  <c r="H111" i="3"/>
  <c r="I111" i="3" s="1"/>
  <c r="H110" i="3"/>
  <c r="I110" i="3" s="1"/>
  <c r="H109" i="3"/>
  <c r="I109" i="3" s="1"/>
  <c r="H108" i="3"/>
  <c r="I108" i="3" s="1"/>
  <c r="H107" i="3"/>
  <c r="I107" i="3" s="1"/>
  <c r="H106" i="3"/>
  <c r="I106" i="3" s="1"/>
  <c r="H105" i="3"/>
  <c r="I105" i="3" s="1"/>
  <c r="H104" i="3"/>
  <c r="I104" i="3" s="1"/>
  <c r="H103" i="3"/>
  <c r="I103" i="3" s="1"/>
  <c r="H102" i="3"/>
  <c r="I102" i="3" s="1"/>
  <c r="H101" i="3"/>
  <c r="I101" i="3" s="1"/>
  <c r="H100" i="3"/>
  <c r="I100" i="3" s="1"/>
  <c r="H99" i="3"/>
  <c r="I99" i="3" s="1"/>
  <c r="H98" i="3"/>
  <c r="I98" i="3" s="1"/>
  <c r="H97" i="3"/>
  <c r="I97" i="3" s="1"/>
  <c r="H96" i="3"/>
  <c r="I96" i="3" s="1"/>
  <c r="H95" i="3"/>
  <c r="I95" i="3" s="1"/>
  <c r="H94" i="3"/>
  <c r="I94" i="3" s="1"/>
  <c r="H93" i="3"/>
  <c r="I93" i="3" s="1"/>
  <c r="H92" i="3"/>
  <c r="I92" i="3" s="1"/>
  <c r="H91" i="3"/>
  <c r="I91" i="3" s="1"/>
  <c r="H90" i="3"/>
  <c r="I90" i="3" s="1"/>
  <c r="H89" i="3"/>
  <c r="I89" i="3" s="1"/>
  <c r="H88" i="3"/>
  <c r="I88" i="3" s="1"/>
  <c r="H87" i="3"/>
  <c r="I87" i="3" s="1"/>
  <c r="H86" i="3"/>
  <c r="I86" i="3" s="1"/>
  <c r="H85" i="3"/>
  <c r="I85" i="3" s="1"/>
  <c r="H84" i="3"/>
  <c r="I84" i="3" s="1"/>
  <c r="H83" i="3"/>
  <c r="I83" i="3" s="1"/>
  <c r="H82" i="3"/>
  <c r="I82" i="3" s="1"/>
  <c r="H81" i="3"/>
  <c r="I81" i="3" s="1"/>
  <c r="H80" i="3"/>
  <c r="I80" i="3" s="1"/>
  <c r="H79" i="3"/>
  <c r="I79" i="3" s="1"/>
  <c r="H78" i="3"/>
  <c r="I78" i="3" s="1"/>
  <c r="H77" i="3"/>
  <c r="I77" i="3" s="1"/>
  <c r="H76" i="3"/>
  <c r="I76" i="3" s="1"/>
  <c r="H75" i="3"/>
  <c r="I75" i="3" s="1"/>
  <c r="H74" i="3"/>
  <c r="I74" i="3" s="1"/>
  <c r="H73" i="3"/>
  <c r="I73" i="3" s="1"/>
  <c r="H72" i="3"/>
  <c r="I72" i="3" s="1"/>
  <c r="H71" i="3"/>
  <c r="I71" i="3" s="1"/>
  <c r="H70" i="3"/>
  <c r="I70" i="3" s="1"/>
  <c r="H69" i="3"/>
  <c r="I69" i="3" s="1"/>
  <c r="H68" i="3"/>
  <c r="I68" i="3" s="1"/>
  <c r="H67" i="3"/>
  <c r="I67" i="3" s="1"/>
  <c r="H66" i="3"/>
  <c r="I66" i="3" s="1"/>
  <c r="H65" i="3"/>
  <c r="I65" i="3" s="1"/>
  <c r="H64" i="3"/>
  <c r="I64" i="3" s="1"/>
  <c r="H63" i="3"/>
  <c r="I63" i="3" s="1"/>
  <c r="H62" i="3"/>
  <c r="I62" i="3" s="1"/>
  <c r="H61" i="3"/>
  <c r="I61" i="3" s="1"/>
  <c r="H60" i="3"/>
  <c r="I60" i="3" s="1"/>
  <c r="H59" i="3"/>
  <c r="I59" i="3" s="1"/>
  <c r="H58" i="3"/>
  <c r="I58" i="3" s="1"/>
  <c r="H57" i="3"/>
  <c r="I57" i="3" s="1"/>
  <c r="H56" i="3"/>
  <c r="I56" i="3" s="1"/>
  <c r="H55" i="3"/>
  <c r="I55" i="3" s="1"/>
  <c r="H54" i="3"/>
  <c r="I54" i="3" s="1"/>
  <c r="H53" i="3"/>
  <c r="I53" i="3" s="1"/>
  <c r="H52" i="3"/>
  <c r="I52" i="3" s="1"/>
  <c r="H51" i="3"/>
  <c r="I51" i="3" s="1"/>
  <c r="H50" i="3"/>
  <c r="I50" i="3" s="1"/>
  <c r="H49" i="3"/>
  <c r="I49" i="3" s="1"/>
  <c r="H48" i="3"/>
  <c r="I48" i="3" s="1"/>
  <c r="H47" i="3"/>
  <c r="I47" i="3" s="1"/>
  <c r="H46" i="3"/>
  <c r="I46" i="3" s="1"/>
  <c r="H45" i="3"/>
  <c r="I45" i="3" s="1"/>
  <c r="H44" i="3"/>
  <c r="I44" i="3" s="1"/>
  <c r="H43" i="3"/>
  <c r="I43" i="3" s="1"/>
  <c r="H42" i="3"/>
  <c r="I42" i="3" s="1"/>
  <c r="H41" i="3"/>
  <c r="I41" i="3" s="1"/>
  <c r="H40" i="3"/>
  <c r="I40" i="3" s="1"/>
  <c r="H39" i="3"/>
  <c r="I39" i="3" s="1"/>
  <c r="H38" i="3"/>
  <c r="I38" i="3" s="1"/>
  <c r="H37" i="3"/>
  <c r="I37" i="3" s="1"/>
  <c r="H36" i="3"/>
  <c r="I36" i="3" s="1"/>
  <c r="H35" i="3"/>
  <c r="I35" i="3" s="1"/>
  <c r="H34" i="3"/>
  <c r="I34" i="3" s="1"/>
  <c r="H33" i="3"/>
  <c r="I33" i="3" s="1"/>
  <c r="H32" i="3"/>
  <c r="I32" i="3" s="1"/>
  <c r="H31" i="3"/>
  <c r="I31" i="3" s="1"/>
  <c r="H30" i="3"/>
  <c r="I30" i="3" s="1"/>
  <c r="H29" i="3"/>
  <c r="I29" i="3" s="1"/>
  <c r="H28" i="3"/>
  <c r="I28" i="3" s="1"/>
  <c r="H27" i="3"/>
  <c r="I27" i="3" s="1"/>
  <c r="H26" i="3"/>
  <c r="I26" i="3" s="1"/>
  <c r="H25" i="3"/>
  <c r="I25" i="3" s="1"/>
  <c r="H24" i="3"/>
  <c r="I24" i="3" s="1"/>
  <c r="H23" i="3"/>
  <c r="I23" i="3" s="1"/>
  <c r="H22" i="3"/>
  <c r="I22" i="3" s="1"/>
  <c r="H21" i="3"/>
  <c r="I21" i="3" s="1"/>
  <c r="H20" i="3"/>
  <c r="I20" i="3" s="1"/>
  <c r="H19" i="3"/>
  <c r="I19" i="3" s="1"/>
  <c r="H18" i="3"/>
  <c r="I18" i="3" s="1"/>
  <c r="H17" i="3"/>
  <c r="I17" i="3" s="1"/>
  <c r="H16" i="3"/>
  <c r="I16" i="3" s="1"/>
  <c r="H15" i="3"/>
  <c r="I15" i="3" s="1"/>
  <c r="H14" i="3"/>
  <c r="I14" i="3" s="1"/>
  <c r="H13" i="3"/>
  <c r="I13" i="3" s="1"/>
  <c r="H12" i="3"/>
  <c r="I12" i="3" s="1"/>
  <c r="H11" i="3"/>
  <c r="I11" i="3" s="1"/>
  <c r="H10" i="3"/>
  <c r="I10" i="3" s="1"/>
  <c r="H9" i="3"/>
  <c r="I9" i="3" s="1"/>
  <c r="H8" i="3"/>
  <c r="I8" i="3" s="1"/>
  <c r="H7" i="3"/>
  <c r="I7" i="3" s="1"/>
  <c r="H6" i="3"/>
  <c r="I6" i="3" s="1"/>
  <c r="H5" i="3"/>
  <c r="I5" i="3" s="1"/>
  <c r="H4" i="3"/>
  <c r="I4" i="3" s="1"/>
  <c r="H3" i="3"/>
  <c r="I3" i="3" s="1"/>
  <c r="H2" i="3"/>
  <c r="I2" i="3" s="1"/>
  <c r="H1" i="6"/>
  <c r="I1" i="6" s="1"/>
  <c r="H1" i="3"/>
  <c r="I1" i="3" s="1"/>
  <c r="H688" i="1"/>
  <c r="K688" i="1" s="1"/>
  <c r="H687" i="1"/>
  <c r="K687" i="1" s="1"/>
  <c r="H686" i="1"/>
  <c r="K686" i="1" s="1"/>
  <c r="H685" i="1"/>
  <c r="K685" i="1" s="1"/>
  <c r="H684" i="1"/>
  <c r="K684" i="1" s="1"/>
  <c r="H683" i="1"/>
  <c r="K683" i="1" s="1"/>
  <c r="H682" i="1"/>
  <c r="K682" i="1" s="1"/>
  <c r="H681" i="1"/>
  <c r="K681" i="1" s="1"/>
  <c r="H680" i="1"/>
  <c r="K680" i="1" s="1"/>
  <c r="H679" i="1"/>
  <c r="K679" i="1" s="1"/>
  <c r="H678" i="1"/>
  <c r="K678" i="1" s="1"/>
  <c r="H677" i="1"/>
  <c r="K677" i="1" s="1"/>
  <c r="H676" i="1"/>
  <c r="K676" i="1" s="1"/>
  <c r="H675" i="1"/>
  <c r="K675" i="1" s="1"/>
  <c r="H674" i="1"/>
  <c r="K674" i="1" s="1"/>
  <c r="H673" i="1"/>
  <c r="K673" i="1" s="1"/>
  <c r="H672" i="1"/>
  <c r="K672" i="1" s="1"/>
  <c r="H671" i="1"/>
  <c r="K671" i="1" s="1"/>
  <c r="H670" i="1"/>
  <c r="K670" i="1" s="1"/>
  <c r="H669" i="1"/>
  <c r="K669" i="1" s="1"/>
  <c r="H668" i="1"/>
  <c r="K668" i="1" s="1"/>
  <c r="H667" i="1"/>
  <c r="K667" i="1" s="1"/>
  <c r="H666" i="1"/>
  <c r="K666" i="1" s="1"/>
  <c r="H665" i="1"/>
  <c r="K665" i="1" s="1"/>
  <c r="H664" i="1"/>
  <c r="K664" i="1" s="1"/>
  <c r="H663" i="1"/>
  <c r="K663" i="1" s="1"/>
  <c r="H662" i="1"/>
  <c r="K662" i="1" s="1"/>
  <c r="H661" i="1"/>
  <c r="K661" i="1" s="1"/>
  <c r="H660" i="1"/>
  <c r="K660" i="1" s="1"/>
  <c r="H659" i="1"/>
  <c r="K659" i="1" s="1"/>
  <c r="H658" i="1"/>
  <c r="K658" i="1" s="1"/>
  <c r="H657" i="1"/>
  <c r="K657" i="1" s="1"/>
  <c r="H656" i="1"/>
  <c r="K656" i="1" s="1"/>
  <c r="H655" i="1"/>
  <c r="K655" i="1" s="1"/>
  <c r="H654" i="1"/>
  <c r="K654" i="1" s="1"/>
  <c r="H653" i="1"/>
  <c r="K653" i="1" s="1"/>
  <c r="H652" i="1"/>
  <c r="K652" i="1" s="1"/>
  <c r="H651" i="1"/>
  <c r="K651" i="1" s="1"/>
  <c r="H650" i="1"/>
  <c r="K650" i="1" s="1"/>
  <c r="H649" i="1"/>
  <c r="K649" i="1" s="1"/>
  <c r="H648" i="1"/>
  <c r="K648" i="1" s="1"/>
  <c r="H647" i="1"/>
  <c r="K647" i="1" s="1"/>
  <c r="H646" i="1"/>
  <c r="K646" i="1" s="1"/>
  <c r="H645" i="1"/>
  <c r="K645" i="1" s="1"/>
  <c r="H644" i="1"/>
  <c r="K644" i="1" s="1"/>
  <c r="H643" i="1"/>
  <c r="K643" i="1" s="1"/>
  <c r="H642" i="1"/>
  <c r="K642" i="1" s="1"/>
  <c r="H641" i="1"/>
  <c r="K641" i="1" s="1"/>
  <c r="H640" i="1"/>
  <c r="K640" i="1" s="1"/>
  <c r="H639" i="1"/>
  <c r="K639" i="1" s="1"/>
  <c r="H638" i="1"/>
  <c r="K638" i="1" s="1"/>
  <c r="H637" i="1"/>
  <c r="K637" i="1" s="1"/>
  <c r="H636" i="1"/>
  <c r="K636" i="1" s="1"/>
  <c r="H635" i="1"/>
  <c r="K635" i="1" s="1"/>
  <c r="H634" i="1"/>
  <c r="K634" i="1" s="1"/>
  <c r="H633" i="1"/>
  <c r="K633" i="1" s="1"/>
  <c r="H632" i="1"/>
  <c r="K632" i="1" s="1"/>
  <c r="H631" i="1"/>
  <c r="K631" i="1" s="1"/>
  <c r="H630" i="1"/>
  <c r="K630" i="1" s="1"/>
  <c r="H629" i="1"/>
  <c r="K629" i="1" s="1"/>
  <c r="H628" i="1"/>
  <c r="K628" i="1" s="1"/>
  <c r="H627" i="1"/>
  <c r="K627" i="1" s="1"/>
  <c r="H626" i="1"/>
  <c r="K626" i="1" s="1"/>
  <c r="H625" i="1"/>
  <c r="K625" i="1" s="1"/>
  <c r="H624" i="1"/>
  <c r="K624" i="1" s="1"/>
  <c r="H623" i="1"/>
  <c r="K623" i="1" s="1"/>
  <c r="H622" i="1"/>
  <c r="K622" i="1" s="1"/>
  <c r="H621" i="1"/>
  <c r="K621" i="1" s="1"/>
  <c r="H620" i="1"/>
  <c r="K620" i="1" s="1"/>
  <c r="H619" i="1"/>
  <c r="K619" i="1" s="1"/>
  <c r="H618" i="1"/>
  <c r="K618" i="1" s="1"/>
  <c r="H617" i="1"/>
  <c r="K617" i="1" s="1"/>
  <c r="H616" i="1"/>
  <c r="K616" i="1" s="1"/>
  <c r="H615" i="1"/>
  <c r="K615" i="1" s="1"/>
  <c r="H614" i="1"/>
  <c r="K614" i="1" s="1"/>
  <c r="H613" i="1"/>
  <c r="K613" i="1" s="1"/>
  <c r="H612" i="1"/>
  <c r="K612" i="1" s="1"/>
  <c r="H611" i="1"/>
  <c r="K611" i="1" s="1"/>
  <c r="H610" i="1"/>
  <c r="K610" i="1" s="1"/>
  <c r="H609" i="1"/>
  <c r="K609" i="1" s="1"/>
  <c r="H608" i="1"/>
  <c r="K608" i="1" s="1"/>
  <c r="H607" i="1"/>
  <c r="K607" i="1" s="1"/>
  <c r="H606" i="1"/>
  <c r="K606" i="1" s="1"/>
  <c r="H605" i="1"/>
  <c r="K605" i="1" s="1"/>
  <c r="H604" i="1"/>
  <c r="K604" i="1" s="1"/>
  <c r="H603" i="1"/>
  <c r="K603" i="1" s="1"/>
  <c r="H602" i="1"/>
  <c r="K602" i="1" s="1"/>
  <c r="H601" i="1"/>
  <c r="K601" i="1" s="1"/>
  <c r="H600" i="1"/>
  <c r="K600" i="1" s="1"/>
  <c r="H599" i="1"/>
  <c r="K599" i="1" s="1"/>
  <c r="H598" i="1"/>
  <c r="K598" i="1" s="1"/>
  <c r="H597" i="1"/>
  <c r="K597" i="1" s="1"/>
  <c r="H596" i="1"/>
  <c r="K596" i="1" s="1"/>
  <c r="H595" i="1"/>
  <c r="K595" i="1" s="1"/>
  <c r="H594" i="1"/>
  <c r="K594" i="1" s="1"/>
  <c r="H593" i="1"/>
  <c r="K593" i="1" s="1"/>
  <c r="H592" i="1"/>
  <c r="K592" i="1" s="1"/>
  <c r="H591" i="1"/>
  <c r="K591" i="1" s="1"/>
  <c r="H590" i="1"/>
  <c r="K590" i="1" s="1"/>
  <c r="H589" i="1"/>
  <c r="K589" i="1" s="1"/>
  <c r="H588" i="1"/>
  <c r="K588" i="1" s="1"/>
  <c r="H587" i="1"/>
  <c r="K587" i="1" s="1"/>
  <c r="H586" i="1"/>
  <c r="K586" i="1" s="1"/>
  <c r="H585" i="1"/>
  <c r="K585" i="1" s="1"/>
  <c r="H584" i="1"/>
  <c r="K584" i="1" s="1"/>
  <c r="H583" i="1"/>
  <c r="K583" i="1" s="1"/>
  <c r="H582" i="1"/>
  <c r="K582" i="1" s="1"/>
  <c r="H581" i="1"/>
  <c r="K581" i="1" s="1"/>
  <c r="H580" i="1"/>
  <c r="K580" i="1" s="1"/>
  <c r="H579" i="1"/>
  <c r="K579" i="1" s="1"/>
  <c r="H578" i="1"/>
  <c r="K578" i="1" s="1"/>
  <c r="H577" i="1"/>
  <c r="K577" i="1" s="1"/>
  <c r="H576" i="1"/>
  <c r="K576" i="1" s="1"/>
  <c r="H575" i="1"/>
  <c r="K575" i="1" s="1"/>
  <c r="H574" i="1"/>
  <c r="K574" i="1" s="1"/>
  <c r="H573" i="1"/>
  <c r="K573" i="1" s="1"/>
  <c r="H572" i="1"/>
  <c r="K572" i="1" s="1"/>
  <c r="H571" i="1"/>
  <c r="K571" i="1" s="1"/>
  <c r="H570" i="1"/>
  <c r="K570" i="1" s="1"/>
  <c r="H569" i="1"/>
  <c r="K569" i="1" s="1"/>
  <c r="H568" i="1"/>
  <c r="K568" i="1" s="1"/>
  <c r="H567" i="1"/>
  <c r="K567" i="1" s="1"/>
  <c r="H566" i="1"/>
  <c r="K566" i="1" s="1"/>
  <c r="H565" i="1"/>
  <c r="K565" i="1" s="1"/>
  <c r="H564" i="1"/>
  <c r="K564" i="1" s="1"/>
  <c r="H563" i="1"/>
  <c r="K563" i="1" s="1"/>
  <c r="H562" i="1"/>
  <c r="K562" i="1" s="1"/>
  <c r="H561" i="1"/>
  <c r="K561" i="1" s="1"/>
  <c r="H560" i="1"/>
  <c r="K560" i="1" s="1"/>
  <c r="H559" i="1"/>
  <c r="K559" i="1" s="1"/>
  <c r="H558" i="1"/>
  <c r="K558" i="1" s="1"/>
  <c r="H557" i="1"/>
  <c r="K557" i="1" s="1"/>
  <c r="H556" i="1"/>
  <c r="K556" i="1" s="1"/>
  <c r="H555" i="1"/>
  <c r="K555" i="1" s="1"/>
  <c r="H554" i="1"/>
  <c r="K554" i="1" s="1"/>
  <c r="H553" i="1"/>
  <c r="K553" i="1" s="1"/>
  <c r="H552" i="1"/>
  <c r="K552" i="1" s="1"/>
  <c r="H551" i="1"/>
  <c r="K551" i="1" s="1"/>
  <c r="H550" i="1"/>
  <c r="K550" i="1" s="1"/>
  <c r="H549" i="1"/>
  <c r="K549" i="1" s="1"/>
  <c r="H548" i="1"/>
  <c r="K548" i="1" s="1"/>
  <c r="H547" i="1"/>
  <c r="K547" i="1" s="1"/>
  <c r="H546" i="1"/>
  <c r="K546" i="1" s="1"/>
  <c r="H545" i="1"/>
  <c r="K545" i="1" s="1"/>
  <c r="H544" i="1"/>
  <c r="K544" i="1" s="1"/>
  <c r="H543" i="1"/>
  <c r="K543" i="1" s="1"/>
  <c r="H542" i="1"/>
  <c r="K542" i="1" s="1"/>
  <c r="H541" i="1"/>
  <c r="K541" i="1" s="1"/>
  <c r="H540" i="1"/>
  <c r="K540" i="1" s="1"/>
  <c r="H539" i="1"/>
  <c r="K539" i="1" s="1"/>
  <c r="H538" i="1"/>
  <c r="K538" i="1" s="1"/>
  <c r="H537" i="1"/>
  <c r="K537" i="1" s="1"/>
  <c r="H536" i="1"/>
  <c r="K536" i="1" s="1"/>
  <c r="H535" i="1"/>
  <c r="K535" i="1" s="1"/>
  <c r="H534" i="1"/>
  <c r="K534" i="1" s="1"/>
  <c r="H533" i="1"/>
  <c r="K533" i="1" s="1"/>
  <c r="H532" i="1"/>
  <c r="K532" i="1" s="1"/>
  <c r="H531" i="1"/>
  <c r="K531" i="1" s="1"/>
  <c r="H530" i="1"/>
  <c r="K530" i="1" s="1"/>
  <c r="H529" i="1"/>
  <c r="K529" i="1" s="1"/>
  <c r="H528" i="1"/>
  <c r="K528" i="1" s="1"/>
  <c r="H527" i="1"/>
  <c r="K527" i="1" s="1"/>
  <c r="H526" i="1"/>
  <c r="K526" i="1" s="1"/>
  <c r="H525" i="1"/>
  <c r="K525" i="1" s="1"/>
  <c r="H524" i="1"/>
  <c r="K524" i="1" s="1"/>
  <c r="H523" i="1"/>
  <c r="K523" i="1" s="1"/>
  <c r="H522" i="1"/>
  <c r="K522" i="1" s="1"/>
  <c r="H521" i="1"/>
  <c r="K521" i="1" s="1"/>
  <c r="H520" i="1"/>
  <c r="K520" i="1" s="1"/>
  <c r="H519" i="1"/>
  <c r="K519" i="1" s="1"/>
  <c r="H518" i="1"/>
  <c r="K518" i="1" s="1"/>
  <c r="H517" i="1"/>
  <c r="K517" i="1" s="1"/>
  <c r="H516" i="1"/>
  <c r="K516" i="1" s="1"/>
  <c r="H515" i="1"/>
  <c r="K515" i="1" s="1"/>
  <c r="H514" i="1"/>
  <c r="K514" i="1" s="1"/>
  <c r="H513" i="1"/>
  <c r="K513" i="1" s="1"/>
  <c r="H512" i="1"/>
  <c r="K512" i="1" s="1"/>
  <c r="H511" i="1"/>
  <c r="K511" i="1" s="1"/>
  <c r="H510" i="1"/>
  <c r="K510" i="1" s="1"/>
  <c r="H509" i="1"/>
  <c r="K509" i="1" s="1"/>
  <c r="H508" i="1"/>
  <c r="K508" i="1" s="1"/>
  <c r="H507" i="1"/>
  <c r="K507" i="1" s="1"/>
  <c r="H506" i="1"/>
  <c r="K506" i="1" s="1"/>
  <c r="H505" i="1"/>
  <c r="K505" i="1" s="1"/>
  <c r="H504" i="1"/>
  <c r="K504" i="1" s="1"/>
  <c r="H503" i="1"/>
  <c r="K503" i="1" s="1"/>
  <c r="H502" i="1"/>
  <c r="K502" i="1" s="1"/>
  <c r="H501" i="1"/>
  <c r="K501" i="1" s="1"/>
  <c r="H500" i="1"/>
  <c r="K500" i="1" s="1"/>
  <c r="H499" i="1"/>
  <c r="K499" i="1" s="1"/>
  <c r="H498" i="1"/>
  <c r="K498" i="1" s="1"/>
  <c r="H497" i="1"/>
  <c r="K497" i="1" s="1"/>
  <c r="H496" i="1"/>
  <c r="K496" i="1" s="1"/>
  <c r="H495" i="1"/>
  <c r="K495" i="1" s="1"/>
  <c r="H494" i="1"/>
  <c r="K494" i="1" s="1"/>
  <c r="H493" i="1"/>
  <c r="K493" i="1" s="1"/>
  <c r="H492" i="1"/>
  <c r="K492" i="1" s="1"/>
  <c r="H491" i="1"/>
  <c r="K491" i="1" s="1"/>
  <c r="H490" i="1"/>
  <c r="K490" i="1" s="1"/>
  <c r="H489" i="1"/>
  <c r="K489" i="1" s="1"/>
  <c r="H488" i="1"/>
  <c r="K488" i="1" s="1"/>
  <c r="H487" i="1"/>
  <c r="K487" i="1" s="1"/>
  <c r="H486" i="1"/>
  <c r="K486" i="1" s="1"/>
  <c r="H485" i="1"/>
  <c r="K485" i="1" s="1"/>
  <c r="H484" i="1"/>
  <c r="K484" i="1" s="1"/>
  <c r="H483" i="1"/>
  <c r="K483" i="1" s="1"/>
  <c r="H482" i="1"/>
  <c r="K482" i="1" s="1"/>
  <c r="H481" i="1"/>
  <c r="K481" i="1" s="1"/>
  <c r="H480" i="1"/>
  <c r="K480" i="1" s="1"/>
  <c r="H479" i="1"/>
  <c r="K479" i="1" s="1"/>
  <c r="H478" i="1"/>
  <c r="K478" i="1" s="1"/>
  <c r="H477" i="1"/>
  <c r="K477" i="1" s="1"/>
  <c r="H476" i="1"/>
  <c r="K476" i="1" s="1"/>
  <c r="H475" i="1"/>
  <c r="K475" i="1" s="1"/>
  <c r="H474" i="1"/>
  <c r="K474" i="1" s="1"/>
  <c r="H473" i="1"/>
  <c r="K473" i="1" s="1"/>
  <c r="H472" i="1"/>
  <c r="K472" i="1" s="1"/>
  <c r="H471" i="1"/>
  <c r="K471" i="1" s="1"/>
  <c r="H470" i="1"/>
  <c r="K470" i="1" s="1"/>
  <c r="H469" i="1"/>
  <c r="K469" i="1" s="1"/>
  <c r="H468" i="1"/>
  <c r="K468" i="1" s="1"/>
  <c r="H467" i="1"/>
  <c r="K467" i="1" s="1"/>
  <c r="H466" i="1"/>
  <c r="K466" i="1" s="1"/>
  <c r="H465" i="1"/>
  <c r="K465" i="1" s="1"/>
  <c r="H464" i="1"/>
  <c r="K464" i="1" s="1"/>
  <c r="H463" i="1"/>
  <c r="K463" i="1" s="1"/>
  <c r="H462" i="1"/>
  <c r="K462" i="1" s="1"/>
  <c r="H461" i="1"/>
  <c r="K461" i="1" s="1"/>
  <c r="H460" i="1"/>
  <c r="K460" i="1" s="1"/>
  <c r="H459" i="1"/>
  <c r="K459" i="1" s="1"/>
  <c r="H458" i="1"/>
  <c r="K458" i="1" s="1"/>
  <c r="H457" i="1"/>
  <c r="K457" i="1" s="1"/>
  <c r="H456" i="1"/>
  <c r="K456" i="1" s="1"/>
  <c r="H455" i="1"/>
  <c r="K455" i="1" s="1"/>
  <c r="H454" i="1"/>
  <c r="K454" i="1" s="1"/>
  <c r="H453" i="1"/>
  <c r="K453" i="1" s="1"/>
  <c r="H452" i="1"/>
  <c r="K452" i="1" s="1"/>
  <c r="H451" i="1"/>
  <c r="K451" i="1" s="1"/>
  <c r="H450" i="1"/>
  <c r="K450" i="1" s="1"/>
  <c r="H449" i="1"/>
  <c r="K449" i="1" s="1"/>
  <c r="H448" i="1"/>
  <c r="K448" i="1" s="1"/>
  <c r="H447" i="1"/>
  <c r="K447" i="1" s="1"/>
  <c r="H446" i="1"/>
  <c r="K446" i="1" s="1"/>
  <c r="H445" i="1"/>
  <c r="K445" i="1" s="1"/>
  <c r="H444" i="1"/>
  <c r="K444" i="1" s="1"/>
  <c r="H443" i="1"/>
  <c r="K443" i="1" s="1"/>
  <c r="H442" i="1"/>
  <c r="K442" i="1" s="1"/>
  <c r="H441" i="1"/>
  <c r="K441" i="1" s="1"/>
  <c r="H440" i="1"/>
  <c r="K440" i="1" s="1"/>
  <c r="H439" i="1"/>
  <c r="K439" i="1" s="1"/>
  <c r="H438" i="1"/>
  <c r="K438" i="1" s="1"/>
  <c r="H437" i="1"/>
  <c r="K437" i="1" s="1"/>
  <c r="H436" i="1"/>
  <c r="K436" i="1" s="1"/>
  <c r="H435" i="1"/>
  <c r="K435" i="1" s="1"/>
  <c r="H434" i="1"/>
  <c r="K434" i="1" s="1"/>
  <c r="H433" i="1"/>
  <c r="K433" i="1" s="1"/>
  <c r="H432" i="1"/>
  <c r="K432" i="1" s="1"/>
  <c r="H431" i="1"/>
  <c r="K431" i="1" s="1"/>
  <c r="H430" i="1"/>
  <c r="K430" i="1" s="1"/>
  <c r="H429" i="1"/>
  <c r="K429" i="1" s="1"/>
  <c r="H428" i="1"/>
  <c r="K428" i="1" s="1"/>
  <c r="H427" i="1"/>
  <c r="K427" i="1" s="1"/>
  <c r="H426" i="1"/>
  <c r="K426" i="1" s="1"/>
  <c r="H425" i="1"/>
  <c r="K425" i="1" s="1"/>
  <c r="H424" i="1"/>
  <c r="K424" i="1" s="1"/>
  <c r="H423" i="1"/>
  <c r="K423" i="1" s="1"/>
  <c r="H422" i="1"/>
  <c r="K422" i="1" s="1"/>
  <c r="H421" i="1"/>
  <c r="K421" i="1" s="1"/>
  <c r="H420" i="1"/>
  <c r="K420" i="1" s="1"/>
  <c r="H419" i="1"/>
  <c r="K419" i="1" s="1"/>
  <c r="H418" i="1"/>
  <c r="K418" i="1" s="1"/>
  <c r="H417" i="1"/>
  <c r="K417" i="1" s="1"/>
  <c r="H416" i="1"/>
  <c r="K416" i="1" s="1"/>
  <c r="H415" i="1"/>
  <c r="K415" i="1" s="1"/>
  <c r="H414" i="1"/>
  <c r="K414" i="1" s="1"/>
  <c r="H413" i="1"/>
  <c r="K413" i="1" s="1"/>
  <c r="H412" i="1"/>
  <c r="K412" i="1" s="1"/>
  <c r="H411" i="1"/>
  <c r="K411" i="1" s="1"/>
  <c r="H410" i="1"/>
  <c r="K410" i="1" s="1"/>
  <c r="H409" i="1"/>
  <c r="K409" i="1" s="1"/>
  <c r="H408" i="1"/>
  <c r="K408" i="1" s="1"/>
  <c r="H407" i="1"/>
  <c r="K407" i="1" s="1"/>
  <c r="H406" i="1"/>
  <c r="K406" i="1" s="1"/>
  <c r="H405" i="1"/>
  <c r="K405" i="1" s="1"/>
  <c r="H404" i="1"/>
  <c r="K404" i="1" s="1"/>
  <c r="H403" i="1"/>
  <c r="K403" i="1" s="1"/>
  <c r="H402" i="1"/>
  <c r="K402" i="1" s="1"/>
  <c r="H401" i="1"/>
  <c r="K401" i="1" s="1"/>
  <c r="H400" i="1"/>
  <c r="K400" i="1" s="1"/>
  <c r="H399" i="1"/>
  <c r="K399" i="1" s="1"/>
  <c r="H398" i="1"/>
  <c r="K398" i="1" s="1"/>
  <c r="H397" i="1"/>
  <c r="K397" i="1" s="1"/>
  <c r="H396" i="1"/>
  <c r="K396" i="1" s="1"/>
  <c r="H395" i="1"/>
  <c r="K395" i="1" s="1"/>
  <c r="H394" i="1"/>
  <c r="K394" i="1" s="1"/>
  <c r="H393" i="1"/>
  <c r="K393" i="1" s="1"/>
  <c r="H392" i="1"/>
  <c r="K392" i="1" s="1"/>
  <c r="H391" i="1"/>
  <c r="K391" i="1" s="1"/>
  <c r="H390" i="1"/>
  <c r="K390" i="1" s="1"/>
  <c r="H389" i="1"/>
  <c r="K389" i="1" s="1"/>
  <c r="H388" i="1"/>
  <c r="K388" i="1" s="1"/>
  <c r="H387" i="1"/>
  <c r="K387" i="1" s="1"/>
  <c r="H386" i="1"/>
  <c r="K386" i="1" s="1"/>
  <c r="H385" i="1"/>
  <c r="K385" i="1" s="1"/>
  <c r="H384" i="1"/>
  <c r="K384" i="1" s="1"/>
  <c r="H383" i="1"/>
  <c r="K383" i="1" s="1"/>
  <c r="H382" i="1"/>
  <c r="K382" i="1" s="1"/>
  <c r="H381" i="1"/>
  <c r="K381" i="1" s="1"/>
  <c r="H380" i="1"/>
  <c r="K380" i="1" s="1"/>
  <c r="H379" i="1"/>
  <c r="K379" i="1" s="1"/>
  <c r="H378" i="1"/>
  <c r="K378" i="1" s="1"/>
  <c r="H377" i="1"/>
  <c r="K377" i="1" s="1"/>
  <c r="H376" i="1"/>
  <c r="K376" i="1" s="1"/>
  <c r="H375" i="1"/>
  <c r="K375" i="1" s="1"/>
  <c r="H374" i="1"/>
  <c r="K374" i="1" s="1"/>
  <c r="H373" i="1"/>
  <c r="K373" i="1" s="1"/>
  <c r="H372" i="1"/>
  <c r="K372" i="1" s="1"/>
  <c r="H371" i="1"/>
  <c r="K371" i="1" s="1"/>
  <c r="H370" i="1"/>
  <c r="K370" i="1" s="1"/>
  <c r="H369" i="1"/>
  <c r="K369" i="1" s="1"/>
  <c r="H368" i="1"/>
  <c r="K368" i="1" s="1"/>
  <c r="H367" i="1"/>
  <c r="K367" i="1" s="1"/>
  <c r="H366" i="1"/>
  <c r="K366" i="1" s="1"/>
  <c r="H365" i="1"/>
  <c r="K365" i="1" s="1"/>
  <c r="H364" i="1"/>
  <c r="K364" i="1" s="1"/>
  <c r="H363" i="1"/>
  <c r="K363" i="1" s="1"/>
  <c r="H362" i="1"/>
  <c r="K362" i="1" s="1"/>
  <c r="H361" i="1"/>
  <c r="K361" i="1" s="1"/>
  <c r="H360" i="1"/>
  <c r="K360" i="1" s="1"/>
  <c r="H359" i="1"/>
  <c r="K359" i="1" s="1"/>
  <c r="H358" i="1"/>
  <c r="K358" i="1" s="1"/>
  <c r="H357" i="1"/>
  <c r="K357" i="1" s="1"/>
  <c r="H356" i="1"/>
  <c r="K356" i="1" s="1"/>
  <c r="H355" i="1"/>
  <c r="K355" i="1" s="1"/>
  <c r="H354" i="1"/>
  <c r="K354" i="1" s="1"/>
  <c r="H353" i="1"/>
  <c r="K353" i="1" s="1"/>
  <c r="H352" i="1"/>
  <c r="K352" i="1" s="1"/>
  <c r="H351" i="1"/>
  <c r="K351" i="1" s="1"/>
  <c r="H350" i="1"/>
  <c r="K350" i="1" s="1"/>
  <c r="H349" i="1"/>
  <c r="K349" i="1" s="1"/>
  <c r="H348" i="1"/>
  <c r="K348" i="1" s="1"/>
  <c r="H347" i="1"/>
  <c r="K347" i="1" s="1"/>
  <c r="H346" i="1"/>
  <c r="K346" i="1" s="1"/>
  <c r="H345" i="1"/>
  <c r="K345" i="1" s="1"/>
  <c r="H344" i="1"/>
  <c r="K344" i="1" s="1"/>
  <c r="H343" i="1"/>
  <c r="K343" i="1" s="1"/>
  <c r="H342" i="1"/>
  <c r="K342" i="1" s="1"/>
  <c r="H341" i="1"/>
  <c r="K341" i="1" s="1"/>
  <c r="H340" i="1"/>
  <c r="K340" i="1" s="1"/>
  <c r="H339" i="1"/>
  <c r="K339" i="1" s="1"/>
  <c r="H338" i="1"/>
  <c r="K338" i="1" s="1"/>
  <c r="H337" i="1"/>
  <c r="K337" i="1" s="1"/>
  <c r="H336" i="1"/>
  <c r="K336" i="1" s="1"/>
  <c r="H335" i="1"/>
  <c r="K335" i="1" s="1"/>
  <c r="H334" i="1"/>
  <c r="K334" i="1" s="1"/>
  <c r="H333" i="1"/>
  <c r="K333" i="1" s="1"/>
  <c r="H332" i="1"/>
  <c r="K332" i="1" s="1"/>
  <c r="H331" i="1"/>
  <c r="K331" i="1" s="1"/>
  <c r="H330" i="1"/>
  <c r="K330" i="1" s="1"/>
  <c r="H329" i="1"/>
  <c r="K329" i="1" s="1"/>
  <c r="H328" i="1"/>
  <c r="K328" i="1" s="1"/>
  <c r="H327" i="1"/>
  <c r="K327" i="1" s="1"/>
  <c r="H326" i="1"/>
  <c r="K326" i="1" s="1"/>
  <c r="H325" i="1"/>
  <c r="K325" i="1" s="1"/>
  <c r="H324" i="1"/>
  <c r="K324" i="1" s="1"/>
  <c r="H323" i="1"/>
  <c r="K323" i="1" s="1"/>
  <c r="H322" i="1"/>
  <c r="K322" i="1" s="1"/>
  <c r="H321" i="1"/>
  <c r="K321" i="1" s="1"/>
  <c r="H320" i="1"/>
  <c r="K320" i="1" s="1"/>
  <c r="H319" i="1"/>
  <c r="K319" i="1" s="1"/>
  <c r="H318" i="1"/>
  <c r="K318" i="1" s="1"/>
  <c r="H317" i="1"/>
  <c r="K317" i="1" s="1"/>
  <c r="H316" i="1"/>
  <c r="K316" i="1" s="1"/>
  <c r="H315" i="1"/>
  <c r="K315" i="1" s="1"/>
  <c r="H314" i="1"/>
  <c r="K314" i="1" s="1"/>
  <c r="H313" i="1"/>
  <c r="K313" i="1" s="1"/>
  <c r="H312" i="1"/>
  <c r="K312" i="1" s="1"/>
  <c r="H311" i="1"/>
  <c r="K311" i="1" s="1"/>
  <c r="H310" i="1"/>
  <c r="K310" i="1" s="1"/>
  <c r="H309" i="1"/>
  <c r="K309" i="1" s="1"/>
  <c r="H308" i="1"/>
  <c r="K308" i="1" s="1"/>
  <c r="H307" i="1"/>
  <c r="K307" i="1" s="1"/>
  <c r="H306" i="1"/>
  <c r="K306" i="1" s="1"/>
  <c r="H305" i="1"/>
  <c r="K305" i="1" s="1"/>
  <c r="H304" i="1"/>
  <c r="K304" i="1" s="1"/>
  <c r="H303" i="1"/>
  <c r="K303" i="1" s="1"/>
  <c r="H302" i="1"/>
  <c r="K302" i="1" s="1"/>
  <c r="H301" i="1"/>
  <c r="K301" i="1" s="1"/>
  <c r="H300" i="1"/>
  <c r="K300" i="1" s="1"/>
  <c r="H299" i="1"/>
  <c r="K299" i="1" s="1"/>
  <c r="H298" i="1"/>
  <c r="K298" i="1" s="1"/>
  <c r="H297" i="1"/>
  <c r="K297" i="1" s="1"/>
  <c r="H296" i="1"/>
  <c r="K296" i="1" s="1"/>
  <c r="H295" i="1"/>
  <c r="K295" i="1" s="1"/>
  <c r="H294" i="1"/>
  <c r="K294" i="1" s="1"/>
  <c r="H293" i="1"/>
  <c r="K293" i="1" s="1"/>
  <c r="H292" i="1"/>
  <c r="K292" i="1" s="1"/>
  <c r="H291" i="1"/>
  <c r="K291" i="1" s="1"/>
  <c r="H290" i="1"/>
  <c r="K290" i="1" s="1"/>
  <c r="H289" i="1"/>
  <c r="K289" i="1" s="1"/>
  <c r="H288" i="1"/>
  <c r="K288" i="1" s="1"/>
  <c r="H287" i="1"/>
  <c r="K287" i="1" s="1"/>
  <c r="H286" i="1"/>
  <c r="K286" i="1" s="1"/>
  <c r="H285" i="1"/>
  <c r="K285" i="1" s="1"/>
  <c r="H284" i="1"/>
  <c r="K284" i="1" s="1"/>
  <c r="H283" i="1"/>
  <c r="K283" i="1" s="1"/>
  <c r="H282" i="1"/>
  <c r="K282" i="1" s="1"/>
  <c r="H281" i="1"/>
  <c r="K281" i="1" s="1"/>
  <c r="H280" i="1"/>
  <c r="K280" i="1" s="1"/>
  <c r="H279" i="1"/>
  <c r="K279" i="1" s="1"/>
  <c r="H278" i="1"/>
  <c r="K278" i="1" s="1"/>
  <c r="H277" i="1"/>
  <c r="K277" i="1" s="1"/>
  <c r="H276" i="1"/>
  <c r="K276" i="1" s="1"/>
  <c r="H275" i="1"/>
  <c r="K275" i="1" s="1"/>
  <c r="H274" i="1"/>
  <c r="K274" i="1" s="1"/>
  <c r="H273" i="1"/>
  <c r="K273" i="1" s="1"/>
  <c r="H272" i="1"/>
  <c r="K272" i="1" s="1"/>
  <c r="H271" i="1"/>
  <c r="K271" i="1" s="1"/>
  <c r="H270" i="1"/>
  <c r="K270" i="1" s="1"/>
  <c r="H269" i="1"/>
  <c r="K269" i="1" s="1"/>
  <c r="H268" i="1"/>
  <c r="K268" i="1" s="1"/>
  <c r="H267" i="1"/>
  <c r="K267" i="1" s="1"/>
  <c r="H266" i="1"/>
  <c r="K266" i="1" s="1"/>
  <c r="H265" i="1"/>
  <c r="K265" i="1" s="1"/>
  <c r="H264" i="1"/>
  <c r="K264" i="1" s="1"/>
  <c r="H263" i="1"/>
  <c r="K263" i="1" s="1"/>
  <c r="H262" i="1"/>
  <c r="K262" i="1" s="1"/>
  <c r="H261" i="1"/>
  <c r="K261" i="1" s="1"/>
  <c r="H260" i="1"/>
  <c r="K260" i="1" s="1"/>
  <c r="H259" i="1"/>
  <c r="K259" i="1" s="1"/>
  <c r="H258" i="1"/>
  <c r="K258" i="1" s="1"/>
  <c r="H257" i="1"/>
  <c r="K257" i="1" s="1"/>
  <c r="H256" i="1"/>
  <c r="K256" i="1" s="1"/>
  <c r="H255" i="1"/>
  <c r="K255" i="1" s="1"/>
  <c r="H254" i="1"/>
  <c r="K254" i="1" s="1"/>
  <c r="H253" i="1"/>
  <c r="K253" i="1" s="1"/>
  <c r="H252" i="1"/>
  <c r="K252" i="1" s="1"/>
  <c r="H251" i="1"/>
  <c r="K251" i="1" s="1"/>
  <c r="H250" i="1"/>
  <c r="K250" i="1" s="1"/>
  <c r="H249" i="1"/>
  <c r="K249" i="1" s="1"/>
  <c r="H248" i="1"/>
  <c r="K248" i="1" s="1"/>
  <c r="H247" i="1"/>
  <c r="K247" i="1" s="1"/>
  <c r="H246" i="1"/>
  <c r="K246" i="1" s="1"/>
  <c r="H245" i="1"/>
  <c r="K245" i="1" s="1"/>
  <c r="H244" i="1"/>
  <c r="K244" i="1" s="1"/>
  <c r="H243" i="1"/>
  <c r="K243" i="1" s="1"/>
  <c r="H242" i="1"/>
  <c r="K242" i="1" s="1"/>
  <c r="H241" i="1"/>
  <c r="K241" i="1" s="1"/>
  <c r="H240" i="1"/>
  <c r="K240" i="1" s="1"/>
  <c r="H239" i="1"/>
  <c r="K239" i="1" s="1"/>
  <c r="H238" i="1"/>
  <c r="K238" i="1" s="1"/>
  <c r="H237" i="1"/>
  <c r="K237" i="1" s="1"/>
  <c r="H236" i="1"/>
  <c r="K236" i="1" s="1"/>
  <c r="H235" i="1"/>
  <c r="K235" i="1" s="1"/>
  <c r="H234" i="1"/>
  <c r="K234" i="1" s="1"/>
  <c r="H233" i="1"/>
  <c r="K233" i="1" s="1"/>
  <c r="H232" i="1"/>
  <c r="K232" i="1" s="1"/>
  <c r="H231" i="1"/>
  <c r="K231" i="1" s="1"/>
  <c r="H230" i="1"/>
  <c r="K230" i="1" s="1"/>
  <c r="H229" i="1"/>
  <c r="K229" i="1" s="1"/>
  <c r="H228" i="1"/>
  <c r="K228" i="1" s="1"/>
  <c r="H227" i="1"/>
  <c r="K227" i="1" s="1"/>
  <c r="H226" i="1"/>
  <c r="K226" i="1" s="1"/>
  <c r="H225" i="1"/>
  <c r="K225" i="1" s="1"/>
  <c r="H224" i="1"/>
  <c r="K224" i="1" s="1"/>
  <c r="H223" i="1"/>
  <c r="K223" i="1" s="1"/>
  <c r="H222" i="1"/>
  <c r="K222" i="1" s="1"/>
  <c r="H221" i="1"/>
  <c r="K221" i="1" s="1"/>
  <c r="H220" i="1"/>
  <c r="K220" i="1" s="1"/>
  <c r="H219" i="1"/>
  <c r="K219" i="1" s="1"/>
  <c r="H218" i="1"/>
  <c r="K218" i="1" s="1"/>
  <c r="H217" i="1"/>
  <c r="K217" i="1" s="1"/>
  <c r="H216" i="1"/>
  <c r="K216" i="1" s="1"/>
  <c r="H215" i="1"/>
  <c r="K215" i="1" s="1"/>
  <c r="H214" i="1"/>
  <c r="K214" i="1" s="1"/>
  <c r="H213" i="1"/>
  <c r="K213" i="1" s="1"/>
  <c r="H212" i="1"/>
  <c r="K212" i="1" s="1"/>
  <c r="H211" i="1"/>
  <c r="K211" i="1" s="1"/>
  <c r="H210" i="1"/>
  <c r="K210" i="1" s="1"/>
  <c r="H209" i="1"/>
  <c r="K209" i="1" s="1"/>
  <c r="H208" i="1"/>
  <c r="K208" i="1" s="1"/>
  <c r="H207" i="1"/>
  <c r="K207" i="1" s="1"/>
  <c r="H206" i="1"/>
  <c r="K206" i="1" s="1"/>
  <c r="H205" i="1"/>
  <c r="K205" i="1" s="1"/>
  <c r="H204" i="1"/>
  <c r="K204" i="1" s="1"/>
  <c r="H203" i="1"/>
  <c r="K203" i="1" s="1"/>
  <c r="H202" i="1"/>
  <c r="K202" i="1" s="1"/>
  <c r="H201" i="1"/>
  <c r="K201" i="1" s="1"/>
  <c r="H200" i="1"/>
  <c r="K200" i="1" s="1"/>
  <c r="H199" i="1"/>
  <c r="K199" i="1" s="1"/>
  <c r="H198" i="1"/>
  <c r="K198" i="1" s="1"/>
  <c r="H197" i="1"/>
  <c r="K197" i="1" s="1"/>
  <c r="H196" i="1"/>
  <c r="K196" i="1" s="1"/>
  <c r="H195" i="1"/>
  <c r="K195" i="1" s="1"/>
  <c r="H194" i="1"/>
  <c r="K194" i="1" s="1"/>
  <c r="H193" i="1"/>
  <c r="K193" i="1" s="1"/>
  <c r="H192" i="1"/>
  <c r="K192" i="1" s="1"/>
  <c r="H191" i="1"/>
  <c r="K191" i="1" s="1"/>
  <c r="H190" i="1"/>
  <c r="K190" i="1" s="1"/>
  <c r="H189" i="1"/>
  <c r="K189" i="1" s="1"/>
  <c r="H188" i="1"/>
  <c r="K188" i="1" s="1"/>
  <c r="H187" i="1"/>
  <c r="K187" i="1" s="1"/>
  <c r="H186" i="1"/>
  <c r="K186" i="1" s="1"/>
  <c r="H185" i="1"/>
  <c r="K185" i="1" s="1"/>
  <c r="H184" i="1"/>
  <c r="K184" i="1" s="1"/>
  <c r="H183" i="1"/>
  <c r="K183" i="1" s="1"/>
  <c r="H182" i="1"/>
  <c r="K182" i="1" s="1"/>
  <c r="H181" i="1"/>
  <c r="K181" i="1" s="1"/>
  <c r="H180" i="1"/>
  <c r="K180" i="1" s="1"/>
  <c r="H179" i="1"/>
  <c r="K179" i="1" s="1"/>
  <c r="H178" i="1"/>
  <c r="K178" i="1" s="1"/>
  <c r="H177" i="1"/>
  <c r="K177" i="1" s="1"/>
  <c r="H176" i="1"/>
  <c r="K176" i="1" s="1"/>
  <c r="H175" i="1"/>
  <c r="K175" i="1" s="1"/>
  <c r="H174" i="1"/>
  <c r="K174" i="1" s="1"/>
  <c r="H173" i="1"/>
  <c r="K173" i="1" s="1"/>
  <c r="H172" i="1"/>
  <c r="K172" i="1" s="1"/>
  <c r="H171" i="1"/>
  <c r="K171" i="1" s="1"/>
  <c r="H170" i="1"/>
  <c r="K170" i="1" s="1"/>
  <c r="H169" i="1"/>
  <c r="K169" i="1" s="1"/>
  <c r="H168" i="1"/>
  <c r="K168" i="1" s="1"/>
  <c r="H167" i="1"/>
  <c r="K167" i="1" s="1"/>
  <c r="H166" i="1"/>
  <c r="K166" i="1" s="1"/>
  <c r="H165" i="1"/>
  <c r="K165" i="1" s="1"/>
  <c r="H164" i="1"/>
  <c r="K164" i="1" s="1"/>
  <c r="H163" i="1"/>
  <c r="K163" i="1" s="1"/>
  <c r="H162" i="1"/>
  <c r="K162" i="1" s="1"/>
  <c r="H161" i="1"/>
  <c r="K161" i="1" s="1"/>
  <c r="H160" i="1"/>
  <c r="K160" i="1" s="1"/>
  <c r="H159" i="1"/>
  <c r="K159" i="1" s="1"/>
  <c r="H158" i="1"/>
  <c r="K158" i="1" s="1"/>
  <c r="H157" i="1"/>
  <c r="K157" i="1" s="1"/>
  <c r="H156" i="1"/>
  <c r="K156" i="1" s="1"/>
  <c r="H155" i="1"/>
  <c r="K155" i="1" s="1"/>
  <c r="H154" i="1"/>
  <c r="K154" i="1" s="1"/>
  <c r="H153" i="1"/>
  <c r="K153" i="1" s="1"/>
  <c r="H152" i="1"/>
  <c r="K152" i="1" s="1"/>
  <c r="H151" i="1"/>
  <c r="K151" i="1" s="1"/>
  <c r="H150" i="1"/>
  <c r="K150" i="1" s="1"/>
  <c r="H149" i="1"/>
  <c r="K149" i="1" s="1"/>
  <c r="H148" i="1"/>
  <c r="K148" i="1" s="1"/>
  <c r="H147" i="1"/>
  <c r="K147" i="1" s="1"/>
  <c r="H146" i="1"/>
  <c r="K146" i="1" s="1"/>
  <c r="H145" i="1"/>
  <c r="K145" i="1" s="1"/>
  <c r="H144" i="1"/>
  <c r="K144" i="1" s="1"/>
  <c r="H143" i="1"/>
  <c r="K143" i="1" s="1"/>
  <c r="H142" i="1"/>
  <c r="K142" i="1" s="1"/>
  <c r="H141" i="1"/>
  <c r="K141" i="1" s="1"/>
  <c r="H140" i="1"/>
  <c r="K140" i="1" s="1"/>
  <c r="H139" i="1"/>
  <c r="K139" i="1" s="1"/>
  <c r="H138" i="1"/>
  <c r="K138" i="1" s="1"/>
  <c r="H137" i="1"/>
  <c r="K137" i="1" s="1"/>
  <c r="H136" i="1"/>
  <c r="K136" i="1" s="1"/>
  <c r="H135" i="1"/>
  <c r="K135" i="1" s="1"/>
  <c r="H134" i="1"/>
  <c r="K134" i="1" s="1"/>
  <c r="H133" i="1"/>
  <c r="K133" i="1" s="1"/>
  <c r="H132" i="1"/>
  <c r="K132" i="1" s="1"/>
  <c r="H131" i="1"/>
  <c r="K131" i="1" s="1"/>
  <c r="H130" i="1"/>
  <c r="K130" i="1" s="1"/>
  <c r="H129" i="1"/>
  <c r="K129" i="1" s="1"/>
  <c r="H128" i="1"/>
  <c r="K128" i="1" s="1"/>
  <c r="H127" i="1"/>
  <c r="K127" i="1" s="1"/>
  <c r="H126" i="1"/>
  <c r="K126" i="1" s="1"/>
  <c r="H125" i="1"/>
  <c r="K125" i="1" s="1"/>
  <c r="H124" i="1"/>
  <c r="K124" i="1" s="1"/>
  <c r="H123" i="1"/>
  <c r="K123" i="1" s="1"/>
  <c r="H122" i="1"/>
  <c r="K122" i="1" s="1"/>
  <c r="H121" i="1"/>
  <c r="K121" i="1" s="1"/>
  <c r="H120" i="1"/>
  <c r="K120" i="1" s="1"/>
  <c r="H119" i="1"/>
  <c r="K119" i="1" s="1"/>
  <c r="H118" i="1"/>
  <c r="K118" i="1" s="1"/>
  <c r="H117" i="1"/>
  <c r="K117" i="1" s="1"/>
  <c r="H116" i="1"/>
  <c r="K116" i="1" s="1"/>
  <c r="H115" i="1"/>
  <c r="K115" i="1" s="1"/>
  <c r="H114" i="1"/>
  <c r="K114" i="1" s="1"/>
  <c r="H113" i="1"/>
  <c r="K113" i="1" s="1"/>
  <c r="H112" i="1"/>
  <c r="K112" i="1" s="1"/>
  <c r="H111" i="1"/>
  <c r="K111" i="1" s="1"/>
  <c r="H110" i="1"/>
  <c r="K110" i="1" s="1"/>
  <c r="H109" i="1"/>
  <c r="K109" i="1" s="1"/>
  <c r="H108" i="1"/>
  <c r="K108" i="1" s="1"/>
  <c r="H107" i="1"/>
  <c r="K107" i="1" s="1"/>
  <c r="H106" i="1"/>
  <c r="K106" i="1" s="1"/>
  <c r="H105" i="1"/>
  <c r="K105" i="1" s="1"/>
  <c r="H104" i="1"/>
  <c r="K104" i="1" s="1"/>
  <c r="H103" i="1"/>
  <c r="K103" i="1" s="1"/>
  <c r="H102" i="1"/>
  <c r="K102" i="1" s="1"/>
  <c r="H101" i="1"/>
  <c r="K101" i="1" s="1"/>
  <c r="H100" i="1"/>
  <c r="K100" i="1" s="1"/>
  <c r="H99" i="1"/>
  <c r="K99" i="1" s="1"/>
  <c r="H98" i="1"/>
  <c r="K98" i="1" s="1"/>
  <c r="H97" i="1"/>
  <c r="K97" i="1" s="1"/>
  <c r="H96" i="1"/>
  <c r="K96" i="1" s="1"/>
  <c r="H95" i="1"/>
  <c r="K95" i="1" s="1"/>
  <c r="H94" i="1"/>
  <c r="K94" i="1" s="1"/>
  <c r="H93" i="1"/>
  <c r="K93" i="1" s="1"/>
  <c r="H92" i="1"/>
  <c r="K92" i="1" s="1"/>
  <c r="H91" i="1"/>
  <c r="K91" i="1" s="1"/>
  <c r="H90" i="1"/>
  <c r="K90" i="1" s="1"/>
  <c r="H89" i="1"/>
  <c r="K89" i="1" s="1"/>
  <c r="H88" i="1"/>
  <c r="K88" i="1" s="1"/>
  <c r="H87" i="1"/>
  <c r="K87" i="1" s="1"/>
  <c r="H86" i="1"/>
  <c r="K86" i="1" s="1"/>
  <c r="H85" i="1"/>
  <c r="K85" i="1" s="1"/>
  <c r="H84" i="1"/>
  <c r="K84" i="1" s="1"/>
  <c r="H83" i="1"/>
  <c r="K83" i="1" s="1"/>
  <c r="H82" i="1"/>
  <c r="K82" i="1" s="1"/>
  <c r="H81" i="1"/>
  <c r="K81" i="1" s="1"/>
  <c r="H80" i="1"/>
  <c r="K80" i="1" s="1"/>
  <c r="H79" i="1"/>
  <c r="K79" i="1" s="1"/>
  <c r="H78" i="1"/>
  <c r="K78" i="1" s="1"/>
  <c r="H77" i="1"/>
  <c r="K77" i="1" s="1"/>
  <c r="H76" i="1"/>
  <c r="K76" i="1" s="1"/>
  <c r="H75" i="1"/>
  <c r="K75" i="1" s="1"/>
  <c r="H74" i="1"/>
  <c r="K74" i="1" s="1"/>
  <c r="H73" i="1"/>
  <c r="K73" i="1" s="1"/>
  <c r="H72" i="1"/>
  <c r="K72" i="1" s="1"/>
  <c r="H71" i="1"/>
  <c r="K71" i="1" s="1"/>
  <c r="H70" i="1"/>
  <c r="K70" i="1" s="1"/>
  <c r="H69" i="1"/>
  <c r="K69" i="1" s="1"/>
  <c r="H68" i="1"/>
  <c r="K68" i="1" s="1"/>
  <c r="H67" i="1"/>
  <c r="K67" i="1" s="1"/>
  <c r="H66" i="1"/>
  <c r="K66" i="1" s="1"/>
  <c r="H65" i="1"/>
  <c r="K65" i="1" s="1"/>
  <c r="H64" i="1"/>
  <c r="K64" i="1" s="1"/>
  <c r="H63" i="1"/>
  <c r="K63" i="1" s="1"/>
  <c r="H62" i="1"/>
  <c r="K62" i="1" s="1"/>
  <c r="H61" i="1"/>
  <c r="K61" i="1" s="1"/>
  <c r="H60" i="1"/>
  <c r="K60" i="1" s="1"/>
  <c r="H59" i="1"/>
  <c r="K59" i="1" s="1"/>
  <c r="H58" i="1"/>
  <c r="K58" i="1" s="1"/>
  <c r="H57" i="1"/>
  <c r="K57" i="1" s="1"/>
  <c r="H56" i="1"/>
  <c r="K56" i="1" s="1"/>
  <c r="H55" i="1"/>
  <c r="K55" i="1" s="1"/>
  <c r="H54" i="1"/>
  <c r="K54" i="1" s="1"/>
  <c r="H53" i="1"/>
  <c r="K53" i="1" s="1"/>
  <c r="H52" i="1"/>
  <c r="K52" i="1" s="1"/>
  <c r="H51" i="1"/>
  <c r="K51" i="1" s="1"/>
  <c r="H50" i="1"/>
  <c r="K50" i="1" s="1"/>
  <c r="H49" i="1"/>
  <c r="K49" i="1" s="1"/>
  <c r="H48" i="1"/>
  <c r="K48" i="1" s="1"/>
  <c r="H47" i="1"/>
  <c r="K47" i="1" s="1"/>
  <c r="H46" i="1"/>
  <c r="K46" i="1" s="1"/>
  <c r="H45" i="1"/>
  <c r="K45" i="1" s="1"/>
  <c r="H44" i="1"/>
  <c r="K44" i="1" s="1"/>
  <c r="H43" i="1"/>
  <c r="K43" i="1" s="1"/>
  <c r="H42" i="1"/>
  <c r="K42" i="1" s="1"/>
  <c r="H41" i="1"/>
  <c r="K41" i="1" s="1"/>
  <c r="H40" i="1"/>
  <c r="K40" i="1" s="1"/>
  <c r="H39" i="1"/>
  <c r="K39" i="1" s="1"/>
  <c r="H38" i="1"/>
  <c r="K38" i="1" s="1"/>
  <c r="H37" i="1"/>
  <c r="K37" i="1" s="1"/>
  <c r="H36" i="1"/>
  <c r="K36" i="1" s="1"/>
  <c r="H35" i="1"/>
  <c r="K35" i="1" s="1"/>
  <c r="H34" i="1"/>
  <c r="K34" i="1" s="1"/>
  <c r="H33" i="1"/>
  <c r="K33" i="1" s="1"/>
  <c r="H32" i="1"/>
  <c r="K32" i="1" s="1"/>
  <c r="H31" i="1"/>
  <c r="K31" i="1" s="1"/>
  <c r="H30" i="1"/>
  <c r="K30" i="1" s="1"/>
  <c r="H29" i="1"/>
  <c r="K29" i="1" s="1"/>
  <c r="H28" i="1"/>
  <c r="K28" i="1" s="1"/>
  <c r="H27" i="1"/>
  <c r="K27" i="1" s="1"/>
  <c r="H26" i="1"/>
  <c r="K26" i="1" s="1"/>
  <c r="H25" i="1"/>
  <c r="K25" i="1" s="1"/>
  <c r="H24" i="1"/>
  <c r="K24" i="1" s="1"/>
  <c r="H23" i="1"/>
  <c r="K23" i="1" s="1"/>
  <c r="H22" i="1"/>
  <c r="K22" i="1" s="1"/>
  <c r="H21" i="1"/>
  <c r="K21" i="1" s="1"/>
  <c r="H20" i="1"/>
  <c r="K20" i="1" s="1"/>
  <c r="H19" i="1"/>
  <c r="K19" i="1" s="1"/>
  <c r="H18" i="1"/>
  <c r="K18" i="1" s="1"/>
  <c r="H17" i="1"/>
  <c r="K17" i="1" s="1"/>
  <c r="H16" i="1"/>
  <c r="K16" i="1" s="1"/>
  <c r="H15" i="1"/>
  <c r="K15" i="1" s="1"/>
  <c r="H14" i="1"/>
  <c r="K14" i="1" s="1"/>
  <c r="H13" i="1"/>
  <c r="K13" i="1" s="1"/>
  <c r="H12" i="1"/>
  <c r="K12" i="1" s="1"/>
  <c r="H11" i="1"/>
  <c r="K11" i="1" s="1"/>
  <c r="H10" i="1"/>
  <c r="K10" i="1" s="1"/>
  <c r="H9" i="1"/>
  <c r="K9" i="1" s="1"/>
  <c r="H8" i="1"/>
  <c r="K8" i="1" s="1"/>
  <c r="H7" i="1"/>
  <c r="K7" i="1" s="1"/>
  <c r="H6" i="1"/>
  <c r="K6" i="1" s="1"/>
  <c r="H5" i="1"/>
  <c r="K5" i="1" s="1"/>
  <c r="H4" i="1"/>
  <c r="K4" i="1" s="1"/>
  <c r="H3" i="1"/>
  <c r="K3" i="1" s="1"/>
  <c r="H2" i="1"/>
  <c r="K2" i="1" s="1"/>
  <c r="M9" i="1"/>
  <c r="L9" i="1"/>
  <c r="M8" i="1"/>
  <c r="L8" i="1"/>
  <c r="M7" i="1"/>
  <c r="L7" i="1"/>
  <c r="M6" i="1"/>
  <c r="L6" i="1"/>
  <c r="M5" i="1"/>
  <c r="L5" i="1"/>
  <c r="M4" i="1"/>
  <c r="L4" i="1"/>
  <c r="M3" i="1"/>
  <c r="L3" i="1"/>
  <c r="M2" i="1"/>
  <c r="L2" i="1"/>
  <c r="FI4" i="8" l="1"/>
  <c r="FH4" i="8"/>
  <c r="FG4" i="8"/>
  <c r="FF4" i="8"/>
  <c r="FE4" i="8"/>
  <c r="FD4" i="8"/>
  <c r="FC4" i="8"/>
  <c r="FB4" i="8"/>
  <c r="FI3" i="8"/>
  <c r="FH3" i="8"/>
  <c r="FG3" i="8"/>
  <c r="FF3" i="8"/>
  <c r="FE3" i="8"/>
  <c r="FD3" i="8"/>
  <c r="FC3" i="8"/>
  <c r="FB3" i="8"/>
  <c r="FI2" i="8"/>
  <c r="FH2" i="8"/>
  <c r="FG2" i="8"/>
  <c r="FF2" i="8"/>
  <c r="FE2" i="8"/>
  <c r="FD2" i="8"/>
  <c r="FC2" i="8"/>
  <c r="FB2" i="8"/>
  <c r="J112" i="9"/>
  <c r="F112" i="9"/>
  <c r="B112" i="9"/>
  <c r="EO4" i="8"/>
  <c r="EN4" i="8"/>
  <c r="EM4" i="8"/>
  <c r="EL4" i="8"/>
  <c r="EK4" i="8"/>
  <c r="EJ4" i="8"/>
  <c r="EI4" i="8"/>
  <c r="EH4" i="8"/>
  <c r="EO3" i="8"/>
  <c r="EN3" i="8"/>
  <c r="EM3" i="8"/>
  <c r="EL3" i="8"/>
  <c r="EK3" i="8"/>
  <c r="EJ3" i="8"/>
  <c r="EI3" i="8"/>
  <c r="EH3" i="8"/>
  <c r="EO2" i="8"/>
  <c r="EN2" i="8"/>
  <c r="EM2" i="8"/>
  <c r="EL2" i="8"/>
  <c r="EK2" i="8"/>
  <c r="EJ2" i="8"/>
  <c r="EI2" i="8"/>
  <c r="EH2" i="8"/>
  <c r="J54" i="7"/>
  <c r="F54" i="7"/>
  <c r="B54" i="7"/>
  <c r="DD4" i="8"/>
  <c r="DC4" i="8"/>
  <c r="DB4" i="8"/>
  <c r="DA4" i="8"/>
  <c r="CZ4" i="8"/>
  <c r="CY4" i="8"/>
  <c r="CX4" i="8"/>
  <c r="CW4" i="8"/>
  <c r="DD3" i="8"/>
  <c r="DC3" i="8"/>
  <c r="DB3" i="8"/>
  <c r="DA3" i="8"/>
  <c r="CZ3" i="8"/>
  <c r="CY3" i="8"/>
  <c r="CX3" i="8"/>
  <c r="CW3" i="8"/>
  <c r="DD2" i="8"/>
  <c r="DC2" i="8"/>
  <c r="DB2" i="8"/>
  <c r="DA2" i="8"/>
  <c r="CZ2" i="8"/>
  <c r="CY2" i="8"/>
  <c r="CX2" i="8"/>
  <c r="CW2" i="8"/>
  <c r="J54" i="9"/>
  <c r="F54" i="9"/>
  <c r="B54" i="9"/>
  <c r="G36" i="9"/>
  <c r="H39" i="9"/>
  <c r="G32" i="9"/>
  <c r="E36" i="9"/>
  <c r="H32" i="9"/>
  <c r="H36" i="9"/>
  <c r="G33" i="9"/>
  <c r="G37" i="9"/>
  <c r="H33" i="9"/>
  <c r="H37" i="9"/>
  <c r="G34" i="9"/>
  <c r="G38" i="9"/>
  <c r="H34" i="9"/>
  <c r="H38" i="9"/>
  <c r="E39" i="9"/>
  <c r="G31" i="9"/>
  <c r="G35" i="9"/>
  <c r="G39" i="9"/>
  <c r="H31" i="9"/>
  <c r="H35" i="9"/>
  <c r="D32" i="9"/>
  <c r="D36" i="9"/>
  <c r="E32" i="9"/>
  <c r="D33" i="9"/>
  <c r="D37" i="9"/>
  <c r="E33" i="9"/>
  <c r="E37" i="9"/>
  <c r="D34" i="9"/>
  <c r="D38" i="9"/>
  <c r="B39" i="9"/>
  <c r="E34" i="9"/>
  <c r="E38" i="9"/>
  <c r="D31" i="9"/>
  <c r="D35" i="9"/>
  <c r="D39" i="9"/>
  <c r="E31" i="9"/>
  <c r="E35" i="9"/>
  <c r="A32" i="9"/>
  <c r="A36" i="9"/>
  <c r="B32" i="9"/>
  <c r="B36" i="9"/>
  <c r="A33" i="9"/>
  <c r="A37" i="9"/>
  <c r="B33" i="9"/>
  <c r="B37" i="9"/>
  <c r="A34" i="9"/>
  <c r="A38" i="9"/>
  <c r="B34" i="9"/>
  <c r="B38" i="9"/>
  <c r="A31" i="9"/>
  <c r="A35" i="9"/>
  <c r="A39" i="9"/>
  <c r="B31" i="9"/>
  <c r="B35" i="9"/>
  <c r="G30" i="9"/>
  <c r="H30" i="9"/>
  <c r="D30" i="9"/>
  <c r="E30" i="9"/>
  <c r="A30" i="9"/>
  <c r="B30" i="9"/>
  <c r="H39" i="7"/>
  <c r="G38" i="7"/>
  <c r="G32" i="7"/>
  <c r="G36" i="7"/>
  <c r="H32" i="7"/>
  <c r="H36" i="7"/>
  <c r="G33" i="7"/>
  <c r="G37" i="7"/>
  <c r="H33" i="7"/>
  <c r="H37" i="7"/>
  <c r="G34" i="7"/>
  <c r="H34" i="7"/>
  <c r="H38" i="7"/>
  <c r="E39" i="7"/>
  <c r="G31" i="7"/>
  <c r="G35" i="7"/>
  <c r="G39" i="7"/>
  <c r="H31" i="7"/>
  <c r="H35" i="7"/>
  <c r="D32" i="7"/>
  <c r="D36" i="7"/>
  <c r="E32" i="7"/>
  <c r="E36" i="7"/>
  <c r="D33" i="7"/>
  <c r="D37" i="7"/>
  <c r="B33" i="7"/>
  <c r="E33" i="7"/>
  <c r="E37" i="7"/>
  <c r="A38" i="7"/>
  <c r="D34" i="7"/>
  <c r="D38" i="7"/>
  <c r="B39" i="7"/>
  <c r="E34" i="7"/>
  <c r="E38" i="7"/>
  <c r="D31" i="7"/>
  <c r="D35" i="7"/>
  <c r="D39" i="7"/>
  <c r="E31" i="7"/>
  <c r="E35" i="7"/>
  <c r="A32" i="7"/>
  <c r="A36" i="7"/>
  <c r="B32" i="7"/>
  <c r="B36" i="7"/>
  <c r="A33" i="7"/>
  <c r="A37" i="7"/>
  <c r="B37" i="7"/>
  <c r="A34" i="7"/>
  <c r="B34" i="7"/>
  <c r="B38" i="7"/>
  <c r="A31" i="7"/>
  <c r="A35" i="7"/>
  <c r="A39" i="7"/>
  <c r="G30" i="7"/>
  <c r="B31" i="7"/>
  <c r="B35" i="7"/>
  <c r="H30" i="7"/>
  <c r="D30" i="7"/>
  <c r="E30" i="7"/>
  <c r="A30" i="7"/>
  <c r="B30" i="7"/>
  <c r="E13" i="9"/>
  <c r="H13" i="9"/>
  <c r="G6" i="9"/>
  <c r="G10" i="9"/>
  <c r="H6" i="9"/>
  <c r="H10" i="9"/>
  <c r="G7" i="9"/>
  <c r="G11" i="9"/>
  <c r="H7" i="9"/>
  <c r="H11" i="9"/>
  <c r="G8" i="9"/>
  <c r="G12" i="9"/>
  <c r="H8" i="9"/>
  <c r="H12" i="9"/>
  <c r="G5" i="9"/>
  <c r="G9" i="9"/>
  <c r="G13" i="9"/>
  <c r="H5" i="9"/>
  <c r="H9" i="9"/>
  <c r="D6" i="9"/>
  <c r="D10" i="9"/>
  <c r="E6" i="9"/>
  <c r="E10" i="9"/>
  <c r="A12" i="9"/>
  <c r="D7" i="9"/>
  <c r="D11" i="9"/>
  <c r="E7" i="9"/>
  <c r="E11" i="9"/>
  <c r="D8" i="9"/>
  <c r="D12" i="9"/>
  <c r="E8" i="9"/>
  <c r="E12" i="9"/>
  <c r="D5" i="9"/>
  <c r="D9" i="9"/>
  <c r="D13" i="9"/>
  <c r="B13" i="9"/>
  <c r="E5" i="9"/>
  <c r="E9" i="9"/>
  <c r="A6" i="9"/>
  <c r="A10" i="9"/>
  <c r="B6" i="9"/>
  <c r="B10" i="9"/>
  <c r="A7" i="9"/>
  <c r="A11" i="9"/>
  <c r="B7" i="9"/>
  <c r="B11" i="9"/>
  <c r="A8" i="9"/>
  <c r="B8" i="9"/>
  <c r="B12" i="9"/>
  <c r="A5" i="9"/>
  <c r="A9" i="9"/>
  <c r="A13" i="9"/>
  <c r="B5" i="9"/>
  <c r="B9" i="9"/>
  <c r="G4" i="9"/>
  <c r="H4" i="9"/>
  <c r="A4" i="9"/>
  <c r="D4" i="9"/>
  <c r="E4" i="9"/>
  <c r="B4" i="9"/>
  <c r="G11" i="7"/>
  <c r="H13" i="7"/>
  <c r="G6" i="7"/>
  <c r="G10" i="7"/>
  <c r="B10" i="7"/>
  <c r="H6" i="7"/>
  <c r="H10" i="7"/>
  <c r="G7" i="7"/>
  <c r="E13" i="7"/>
  <c r="H7" i="7"/>
  <c r="H11" i="7"/>
  <c r="G8" i="7"/>
  <c r="G12" i="7"/>
  <c r="H8" i="7"/>
  <c r="H12" i="7"/>
  <c r="G5" i="7"/>
  <c r="G9" i="7"/>
  <c r="G13" i="7"/>
  <c r="H5" i="7"/>
  <c r="H9" i="7"/>
  <c r="D6" i="7"/>
  <c r="D10" i="7"/>
  <c r="E6" i="7"/>
  <c r="E10" i="7"/>
  <c r="B13" i="7"/>
  <c r="D7" i="7"/>
  <c r="D11" i="7"/>
  <c r="E7" i="7"/>
  <c r="E11" i="7"/>
  <c r="D8" i="7"/>
  <c r="D12" i="7"/>
  <c r="E8" i="7"/>
  <c r="E12" i="7"/>
  <c r="D5" i="7"/>
  <c r="D9" i="7"/>
  <c r="D13" i="7"/>
  <c r="E5" i="7"/>
  <c r="E9" i="7"/>
  <c r="A6" i="7"/>
  <c r="A10" i="7"/>
  <c r="B6" i="7"/>
  <c r="A7" i="7"/>
  <c r="A11" i="7"/>
  <c r="B7" i="7"/>
  <c r="B11" i="7"/>
  <c r="A8" i="7"/>
  <c r="A12" i="7"/>
  <c r="B8" i="7"/>
  <c r="B12" i="7"/>
  <c r="A5" i="7"/>
  <c r="A9" i="7"/>
  <c r="A13" i="7"/>
  <c r="B5" i="7"/>
  <c r="B9" i="7"/>
  <c r="D4" i="7"/>
  <c r="G4" i="7"/>
  <c r="H4" i="7"/>
  <c r="E4" i="7"/>
  <c r="B4" i="7"/>
  <c r="A4" i="7"/>
  <c r="J9" i="5"/>
  <c r="G10" i="8" s="1"/>
  <c r="BG10" i="8" s="1"/>
  <c r="J17" i="5"/>
  <c r="G18" i="8" s="1"/>
  <c r="BG18" i="8" s="1"/>
  <c r="J25" i="5"/>
  <c r="G26" i="8" s="1"/>
  <c r="BG26" i="8" s="1"/>
  <c r="J33" i="5"/>
  <c r="G34" i="8" s="1"/>
  <c r="BG34" i="8" s="1"/>
  <c r="J41" i="5"/>
  <c r="G42" i="8" s="1"/>
  <c r="BG42" i="8" s="1"/>
  <c r="J49" i="5"/>
  <c r="G50" i="8" s="1"/>
  <c r="BG50" i="8" s="1"/>
  <c r="J57" i="5"/>
  <c r="G58" i="8" s="1"/>
  <c r="BG58" i="8" s="1"/>
  <c r="J65" i="5"/>
  <c r="G66" i="8" s="1"/>
  <c r="BG66" i="8" s="1"/>
  <c r="J73" i="5"/>
  <c r="G74" i="8" s="1"/>
  <c r="BG74" i="8" s="1"/>
  <c r="J81" i="5"/>
  <c r="G82" i="8" s="1"/>
  <c r="BG82" i="8" s="1"/>
  <c r="J89" i="5"/>
  <c r="G90" i="8" s="1"/>
  <c r="BG90" i="8" s="1"/>
  <c r="J97" i="5"/>
  <c r="G98" i="8" s="1"/>
  <c r="BG98" i="8" s="1"/>
  <c r="J105" i="5"/>
  <c r="G106" i="8" s="1"/>
  <c r="BG106" i="8" s="1"/>
  <c r="J113" i="5"/>
  <c r="G114" i="8" s="1"/>
  <c r="BG114" i="8" s="1"/>
  <c r="J121" i="5"/>
  <c r="G122" i="8" s="1"/>
  <c r="BG122" i="8" s="1"/>
  <c r="J129" i="5"/>
  <c r="G130" i="8" s="1"/>
  <c r="BG130" i="8" s="1"/>
  <c r="J137" i="5"/>
  <c r="G138" i="8" s="1"/>
  <c r="BG138" i="8" s="1"/>
  <c r="J145" i="5"/>
  <c r="G146" i="8" s="1"/>
  <c r="BG146" i="8" s="1"/>
  <c r="J153" i="5"/>
  <c r="G154" i="8" s="1"/>
  <c r="BG154" i="8" s="1"/>
  <c r="J161" i="5"/>
  <c r="G162" i="8" s="1"/>
  <c r="BG162" i="8" s="1"/>
  <c r="J169" i="5"/>
  <c r="G170" i="8" s="1"/>
  <c r="BG170" i="8" s="1"/>
  <c r="J177" i="5"/>
  <c r="G178" i="8" s="1"/>
  <c r="BG178" i="8" s="1"/>
  <c r="J185" i="5"/>
  <c r="G186" i="8" s="1"/>
  <c r="BG186" i="8" s="1"/>
  <c r="J193" i="5"/>
  <c r="G194" i="8" s="1"/>
  <c r="BG194" i="8" s="1"/>
  <c r="J5" i="5"/>
  <c r="G6" i="8" s="1"/>
  <c r="BG6" i="8" s="1"/>
  <c r="J13" i="5"/>
  <c r="G14" i="8" s="1"/>
  <c r="BG14" i="8" s="1"/>
  <c r="J21" i="5"/>
  <c r="G22" i="8" s="1"/>
  <c r="BG22" i="8" s="1"/>
  <c r="J29" i="5"/>
  <c r="G30" i="8" s="1"/>
  <c r="BG30" i="8" s="1"/>
  <c r="J37" i="5"/>
  <c r="G38" i="8" s="1"/>
  <c r="BG38" i="8" s="1"/>
  <c r="J45" i="5"/>
  <c r="G46" i="8" s="1"/>
  <c r="BG46" i="8" s="1"/>
  <c r="J53" i="5"/>
  <c r="G54" i="8" s="1"/>
  <c r="BG54" i="8" s="1"/>
  <c r="J61" i="5"/>
  <c r="G62" i="8" s="1"/>
  <c r="BG62" i="8" s="1"/>
  <c r="J69" i="5"/>
  <c r="G70" i="8" s="1"/>
  <c r="BG70" i="8" s="1"/>
  <c r="J77" i="5"/>
  <c r="G78" i="8" s="1"/>
  <c r="BG78" i="8" s="1"/>
  <c r="J85" i="5"/>
  <c r="G86" i="8" s="1"/>
  <c r="BG86" i="8" s="1"/>
  <c r="J93" i="5"/>
  <c r="G94" i="8" s="1"/>
  <c r="BG94" i="8" s="1"/>
  <c r="J101" i="5"/>
  <c r="G102" i="8" s="1"/>
  <c r="BG102" i="8" s="1"/>
  <c r="J109" i="5"/>
  <c r="G110" i="8" s="1"/>
  <c r="BG110" i="8" s="1"/>
  <c r="J117" i="5"/>
  <c r="G118" i="8" s="1"/>
  <c r="BG118" i="8" s="1"/>
  <c r="J125" i="5"/>
  <c r="G126" i="8" s="1"/>
  <c r="BG126" i="8" s="1"/>
  <c r="J133" i="5"/>
  <c r="G134" i="8" s="1"/>
  <c r="BG134" i="8" s="1"/>
  <c r="J141" i="5"/>
  <c r="G142" i="8" s="1"/>
  <c r="BG142" i="8" s="1"/>
  <c r="J149" i="5"/>
  <c r="G150" i="8" s="1"/>
  <c r="BG150" i="8" s="1"/>
  <c r="J157" i="5"/>
  <c r="G158" i="8" s="1"/>
  <c r="BG158" i="8" s="1"/>
  <c r="J165" i="5"/>
  <c r="G166" i="8" s="1"/>
  <c r="BG166" i="8" s="1"/>
  <c r="J173" i="5"/>
  <c r="G174" i="8" s="1"/>
  <c r="BG174" i="8" s="1"/>
  <c r="J181" i="5"/>
  <c r="G182" i="8" s="1"/>
  <c r="BG182" i="8" s="1"/>
  <c r="J189" i="5"/>
  <c r="G190" i="8" s="1"/>
  <c r="BG190" i="8" s="1"/>
  <c r="J197" i="5"/>
  <c r="G198" i="8" s="1"/>
  <c r="BG198" i="8" s="1"/>
  <c r="J6" i="5"/>
  <c r="G7" i="8" s="1"/>
  <c r="BG7" i="8" s="1"/>
  <c r="J22" i="5"/>
  <c r="G23" i="8" s="1"/>
  <c r="BG23" i="8" s="1"/>
  <c r="J38" i="5"/>
  <c r="G39" i="8" s="1"/>
  <c r="BG39" i="8" s="1"/>
  <c r="J54" i="5"/>
  <c r="G55" i="8" s="1"/>
  <c r="BG55" i="8" s="1"/>
  <c r="J70" i="5"/>
  <c r="G71" i="8" s="1"/>
  <c r="BG71" i="8" s="1"/>
  <c r="J86" i="5"/>
  <c r="G87" i="8" s="1"/>
  <c r="BG87" i="8" s="1"/>
  <c r="J102" i="5"/>
  <c r="G103" i="8" s="1"/>
  <c r="BG103" i="8" s="1"/>
  <c r="J118" i="5"/>
  <c r="G119" i="8" s="1"/>
  <c r="BG119" i="8" s="1"/>
  <c r="J134" i="5"/>
  <c r="G135" i="8" s="1"/>
  <c r="BG135" i="8" s="1"/>
  <c r="J150" i="5"/>
  <c r="G151" i="8" s="1"/>
  <c r="BG151" i="8" s="1"/>
  <c r="J166" i="5"/>
  <c r="G167" i="8" s="1"/>
  <c r="BG167" i="8" s="1"/>
  <c r="J182" i="5"/>
  <c r="G183" i="8" s="1"/>
  <c r="BG183" i="8" s="1"/>
  <c r="J198" i="5"/>
  <c r="G199" i="8" s="1"/>
  <c r="BG199" i="8" s="1"/>
  <c r="J10" i="5"/>
  <c r="G11" i="8" s="1"/>
  <c r="BG11" i="8" s="1"/>
  <c r="J26" i="5"/>
  <c r="G27" i="8" s="1"/>
  <c r="BG27" i="8" s="1"/>
  <c r="J42" i="5"/>
  <c r="G43" i="8" s="1"/>
  <c r="BG43" i="8" s="1"/>
  <c r="J58" i="5"/>
  <c r="G59" i="8" s="1"/>
  <c r="BG59" i="8" s="1"/>
  <c r="J74" i="5"/>
  <c r="G75" i="8" s="1"/>
  <c r="BG75" i="8" s="1"/>
  <c r="J90" i="5"/>
  <c r="G91" i="8" s="1"/>
  <c r="BG91" i="8" s="1"/>
  <c r="J106" i="5"/>
  <c r="G107" i="8" s="1"/>
  <c r="BG107" i="8" s="1"/>
  <c r="J122" i="5"/>
  <c r="G123" i="8" s="1"/>
  <c r="BG123" i="8" s="1"/>
  <c r="J138" i="5"/>
  <c r="G139" i="8" s="1"/>
  <c r="BG139" i="8" s="1"/>
  <c r="J154" i="5"/>
  <c r="G155" i="8" s="1"/>
  <c r="BG155" i="8" s="1"/>
  <c r="J170" i="5"/>
  <c r="G171" i="8" s="1"/>
  <c r="BG171" i="8" s="1"/>
  <c r="J186" i="5"/>
  <c r="G187" i="8" s="1"/>
  <c r="BG187" i="8" s="1"/>
  <c r="J7" i="5"/>
  <c r="G8" i="8" s="1"/>
  <c r="BG8" i="8" s="1"/>
  <c r="J15" i="5"/>
  <c r="G16" i="8" s="1"/>
  <c r="BG16" i="8" s="1"/>
  <c r="J23" i="5"/>
  <c r="G24" i="8" s="1"/>
  <c r="BG24" i="8" s="1"/>
  <c r="J31" i="5"/>
  <c r="G32" i="8" s="1"/>
  <c r="BG32" i="8" s="1"/>
  <c r="J39" i="5"/>
  <c r="G40" i="8" s="1"/>
  <c r="BG40" i="8" s="1"/>
  <c r="J47" i="5"/>
  <c r="G48" i="8" s="1"/>
  <c r="BG48" i="8" s="1"/>
  <c r="J55" i="5"/>
  <c r="G56" i="8" s="1"/>
  <c r="BG56" i="8" s="1"/>
  <c r="J63" i="5"/>
  <c r="G64" i="8" s="1"/>
  <c r="BG64" i="8" s="1"/>
  <c r="J71" i="5"/>
  <c r="G72" i="8" s="1"/>
  <c r="BG72" i="8" s="1"/>
  <c r="J79" i="5"/>
  <c r="G80" i="8" s="1"/>
  <c r="BG80" i="8" s="1"/>
  <c r="J87" i="5"/>
  <c r="G88" i="8" s="1"/>
  <c r="BG88" i="8" s="1"/>
  <c r="J95" i="5"/>
  <c r="G96" i="8" s="1"/>
  <c r="BG96" i="8" s="1"/>
  <c r="J103" i="5"/>
  <c r="G104" i="8" s="1"/>
  <c r="BG104" i="8" s="1"/>
  <c r="J111" i="5"/>
  <c r="G112" i="8" s="1"/>
  <c r="BG112" i="8" s="1"/>
  <c r="J119" i="5"/>
  <c r="G120" i="8" s="1"/>
  <c r="BG120" i="8" s="1"/>
  <c r="J127" i="5"/>
  <c r="G128" i="8" s="1"/>
  <c r="BG128" i="8" s="1"/>
  <c r="J135" i="5"/>
  <c r="G136" i="8" s="1"/>
  <c r="BG136" i="8" s="1"/>
  <c r="J143" i="5"/>
  <c r="G144" i="8" s="1"/>
  <c r="BG144" i="8" s="1"/>
  <c r="J151" i="5"/>
  <c r="G152" i="8" s="1"/>
  <c r="BG152" i="8" s="1"/>
  <c r="J159" i="5"/>
  <c r="G160" i="8" s="1"/>
  <c r="BG160" i="8" s="1"/>
  <c r="J167" i="5"/>
  <c r="G168" i="8" s="1"/>
  <c r="BG168" i="8" s="1"/>
  <c r="J175" i="5"/>
  <c r="G176" i="8" s="1"/>
  <c r="BG176" i="8" s="1"/>
  <c r="J183" i="5"/>
  <c r="G184" i="8" s="1"/>
  <c r="BG184" i="8" s="1"/>
  <c r="J191" i="5"/>
  <c r="G192" i="8" s="1"/>
  <c r="BG192" i="8" s="1"/>
  <c r="J199" i="5"/>
  <c r="G200" i="8" s="1"/>
  <c r="BG200" i="8" s="1"/>
  <c r="J14" i="5"/>
  <c r="G15" i="8" s="1"/>
  <c r="BG15" i="8" s="1"/>
  <c r="J30" i="5"/>
  <c r="G31" i="8" s="1"/>
  <c r="BG31" i="8" s="1"/>
  <c r="J46" i="5"/>
  <c r="G47" i="8" s="1"/>
  <c r="BG47" i="8" s="1"/>
  <c r="J62" i="5"/>
  <c r="G63" i="8" s="1"/>
  <c r="BG63" i="8" s="1"/>
  <c r="J78" i="5"/>
  <c r="G79" i="8" s="1"/>
  <c r="BG79" i="8" s="1"/>
  <c r="J94" i="5"/>
  <c r="G95" i="8" s="1"/>
  <c r="BG95" i="8" s="1"/>
  <c r="J110" i="5"/>
  <c r="G111" i="8" s="1"/>
  <c r="BG111" i="8" s="1"/>
  <c r="J126" i="5"/>
  <c r="G127" i="8" s="1"/>
  <c r="BG127" i="8" s="1"/>
  <c r="J142" i="5"/>
  <c r="G143" i="8" s="1"/>
  <c r="BG143" i="8" s="1"/>
  <c r="J158" i="5"/>
  <c r="G159" i="8" s="1"/>
  <c r="BG159" i="8" s="1"/>
  <c r="J174" i="5"/>
  <c r="G175" i="8" s="1"/>
  <c r="BG175" i="8" s="1"/>
  <c r="J190" i="5"/>
  <c r="G191" i="8" s="1"/>
  <c r="BG191" i="8" s="1"/>
  <c r="J8" i="5"/>
  <c r="G9" i="8" s="1"/>
  <c r="BG9" i="8" s="1"/>
  <c r="J16" i="5"/>
  <c r="G17" i="8" s="1"/>
  <c r="BG17" i="8" s="1"/>
  <c r="J24" i="5"/>
  <c r="G25" i="8" s="1"/>
  <c r="BG25" i="8" s="1"/>
  <c r="J32" i="5"/>
  <c r="G33" i="8" s="1"/>
  <c r="BG33" i="8" s="1"/>
  <c r="J40" i="5"/>
  <c r="G41" i="8" s="1"/>
  <c r="BG41" i="8" s="1"/>
  <c r="J48" i="5"/>
  <c r="G49" i="8" s="1"/>
  <c r="BG49" i="8" s="1"/>
  <c r="J56" i="5"/>
  <c r="G57" i="8" s="1"/>
  <c r="BG57" i="8" s="1"/>
  <c r="J64" i="5"/>
  <c r="G65" i="8" s="1"/>
  <c r="BG65" i="8" s="1"/>
  <c r="J72" i="5"/>
  <c r="G73" i="8" s="1"/>
  <c r="BG73" i="8" s="1"/>
  <c r="J80" i="5"/>
  <c r="G81" i="8" s="1"/>
  <c r="BG81" i="8" s="1"/>
  <c r="J88" i="5"/>
  <c r="G89" i="8" s="1"/>
  <c r="BG89" i="8" s="1"/>
  <c r="J96" i="5"/>
  <c r="G97" i="8" s="1"/>
  <c r="BG97" i="8" s="1"/>
  <c r="J104" i="5"/>
  <c r="G105" i="8" s="1"/>
  <c r="BG105" i="8" s="1"/>
  <c r="J112" i="5"/>
  <c r="G113" i="8" s="1"/>
  <c r="BG113" i="8" s="1"/>
  <c r="J120" i="5"/>
  <c r="G121" i="8" s="1"/>
  <c r="BG121" i="8" s="1"/>
  <c r="J128" i="5"/>
  <c r="G129" i="8" s="1"/>
  <c r="BG129" i="8" s="1"/>
  <c r="J136" i="5"/>
  <c r="G137" i="8" s="1"/>
  <c r="BG137" i="8" s="1"/>
  <c r="J144" i="5"/>
  <c r="G145" i="8" s="1"/>
  <c r="BG145" i="8" s="1"/>
  <c r="J152" i="5"/>
  <c r="G153" i="8" s="1"/>
  <c r="BG153" i="8" s="1"/>
  <c r="J160" i="5"/>
  <c r="G161" i="8" s="1"/>
  <c r="BG161" i="8" s="1"/>
  <c r="J168" i="5"/>
  <c r="G169" i="8" s="1"/>
  <c r="BG169" i="8" s="1"/>
  <c r="J176" i="5"/>
  <c r="G177" i="8" s="1"/>
  <c r="BG177" i="8" s="1"/>
  <c r="J184" i="5"/>
  <c r="G185" i="8" s="1"/>
  <c r="BG185" i="8" s="1"/>
  <c r="J192" i="5"/>
  <c r="G193" i="8" s="1"/>
  <c r="BG193" i="8" s="1"/>
  <c r="J200" i="5"/>
  <c r="G201" i="8" s="1"/>
  <c r="BG201" i="8" s="1"/>
  <c r="J2" i="5"/>
  <c r="G3" i="8" s="1"/>
  <c r="BG3" i="8" s="1"/>
  <c r="J18" i="5"/>
  <c r="G19" i="8" s="1"/>
  <c r="BG19" i="8" s="1"/>
  <c r="J34" i="5"/>
  <c r="G35" i="8" s="1"/>
  <c r="BG35" i="8" s="1"/>
  <c r="J50" i="5"/>
  <c r="G51" i="8" s="1"/>
  <c r="BG51" i="8" s="1"/>
  <c r="J66" i="5"/>
  <c r="G67" i="8" s="1"/>
  <c r="BG67" i="8" s="1"/>
  <c r="J82" i="5"/>
  <c r="G83" i="8" s="1"/>
  <c r="BG83" i="8" s="1"/>
  <c r="J98" i="5"/>
  <c r="G99" i="8" s="1"/>
  <c r="BG99" i="8" s="1"/>
  <c r="J114" i="5"/>
  <c r="G115" i="8" s="1"/>
  <c r="BG115" i="8" s="1"/>
  <c r="J130" i="5"/>
  <c r="G131" i="8" s="1"/>
  <c r="BG131" i="8" s="1"/>
  <c r="J146" i="5"/>
  <c r="G147" i="8" s="1"/>
  <c r="BG147" i="8" s="1"/>
  <c r="J162" i="5"/>
  <c r="G163" i="8" s="1"/>
  <c r="BG163" i="8" s="1"/>
  <c r="J178" i="5"/>
  <c r="G179" i="8" s="1"/>
  <c r="BG179" i="8" s="1"/>
  <c r="J194" i="5"/>
  <c r="G195" i="8" s="1"/>
  <c r="BG195" i="8" s="1"/>
  <c r="J3" i="5"/>
  <c r="G4" i="8" s="1"/>
  <c r="BG4" i="8" s="1"/>
  <c r="J11" i="5"/>
  <c r="G12" i="8" s="1"/>
  <c r="BG12" i="8" s="1"/>
  <c r="J19" i="5"/>
  <c r="G20" i="8" s="1"/>
  <c r="BG20" i="8" s="1"/>
  <c r="J27" i="5"/>
  <c r="G28" i="8" s="1"/>
  <c r="BG28" i="8" s="1"/>
  <c r="J35" i="5"/>
  <c r="G36" i="8" s="1"/>
  <c r="BG36" i="8" s="1"/>
  <c r="J43" i="5"/>
  <c r="G44" i="8" s="1"/>
  <c r="BG44" i="8" s="1"/>
  <c r="J51" i="5"/>
  <c r="G52" i="8" s="1"/>
  <c r="BG52" i="8" s="1"/>
  <c r="J59" i="5"/>
  <c r="G60" i="8" s="1"/>
  <c r="BG60" i="8" s="1"/>
  <c r="J67" i="5"/>
  <c r="G68" i="8" s="1"/>
  <c r="BG68" i="8" s="1"/>
  <c r="J75" i="5"/>
  <c r="G76" i="8" s="1"/>
  <c r="BG76" i="8" s="1"/>
  <c r="J83" i="5"/>
  <c r="G84" i="8" s="1"/>
  <c r="BG84" i="8" s="1"/>
  <c r="J91" i="5"/>
  <c r="G92" i="8" s="1"/>
  <c r="BG92" i="8" s="1"/>
  <c r="J99" i="5"/>
  <c r="G100" i="8" s="1"/>
  <c r="BG100" i="8" s="1"/>
  <c r="J107" i="5"/>
  <c r="G108" i="8" s="1"/>
  <c r="BG108" i="8" s="1"/>
  <c r="J115" i="5"/>
  <c r="G116" i="8" s="1"/>
  <c r="BG116" i="8" s="1"/>
  <c r="J123" i="5"/>
  <c r="G124" i="8" s="1"/>
  <c r="BG124" i="8" s="1"/>
  <c r="J131" i="5"/>
  <c r="G132" i="8" s="1"/>
  <c r="BG132" i="8" s="1"/>
  <c r="J139" i="5"/>
  <c r="G140" i="8" s="1"/>
  <c r="BG140" i="8" s="1"/>
  <c r="J147" i="5"/>
  <c r="G148" i="8" s="1"/>
  <c r="BG148" i="8" s="1"/>
  <c r="J155" i="5"/>
  <c r="G156" i="8" s="1"/>
  <c r="BG156" i="8" s="1"/>
  <c r="J163" i="5"/>
  <c r="G164" i="8" s="1"/>
  <c r="BG164" i="8" s="1"/>
  <c r="J171" i="5"/>
  <c r="G172" i="8" s="1"/>
  <c r="BG172" i="8" s="1"/>
  <c r="J179" i="5"/>
  <c r="G180" i="8" s="1"/>
  <c r="BG180" i="8" s="1"/>
  <c r="J187" i="5"/>
  <c r="G188" i="8" s="1"/>
  <c r="BG188" i="8" s="1"/>
  <c r="J195" i="5"/>
  <c r="G196" i="8" s="1"/>
  <c r="BG196" i="8" s="1"/>
  <c r="J4" i="5"/>
  <c r="G5" i="8" s="1"/>
  <c r="BG5" i="8" s="1"/>
  <c r="J12" i="5"/>
  <c r="G13" i="8" s="1"/>
  <c r="BG13" i="8" s="1"/>
  <c r="J20" i="5"/>
  <c r="G21" i="8" s="1"/>
  <c r="BG21" i="8" s="1"/>
  <c r="J28" i="5"/>
  <c r="G29" i="8" s="1"/>
  <c r="BG29" i="8" s="1"/>
  <c r="J36" i="5"/>
  <c r="G37" i="8" s="1"/>
  <c r="BG37" i="8" s="1"/>
  <c r="J44" i="5"/>
  <c r="G45" i="8" s="1"/>
  <c r="BG45" i="8" s="1"/>
  <c r="J52" i="5"/>
  <c r="G53" i="8" s="1"/>
  <c r="BG53" i="8" s="1"/>
  <c r="J60" i="5"/>
  <c r="G61" i="8" s="1"/>
  <c r="BG61" i="8" s="1"/>
  <c r="J68" i="5"/>
  <c r="G69" i="8" s="1"/>
  <c r="BG69" i="8" s="1"/>
  <c r="J76" i="5"/>
  <c r="G77" i="8" s="1"/>
  <c r="BG77" i="8" s="1"/>
  <c r="J84" i="5"/>
  <c r="G85" i="8" s="1"/>
  <c r="BG85" i="8" s="1"/>
  <c r="J92" i="5"/>
  <c r="G93" i="8" s="1"/>
  <c r="BG93" i="8" s="1"/>
  <c r="J100" i="5"/>
  <c r="G101" i="8" s="1"/>
  <c r="BG101" i="8" s="1"/>
  <c r="J108" i="5"/>
  <c r="G109" i="8" s="1"/>
  <c r="BG109" i="8" s="1"/>
  <c r="J116" i="5"/>
  <c r="G117" i="8" s="1"/>
  <c r="BG117" i="8" s="1"/>
  <c r="J124" i="5"/>
  <c r="G125" i="8" s="1"/>
  <c r="BG125" i="8" s="1"/>
  <c r="J132" i="5"/>
  <c r="G133" i="8" s="1"/>
  <c r="BG133" i="8" s="1"/>
  <c r="J140" i="5"/>
  <c r="G141" i="8" s="1"/>
  <c r="BG141" i="8" s="1"/>
  <c r="J148" i="5"/>
  <c r="G149" i="8" s="1"/>
  <c r="BG149" i="8" s="1"/>
  <c r="J156" i="5"/>
  <c r="G157" i="8" s="1"/>
  <c r="BG157" i="8" s="1"/>
  <c r="J164" i="5"/>
  <c r="G165" i="8" s="1"/>
  <c r="BG165" i="8" s="1"/>
  <c r="J172" i="5"/>
  <c r="G173" i="8" s="1"/>
  <c r="BG173" i="8" s="1"/>
  <c r="J180" i="5"/>
  <c r="G181" i="8" s="1"/>
  <c r="BG181" i="8" s="1"/>
  <c r="J188" i="5"/>
  <c r="G189" i="8" s="1"/>
  <c r="BG189" i="8" s="1"/>
  <c r="J196" i="5"/>
  <c r="G197" i="8" s="1"/>
  <c r="BG197" i="8" s="1"/>
  <c r="J6" i="4"/>
  <c r="D7" i="8" s="1"/>
  <c r="BD7" i="8" s="1"/>
  <c r="J14" i="4"/>
  <c r="D15" i="8" s="1"/>
  <c r="BD15" i="8" s="1"/>
  <c r="J22" i="4"/>
  <c r="D23" i="8" s="1"/>
  <c r="BD23" i="8" s="1"/>
  <c r="J30" i="4"/>
  <c r="D31" i="8" s="1"/>
  <c r="BD31" i="8" s="1"/>
  <c r="J38" i="4"/>
  <c r="D39" i="8" s="1"/>
  <c r="BD39" i="8" s="1"/>
  <c r="J46" i="4"/>
  <c r="D47" i="8" s="1"/>
  <c r="BD47" i="8" s="1"/>
  <c r="J54" i="4"/>
  <c r="D55" i="8" s="1"/>
  <c r="BD55" i="8" s="1"/>
  <c r="J62" i="4"/>
  <c r="D63" i="8" s="1"/>
  <c r="BD63" i="8" s="1"/>
  <c r="J70" i="4"/>
  <c r="D71" i="8" s="1"/>
  <c r="BD71" i="8" s="1"/>
  <c r="J78" i="4"/>
  <c r="D79" i="8" s="1"/>
  <c r="BD79" i="8" s="1"/>
  <c r="J86" i="4"/>
  <c r="D87" i="8" s="1"/>
  <c r="BD87" i="8" s="1"/>
  <c r="J94" i="4"/>
  <c r="D95" i="8" s="1"/>
  <c r="BD95" i="8" s="1"/>
  <c r="J102" i="4"/>
  <c r="D103" i="8" s="1"/>
  <c r="BD103" i="8" s="1"/>
  <c r="J110" i="4"/>
  <c r="D111" i="8" s="1"/>
  <c r="BD111" i="8" s="1"/>
  <c r="J118" i="4"/>
  <c r="D119" i="8" s="1"/>
  <c r="BD119" i="8" s="1"/>
  <c r="J126" i="4"/>
  <c r="D127" i="8" s="1"/>
  <c r="BD127" i="8" s="1"/>
  <c r="J134" i="4"/>
  <c r="D135" i="8" s="1"/>
  <c r="BD135" i="8" s="1"/>
  <c r="J142" i="4"/>
  <c r="D143" i="8" s="1"/>
  <c r="BD143" i="8" s="1"/>
  <c r="J150" i="4"/>
  <c r="D151" i="8" s="1"/>
  <c r="BD151" i="8" s="1"/>
  <c r="J158" i="4"/>
  <c r="D159" i="8" s="1"/>
  <c r="BD159" i="8" s="1"/>
  <c r="J166" i="4"/>
  <c r="D167" i="8" s="1"/>
  <c r="BD167" i="8" s="1"/>
  <c r="J174" i="4"/>
  <c r="D175" i="8" s="1"/>
  <c r="BD175" i="8" s="1"/>
  <c r="J182" i="4"/>
  <c r="D183" i="8" s="1"/>
  <c r="BD183" i="8" s="1"/>
  <c r="J190" i="4"/>
  <c r="D191" i="8" s="1"/>
  <c r="BD191" i="8" s="1"/>
  <c r="J198" i="4"/>
  <c r="D199" i="8" s="1"/>
  <c r="BD199" i="8" s="1"/>
  <c r="J7" i="4"/>
  <c r="D8" i="8" s="1"/>
  <c r="BD8" i="8" s="1"/>
  <c r="J15" i="4"/>
  <c r="D16" i="8" s="1"/>
  <c r="BD16" i="8" s="1"/>
  <c r="J23" i="4"/>
  <c r="D24" i="8" s="1"/>
  <c r="BD24" i="8" s="1"/>
  <c r="J31" i="4"/>
  <c r="D32" i="8" s="1"/>
  <c r="BD32" i="8" s="1"/>
  <c r="J39" i="4"/>
  <c r="D40" i="8" s="1"/>
  <c r="BD40" i="8" s="1"/>
  <c r="J47" i="4"/>
  <c r="D48" i="8" s="1"/>
  <c r="BD48" i="8" s="1"/>
  <c r="J55" i="4"/>
  <c r="D56" i="8" s="1"/>
  <c r="BD56" i="8" s="1"/>
  <c r="J63" i="4"/>
  <c r="D64" i="8" s="1"/>
  <c r="BD64" i="8" s="1"/>
  <c r="J71" i="4"/>
  <c r="D72" i="8" s="1"/>
  <c r="BD72" i="8" s="1"/>
  <c r="J79" i="4"/>
  <c r="D80" i="8" s="1"/>
  <c r="BD80" i="8" s="1"/>
  <c r="J87" i="4"/>
  <c r="D88" i="8" s="1"/>
  <c r="BD88" i="8" s="1"/>
  <c r="J95" i="4"/>
  <c r="D96" i="8" s="1"/>
  <c r="BD96" i="8" s="1"/>
  <c r="J103" i="4"/>
  <c r="D104" i="8" s="1"/>
  <c r="BD104" i="8" s="1"/>
  <c r="J111" i="4"/>
  <c r="D112" i="8" s="1"/>
  <c r="BD112" i="8" s="1"/>
  <c r="J119" i="4"/>
  <c r="D120" i="8" s="1"/>
  <c r="BD120" i="8" s="1"/>
  <c r="J127" i="4"/>
  <c r="D128" i="8" s="1"/>
  <c r="BD128" i="8" s="1"/>
  <c r="J135" i="4"/>
  <c r="D136" i="8" s="1"/>
  <c r="BD136" i="8" s="1"/>
  <c r="J143" i="4"/>
  <c r="D144" i="8" s="1"/>
  <c r="BD144" i="8" s="1"/>
  <c r="J151" i="4"/>
  <c r="D152" i="8" s="1"/>
  <c r="BD152" i="8" s="1"/>
  <c r="J159" i="4"/>
  <c r="D160" i="8" s="1"/>
  <c r="BD160" i="8" s="1"/>
  <c r="J167" i="4"/>
  <c r="D168" i="8" s="1"/>
  <c r="BD168" i="8" s="1"/>
  <c r="J175" i="4"/>
  <c r="D176" i="8" s="1"/>
  <c r="BD176" i="8" s="1"/>
  <c r="J183" i="4"/>
  <c r="D184" i="8" s="1"/>
  <c r="BD184" i="8" s="1"/>
  <c r="J191" i="4"/>
  <c r="D192" i="8" s="1"/>
  <c r="BD192" i="8" s="1"/>
  <c r="J199" i="4"/>
  <c r="D200" i="8" s="1"/>
  <c r="BD200" i="8" s="1"/>
  <c r="J8" i="4"/>
  <c r="D9" i="8" s="1"/>
  <c r="BD9" i="8" s="1"/>
  <c r="J16" i="4"/>
  <c r="D17" i="8" s="1"/>
  <c r="BD17" i="8" s="1"/>
  <c r="J24" i="4"/>
  <c r="D25" i="8" s="1"/>
  <c r="BD25" i="8" s="1"/>
  <c r="J32" i="4"/>
  <c r="D33" i="8" s="1"/>
  <c r="BD33" i="8" s="1"/>
  <c r="J40" i="4"/>
  <c r="D41" i="8" s="1"/>
  <c r="BD41" i="8" s="1"/>
  <c r="J48" i="4"/>
  <c r="D49" i="8" s="1"/>
  <c r="BD49" i="8" s="1"/>
  <c r="J56" i="4"/>
  <c r="D57" i="8" s="1"/>
  <c r="BD57" i="8" s="1"/>
  <c r="J64" i="4"/>
  <c r="D65" i="8" s="1"/>
  <c r="BD65" i="8" s="1"/>
  <c r="J72" i="4"/>
  <c r="D73" i="8" s="1"/>
  <c r="BD73" i="8" s="1"/>
  <c r="J80" i="4"/>
  <c r="D81" i="8" s="1"/>
  <c r="BD81" i="8" s="1"/>
  <c r="J88" i="4"/>
  <c r="D89" i="8" s="1"/>
  <c r="BD89" i="8" s="1"/>
  <c r="J96" i="4"/>
  <c r="D97" i="8" s="1"/>
  <c r="BD97" i="8" s="1"/>
  <c r="J104" i="4"/>
  <c r="D105" i="8" s="1"/>
  <c r="BD105" i="8" s="1"/>
  <c r="J112" i="4"/>
  <c r="D113" i="8" s="1"/>
  <c r="BD113" i="8" s="1"/>
  <c r="J120" i="4"/>
  <c r="D121" i="8" s="1"/>
  <c r="BD121" i="8" s="1"/>
  <c r="J128" i="4"/>
  <c r="D129" i="8" s="1"/>
  <c r="BD129" i="8" s="1"/>
  <c r="J136" i="4"/>
  <c r="D137" i="8" s="1"/>
  <c r="BD137" i="8" s="1"/>
  <c r="J144" i="4"/>
  <c r="D145" i="8" s="1"/>
  <c r="BD145" i="8" s="1"/>
  <c r="J152" i="4"/>
  <c r="D153" i="8" s="1"/>
  <c r="BD153" i="8" s="1"/>
  <c r="J160" i="4"/>
  <c r="D161" i="8" s="1"/>
  <c r="BD161" i="8" s="1"/>
  <c r="J168" i="4"/>
  <c r="D169" i="8" s="1"/>
  <c r="BD169" i="8" s="1"/>
  <c r="J176" i="4"/>
  <c r="D177" i="8" s="1"/>
  <c r="BD177" i="8" s="1"/>
  <c r="J184" i="4"/>
  <c r="D185" i="8" s="1"/>
  <c r="BD185" i="8" s="1"/>
  <c r="J192" i="4"/>
  <c r="D193" i="8" s="1"/>
  <c r="BD193" i="8" s="1"/>
  <c r="J200" i="4"/>
  <c r="D201" i="8" s="1"/>
  <c r="BD201" i="8" s="1"/>
  <c r="J9" i="4"/>
  <c r="D10" i="8" s="1"/>
  <c r="BD10" i="8" s="1"/>
  <c r="J17" i="4"/>
  <c r="D18" i="8" s="1"/>
  <c r="BD18" i="8" s="1"/>
  <c r="J25" i="4"/>
  <c r="D26" i="8" s="1"/>
  <c r="BD26" i="8" s="1"/>
  <c r="J33" i="4"/>
  <c r="D34" i="8" s="1"/>
  <c r="BD34" i="8" s="1"/>
  <c r="J41" i="4"/>
  <c r="D42" i="8" s="1"/>
  <c r="BD42" i="8" s="1"/>
  <c r="J49" i="4"/>
  <c r="D50" i="8" s="1"/>
  <c r="BD50" i="8" s="1"/>
  <c r="J57" i="4"/>
  <c r="D58" i="8" s="1"/>
  <c r="BD58" i="8" s="1"/>
  <c r="J65" i="4"/>
  <c r="D66" i="8" s="1"/>
  <c r="BD66" i="8" s="1"/>
  <c r="J73" i="4"/>
  <c r="D74" i="8" s="1"/>
  <c r="BD74" i="8" s="1"/>
  <c r="J81" i="4"/>
  <c r="D82" i="8" s="1"/>
  <c r="BD82" i="8" s="1"/>
  <c r="J89" i="4"/>
  <c r="D90" i="8" s="1"/>
  <c r="BD90" i="8" s="1"/>
  <c r="J97" i="4"/>
  <c r="D98" i="8" s="1"/>
  <c r="BD98" i="8" s="1"/>
  <c r="J105" i="4"/>
  <c r="D106" i="8" s="1"/>
  <c r="BD106" i="8" s="1"/>
  <c r="J113" i="4"/>
  <c r="D114" i="8" s="1"/>
  <c r="BD114" i="8" s="1"/>
  <c r="J121" i="4"/>
  <c r="D122" i="8" s="1"/>
  <c r="BD122" i="8" s="1"/>
  <c r="J129" i="4"/>
  <c r="D130" i="8" s="1"/>
  <c r="BD130" i="8" s="1"/>
  <c r="J137" i="4"/>
  <c r="D138" i="8" s="1"/>
  <c r="BD138" i="8" s="1"/>
  <c r="J145" i="4"/>
  <c r="D146" i="8" s="1"/>
  <c r="BD146" i="8" s="1"/>
  <c r="J153" i="4"/>
  <c r="D154" i="8" s="1"/>
  <c r="BD154" i="8" s="1"/>
  <c r="J161" i="4"/>
  <c r="D162" i="8" s="1"/>
  <c r="BD162" i="8" s="1"/>
  <c r="J169" i="4"/>
  <c r="D170" i="8" s="1"/>
  <c r="BD170" i="8" s="1"/>
  <c r="J177" i="4"/>
  <c r="D178" i="8" s="1"/>
  <c r="BD178" i="8" s="1"/>
  <c r="J185" i="4"/>
  <c r="D186" i="8" s="1"/>
  <c r="BD186" i="8" s="1"/>
  <c r="J193" i="4"/>
  <c r="D194" i="8" s="1"/>
  <c r="BD194" i="8" s="1"/>
  <c r="J2" i="4"/>
  <c r="D3" i="8" s="1"/>
  <c r="BD3" i="8" s="1"/>
  <c r="J10" i="4"/>
  <c r="D11" i="8" s="1"/>
  <c r="BD11" i="8" s="1"/>
  <c r="J18" i="4"/>
  <c r="D19" i="8" s="1"/>
  <c r="BD19" i="8" s="1"/>
  <c r="J26" i="4"/>
  <c r="D27" i="8" s="1"/>
  <c r="BD27" i="8" s="1"/>
  <c r="J34" i="4"/>
  <c r="D35" i="8" s="1"/>
  <c r="BD35" i="8" s="1"/>
  <c r="J42" i="4"/>
  <c r="D43" i="8" s="1"/>
  <c r="BD43" i="8" s="1"/>
  <c r="J50" i="4"/>
  <c r="D51" i="8" s="1"/>
  <c r="BD51" i="8" s="1"/>
  <c r="J58" i="4"/>
  <c r="D59" i="8" s="1"/>
  <c r="BD59" i="8" s="1"/>
  <c r="J66" i="4"/>
  <c r="D67" i="8" s="1"/>
  <c r="BD67" i="8" s="1"/>
  <c r="J74" i="4"/>
  <c r="D75" i="8" s="1"/>
  <c r="BD75" i="8" s="1"/>
  <c r="J82" i="4"/>
  <c r="D83" i="8" s="1"/>
  <c r="BD83" i="8" s="1"/>
  <c r="J90" i="4"/>
  <c r="D91" i="8" s="1"/>
  <c r="BD91" i="8" s="1"/>
  <c r="J98" i="4"/>
  <c r="D99" i="8" s="1"/>
  <c r="BD99" i="8" s="1"/>
  <c r="J106" i="4"/>
  <c r="D107" i="8" s="1"/>
  <c r="BD107" i="8" s="1"/>
  <c r="J114" i="4"/>
  <c r="D115" i="8" s="1"/>
  <c r="BD115" i="8" s="1"/>
  <c r="J122" i="4"/>
  <c r="D123" i="8" s="1"/>
  <c r="BD123" i="8" s="1"/>
  <c r="J130" i="4"/>
  <c r="D131" i="8" s="1"/>
  <c r="BD131" i="8" s="1"/>
  <c r="J138" i="4"/>
  <c r="D139" i="8" s="1"/>
  <c r="BD139" i="8" s="1"/>
  <c r="J146" i="4"/>
  <c r="D147" i="8" s="1"/>
  <c r="BD147" i="8" s="1"/>
  <c r="J154" i="4"/>
  <c r="D155" i="8" s="1"/>
  <c r="BD155" i="8" s="1"/>
  <c r="J162" i="4"/>
  <c r="D163" i="8" s="1"/>
  <c r="BD163" i="8" s="1"/>
  <c r="J170" i="4"/>
  <c r="D171" i="8" s="1"/>
  <c r="BD171" i="8" s="1"/>
  <c r="J178" i="4"/>
  <c r="D179" i="8" s="1"/>
  <c r="BD179" i="8" s="1"/>
  <c r="J186" i="4"/>
  <c r="D187" i="8" s="1"/>
  <c r="BD187" i="8" s="1"/>
  <c r="J194" i="4"/>
  <c r="D195" i="8" s="1"/>
  <c r="BD195" i="8" s="1"/>
  <c r="J3" i="4"/>
  <c r="D4" i="8" s="1"/>
  <c r="BD4" i="8" s="1"/>
  <c r="J11" i="4"/>
  <c r="D12" i="8" s="1"/>
  <c r="BD12" i="8" s="1"/>
  <c r="J19" i="4"/>
  <c r="D20" i="8" s="1"/>
  <c r="BD20" i="8" s="1"/>
  <c r="J27" i="4"/>
  <c r="D28" i="8" s="1"/>
  <c r="BD28" i="8" s="1"/>
  <c r="J35" i="4"/>
  <c r="D36" i="8" s="1"/>
  <c r="BD36" i="8" s="1"/>
  <c r="J43" i="4"/>
  <c r="D44" i="8" s="1"/>
  <c r="BD44" i="8" s="1"/>
  <c r="J51" i="4"/>
  <c r="D52" i="8" s="1"/>
  <c r="BD52" i="8" s="1"/>
  <c r="J59" i="4"/>
  <c r="D60" i="8" s="1"/>
  <c r="BD60" i="8" s="1"/>
  <c r="J67" i="4"/>
  <c r="D68" i="8" s="1"/>
  <c r="BD68" i="8" s="1"/>
  <c r="J75" i="4"/>
  <c r="D76" i="8" s="1"/>
  <c r="BD76" i="8" s="1"/>
  <c r="J83" i="4"/>
  <c r="D84" i="8" s="1"/>
  <c r="BD84" i="8" s="1"/>
  <c r="J91" i="4"/>
  <c r="D92" i="8" s="1"/>
  <c r="BD92" i="8" s="1"/>
  <c r="J99" i="4"/>
  <c r="D100" i="8" s="1"/>
  <c r="BD100" i="8" s="1"/>
  <c r="J107" i="4"/>
  <c r="D108" i="8" s="1"/>
  <c r="BD108" i="8" s="1"/>
  <c r="J115" i="4"/>
  <c r="D116" i="8" s="1"/>
  <c r="BD116" i="8" s="1"/>
  <c r="J123" i="4"/>
  <c r="D124" i="8" s="1"/>
  <c r="BD124" i="8" s="1"/>
  <c r="J131" i="4"/>
  <c r="D132" i="8" s="1"/>
  <c r="BD132" i="8" s="1"/>
  <c r="J139" i="4"/>
  <c r="D140" i="8" s="1"/>
  <c r="BD140" i="8" s="1"/>
  <c r="J147" i="4"/>
  <c r="D148" i="8" s="1"/>
  <c r="BD148" i="8" s="1"/>
  <c r="J155" i="4"/>
  <c r="D156" i="8" s="1"/>
  <c r="BD156" i="8" s="1"/>
  <c r="J163" i="4"/>
  <c r="D164" i="8" s="1"/>
  <c r="BD164" i="8" s="1"/>
  <c r="J171" i="4"/>
  <c r="D172" i="8" s="1"/>
  <c r="BD172" i="8" s="1"/>
  <c r="J179" i="4"/>
  <c r="D180" i="8" s="1"/>
  <c r="BD180" i="8" s="1"/>
  <c r="J187" i="4"/>
  <c r="D188" i="8" s="1"/>
  <c r="BD188" i="8" s="1"/>
  <c r="J195" i="4"/>
  <c r="D196" i="8" s="1"/>
  <c r="BD196" i="8" s="1"/>
  <c r="J4" i="4"/>
  <c r="D5" i="8" s="1"/>
  <c r="BD5" i="8" s="1"/>
  <c r="J12" i="4"/>
  <c r="D13" i="8" s="1"/>
  <c r="BD13" i="8" s="1"/>
  <c r="J20" i="4"/>
  <c r="D21" i="8" s="1"/>
  <c r="BD21" i="8" s="1"/>
  <c r="J28" i="4"/>
  <c r="D29" i="8" s="1"/>
  <c r="BD29" i="8" s="1"/>
  <c r="J36" i="4"/>
  <c r="D37" i="8" s="1"/>
  <c r="BD37" i="8" s="1"/>
  <c r="J44" i="4"/>
  <c r="D45" i="8" s="1"/>
  <c r="BD45" i="8" s="1"/>
  <c r="J52" i="4"/>
  <c r="D53" i="8" s="1"/>
  <c r="BD53" i="8" s="1"/>
  <c r="J60" i="4"/>
  <c r="D61" i="8" s="1"/>
  <c r="BD61" i="8" s="1"/>
  <c r="J68" i="4"/>
  <c r="D69" i="8" s="1"/>
  <c r="BD69" i="8" s="1"/>
  <c r="J76" i="4"/>
  <c r="D77" i="8" s="1"/>
  <c r="BD77" i="8" s="1"/>
  <c r="J84" i="4"/>
  <c r="D85" i="8" s="1"/>
  <c r="BD85" i="8" s="1"/>
  <c r="J92" i="4"/>
  <c r="D93" i="8" s="1"/>
  <c r="BD93" i="8" s="1"/>
  <c r="J100" i="4"/>
  <c r="D101" i="8" s="1"/>
  <c r="BD101" i="8" s="1"/>
  <c r="J108" i="4"/>
  <c r="D109" i="8" s="1"/>
  <c r="BD109" i="8" s="1"/>
  <c r="J116" i="4"/>
  <c r="D117" i="8" s="1"/>
  <c r="BD117" i="8" s="1"/>
  <c r="J124" i="4"/>
  <c r="D125" i="8" s="1"/>
  <c r="BD125" i="8" s="1"/>
  <c r="J132" i="4"/>
  <c r="D133" i="8" s="1"/>
  <c r="BD133" i="8" s="1"/>
  <c r="J140" i="4"/>
  <c r="D141" i="8" s="1"/>
  <c r="BD141" i="8" s="1"/>
  <c r="J148" i="4"/>
  <c r="D149" i="8" s="1"/>
  <c r="BD149" i="8" s="1"/>
  <c r="J156" i="4"/>
  <c r="D157" i="8" s="1"/>
  <c r="BD157" i="8" s="1"/>
  <c r="J164" i="4"/>
  <c r="D165" i="8" s="1"/>
  <c r="BD165" i="8" s="1"/>
  <c r="J172" i="4"/>
  <c r="D173" i="8" s="1"/>
  <c r="BD173" i="8" s="1"/>
  <c r="J180" i="4"/>
  <c r="D181" i="8" s="1"/>
  <c r="BD181" i="8" s="1"/>
  <c r="J188" i="4"/>
  <c r="D189" i="8" s="1"/>
  <c r="BD189" i="8" s="1"/>
  <c r="J196" i="4"/>
  <c r="D197" i="8" s="1"/>
  <c r="BD197" i="8" s="1"/>
  <c r="J5" i="4"/>
  <c r="D6" i="8" s="1"/>
  <c r="BD6" i="8" s="1"/>
  <c r="J13" i="4"/>
  <c r="D14" i="8" s="1"/>
  <c r="BD14" i="8" s="1"/>
  <c r="J21" i="4"/>
  <c r="D22" i="8" s="1"/>
  <c r="BD22" i="8" s="1"/>
  <c r="J29" i="4"/>
  <c r="D30" i="8" s="1"/>
  <c r="BD30" i="8" s="1"/>
  <c r="J37" i="4"/>
  <c r="D38" i="8" s="1"/>
  <c r="BD38" i="8" s="1"/>
  <c r="J45" i="4"/>
  <c r="D46" i="8" s="1"/>
  <c r="BD46" i="8" s="1"/>
  <c r="J53" i="4"/>
  <c r="D54" i="8" s="1"/>
  <c r="BD54" i="8" s="1"/>
  <c r="J61" i="4"/>
  <c r="D62" i="8" s="1"/>
  <c r="BD62" i="8" s="1"/>
  <c r="J69" i="4"/>
  <c r="D70" i="8" s="1"/>
  <c r="BD70" i="8" s="1"/>
  <c r="J77" i="4"/>
  <c r="D78" i="8" s="1"/>
  <c r="BD78" i="8" s="1"/>
  <c r="J85" i="4"/>
  <c r="D86" i="8" s="1"/>
  <c r="BD86" i="8" s="1"/>
  <c r="J93" i="4"/>
  <c r="D94" i="8" s="1"/>
  <c r="BD94" i="8" s="1"/>
  <c r="J101" i="4"/>
  <c r="D102" i="8" s="1"/>
  <c r="BD102" i="8" s="1"/>
  <c r="J109" i="4"/>
  <c r="D110" i="8" s="1"/>
  <c r="BD110" i="8" s="1"/>
  <c r="J117" i="4"/>
  <c r="D118" i="8" s="1"/>
  <c r="BD118" i="8" s="1"/>
  <c r="J125" i="4"/>
  <c r="D126" i="8" s="1"/>
  <c r="BD126" i="8" s="1"/>
  <c r="J133" i="4"/>
  <c r="D134" i="8" s="1"/>
  <c r="BD134" i="8" s="1"/>
  <c r="J141" i="4"/>
  <c r="D142" i="8" s="1"/>
  <c r="BD142" i="8" s="1"/>
  <c r="J149" i="4"/>
  <c r="D150" i="8" s="1"/>
  <c r="BD150" i="8" s="1"/>
  <c r="J157" i="4"/>
  <c r="D158" i="8" s="1"/>
  <c r="BD158" i="8" s="1"/>
  <c r="J165" i="4"/>
  <c r="D166" i="8" s="1"/>
  <c r="BD166" i="8" s="1"/>
  <c r="J173" i="4"/>
  <c r="D174" i="8" s="1"/>
  <c r="BD174" i="8" s="1"/>
  <c r="J181" i="4"/>
  <c r="D182" i="8" s="1"/>
  <c r="BD182" i="8" s="1"/>
  <c r="J189" i="4"/>
  <c r="D190" i="8" s="1"/>
  <c r="BD190" i="8" s="1"/>
  <c r="J197" i="4"/>
  <c r="D198" i="8" s="1"/>
  <c r="BD198" i="8" s="1"/>
  <c r="J8" i="2"/>
  <c r="A8" i="8" s="1"/>
  <c r="BA8" i="8" s="1"/>
  <c r="J16" i="2"/>
  <c r="A16" i="8" s="1"/>
  <c r="BA16" i="8" s="1"/>
  <c r="J24" i="2"/>
  <c r="A24" i="8" s="1"/>
  <c r="BA24" i="8" s="1"/>
  <c r="J32" i="2"/>
  <c r="A32" i="8" s="1"/>
  <c r="BA32" i="8" s="1"/>
  <c r="J40" i="2"/>
  <c r="A40" i="8" s="1"/>
  <c r="BA40" i="8" s="1"/>
  <c r="J48" i="2"/>
  <c r="A48" i="8" s="1"/>
  <c r="BA48" i="8" s="1"/>
  <c r="J56" i="2"/>
  <c r="A56" i="8" s="1"/>
  <c r="BA56" i="8" s="1"/>
  <c r="J64" i="2"/>
  <c r="A64" i="8" s="1"/>
  <c r="BA64" i="8" s="1"/>
  <c r="J72" i="2"/>
  <c r="A72" i="8" s="1"/>
  <c r="BA72" i="8" s="1"/>
  <c r="J80" i="2"/>
  <c r="A80" i="8" s="1"/>
  <c r="BA80" i="8" s="1"/>
  <c r="J88" i="2"/>
  <c r="A88" i="8" s="1"/>
  <c r="BA88" i="8" s="1"/>
  <c r="J96" i="2"/>
  <c r="A96" i="8" s="1"/>
  <c r="BA96" i="8" s="1"/>
  <c r="J104" i="2"/>
  <c r="A104" i="8" s="1"/>
  <c r="BA104" i="8" s="1"/>
  <c r="J112" i="2"/>
  <c r="A112" i="8" s="1"/>
  <c r="BA112" i="8" s="1"/>
  <c r="J120" i="2"/>
  <c r="A120" i="8" s="1"/>
  <c r="BA120" i="8" s="1"/>
  <c r="J128" i="2"/>
  <c r="A128" i="8" s="1"/>
  <c r="BA128" i="8" s="1"/>
  <c r="J136" i="2"/>
  <c r="A136" i="8" s="1"/>
  <c r="BA136" i="8" s="1"/>
  <c r="J144" i="2"/>
  <c r="A144" i="8" s="1"/>
  <c r="BA144" i="8" s="1"/>
  <c r="J152" i="2"/>
  <c r="A152" i="8" s="1"/>
  <c r="BA152" i="8" s="1"/>
  <c r="J160" i="2"/>
  <c r="A160" i="8" s="1"/>
  <c r="BA160" i="8" s="1"/>
  <c r="J168" i="2"/>
  <c r="A168" i="8" s="1"/>
  <c r="BA168" i="8" s="1"/>
  <c r="J176" i="2"/>
  <c r="A176" i="8" s="1"/>
  <c r="BA176" i="8" s="1"/>
  <c r="J184" i="2"/>
  <c r="A184" i="8" s="1"/>
  <c r="BA184" i="8" s="1"/>
  <c r="J192" i="2"/>
  <c r="A192" i="8" s="1"/>
  <c r="BA192" i="8" s="1"/>
  <c r="J200" i="2"/>
  <c r="A200" i="8" s="1"/>
  <c r="BA200" i="8" s="1"/>
  <c r="J9" i="2"/>
  <c r="A9" i="8" s="1"/>
  <c r="BA9" i="8" s="1"/>
  <c r="J17" i="2"/>
  <c r="A17" i="8" s="1"/>
  <c r="BA17" i="8" s="1"/>
  <c r="J25" i="2"/>
  <c r="A25" i="8" s="1"/>
  <c r="BA25" i="8" s="1"/>
  <c r="J33" i="2"/>
  <c r="A33" i="8" s="1"/>
  <c r="BA33" i="8" s="1"/>
  <c r="J41" i="2"/>
  <c r="A41" i="8" s="1"/>
  <c r="BA41" i="8" s="1"/>
  <c r="J49" i="2"/>
  <c r="A49" i="8" s="1"/>
  <c r="BA49" i="8" s="1"/>
  <c r="J57" i="2"/>
  <c r="A57" i="8" s="1"/>
  <c r="BA57" i="8" s="1"/>
  <c r="J65" i="2"/>
  <c r="A65" i="8" s="1"/>
  <c r="BA65" i="8" s="1"/>
  <c r="J73" i="2"/>
  <c r="A73" i="8" s="1"/>
  <c r="BA73" i="8" s="1"/>
  <c r="J81" i="2"/>
  <c r="A81" i="8" s="1"/>
  <c r="BA81" i="8" s="1"/>
  <c r="J89" i="2"/>
  <c r="A89" i="8" s="1"/>
  <c r="BA89" i="8" s="1"/>
  <c r="J97" i="2"/>
  <c r="A97" i="8" s="1"/>
  <c r="BA97" i="8" s="1"/>
  <c r="J105" i="2"/>
  <c r="A105" i="8" s="1"/>
  <c r="BA105" i="8" s="1"/>
  <c r="J113" i="2"/>
  <c r="A113" i="8" s="1"/>
  <c r="BA113" i="8" s="1"/>
  <c r="J121" i="2"/>
  <c r="A121" i="8" s="1"/>
  <c r="BA121" i="8" s="1"/>
  <c r="J129" i="2"/>
  <c r="A129" i="8" s="1"/>
  <c r="BA129" i="8" s="1"/>
  <c r="J137" i="2"/>
  <c r="A137" i="8" s="1"/>
  <c r="BA137" i="8" s="1"/>
  <c r="J145" i="2"/>
  <c r="A145" i="8" s="1"/>
  <c r="BA145" i="8" s="1"/>
  <c r="J153" i="2"/>
  <c r="A153" i="8" s="1"/>
  <c r="BA153" i="8" s="1"/>
  <c r="J161" i="2"/>
  <c r="A161" i="8" s="1"/>
  <c r="BA161" i="8" s="1"/>
  <c r="J169" i="2"/>
  <c r="A169" i="8" s="1"/>
  <c r="BA169" i="8" s="1"/>
  <c r="J177" i="2"/>
  <c r="A177" i="8" s="1"/>
  <c r="BA177" i="8" s="1"/>
  <c r="J185" i="2"/>
  <c r="A185" i="8" s="1"/>
  <c r="BA185" i="8" s="1"/>
  <c r="J193" i="2"/>
  <c r="A193" i="8" s="1"/>
  <c r="BA193" i="8" s="1"/>
  <c r="J201" i="2"/>
  <c r="A201" i="8" s="1"/>
  <c r="BA201" i="8" s="1"/>
  <c r="J10" i="2"/>
  <c r="A10" i="8" s="1"/>
  <c r="BA10" i="8" s="1"/>
  <c r="J18" i="2"/>
  <c r="A18" i="8" s="1"/>
  <c r="BA18" i="8" s="1"/>
  <c r="J26" i="2"/>
  <c r="A26" i="8" s="1"/>
  <c r="BA26" i="8" s="1"/>
  <c r="J34" i="2"/>
  <c r="A34" i="8" s="1"/>
  <c r="BA34" i="8" s="1"/>
  <c r="J42" i="2"/>
  <c r="A42" i="8" s="1"/>
  <c r="BA42" i="8" s="1"/>
  <c r="J50" i="2"/>
  <c r="A50" i="8" s="1"/>
  <c r="BA50" i="8" s="1"/>
  <c r="J58" i="2"/>
  <c r="A58" i="8" s="1"/>
  <c r="BA58" i="8" s="1"/>
  <c r="J66" i="2"/>
  <c r="A66" i="8" s="1"/>
  <c r="BA66" i="8" s="1"/>
  <c r="J74" i="2"/>
  <c r="A74" i="8" s="1"/>
  <c r="BA74" i="8" s="1"/>
  <c r="J82" i="2"/>
  <c r="A82" i="8" s="1"/>
  <c r="BA82" i="8" s="1"/>
  <c r="J90" i="2"/>
  <c r="A90" i="8" s="1"/>
  <c r="BA90" i="8" s="1"/>
  <c r="J98" i="2"/>
  <c r="A98" i="8" s="1"/>
  <c r="BA98" i="8" s="1"/>
  <c r="J106" i="2"/>
  <c r="A106" i="8" s="1"/>
  <c r="BA106" i="8" s="1"/>
  <c r="J114" i="2"/>
  <c r="A114" i="8" s="1"/>
  <c r="BA114" i="8" s="1"/>
  <c r="J122" i="2"/>
  <c r="A122" i="8" s="1"/>
  <c r="BA122" i="8" s="1"/>
  <c r="J130" i="2"/>
  <c r="A130" i="8" s="1"/>
  <c r="BA130" i="8" s="1"/>
  <c r="J138" i="2"/>
  <c r="A138" i="8" s="1"/>
  <c r="BA138" i="8" s="1"/>
  <c r="J146" i="2"/>
  <c r="A146" i="8" s="1"/>
  <c r="BA146" i="8" s="1"/>
  <c r="J154" i="2"/>
  <c r="A154" i="8" s="1"/>
  <c r="BA154" i="8" s="1"/>
  <c r="J162" i="2"/>
  <c r="A162" i="8" s="1"/>
  <c r="BA162" i="8" s="1"/>
  <c r="J170" i="2"/>
  <c r="A170" i="8" s="1"/>
  <c r="BA170" i="8" s="1"/>
  <c r="J178" i="2"/>
  <c r="A178" i="8" s="1"/>
  <c r="BA178" i="8" s="1"/>
  <c r="J186" i="2"/>
  <c r="A186" i="8" s="1"/>
  <c r="BA186" i="8" s="1"/>
  <c r="J194" i="2"/>
  <c r="A194" i="8" s="1"/>
  <c r="BA194" i="8" s="1"/>
  <c r="J3" i="2"/>
  <c r="A3" i="8" s="1"/>
  <c r="BA3" i="8" s="1"/>
  <c r="J11" i="2"/>
  <c r="A11" i="8" s="1"/>
  <c r="BA11" i="8" s="1"/>
  <c r="J19" i="2"/>
  <c r="A19" i="8" s="1"/>
  <c r="BA19" i="8" s="1"/>
  <c r="J27" i="2"/>
  <c r="A27" i="8" s="1"/>
  <c r="BA27" i="8" s="1"/>
  <c r="J35" i="2"/>
  <c r="A35" i="8" s="1"/>
  <c r="BA35" i="8" s="1"/>
  <c r="J43" i="2"/>
  <c r="A43" i="8" s="1"/>
  <c r="BA43" i="8" s="1"/>
  <c r="J51" i="2"/>
  <c r="A51" i="8" s="1"/>
  <c r="BA51" i="8" s="1"/>
  <c r="J59" i="2"/>
  <c r="A59" i="8" s="1"/>
  <c r="BA59" i="8" s="1"/>
  <c r="J67" i="2"/>
  <c r="A67" i="8" s="1"/>
  <c r="BA67" i="8" s="1"/>
  <c r="J75" i="2"/>
  <c r="A75" i="8" s="1"/>
  <c r="BA75" i="8" s="1"/>
  <c r="J83" i="2"/>
  <c r="A83" i="8" s="1"/>
  <c r="BA83" i="8" s="1"/>
  <c r="J91" i="2"/>
  <c r="A91" i="8" s="1"/>
  <c r="BA91" i="8" s="1"/>
  <c r="J99" i="2"/>
  <c r="A99" i="8" s="1"/>
  <c r="BA99" i="8" s="1"/>
  <c r="J107" i="2"/>
  <c r="A107" i="8" s="1"/>
  <c r="BA107" i="8" s="1"/>
  <c r="J115" i="2"/>
  <c r="A115" i="8" s="1"/>
  <c r="BA115" i="8" s="1"/>
  <c r="J123" i="2"/>
  <c r="A123" i="8" s="1"/>
  <c r="BA123" i="8" s="1"/>
  <c r="J131" i="2"/>
  <c r="A131" i="8" s="1"/>
  <c r="BA131" i="8" s="1"/>
  <c r="J139" i="2"/>
  <c r="A139" i="8" s="1"/>
  <c r="BA139" i="8" s="1"/>
  <c r="J147" i="2"/>
  <c r="A147" i="8" s="1"/>
  <c r="BA147" i="8" s="1"/>
  <c r="J155" i="2"/>
  <c r="A155" i="8" s="1"/>
  <c r="BA155" i="8" s="1"/>
  <c r="J163" i="2"/>
  <c r="A163" i="8" s="1"/>
  <c r="BA163" i="8" s="1"/>
  <c r="J171" i="2"/>
  <c r="A171" i="8" s="1"/>
  <c r="BA171" i="8" s="1"/>
  <c r="J179" i="2"/>
  <c r="A179" i="8" s="1"/>
  <c r="BA179" i="8" s="1"/>
  <c r="J187" i="2"/>
  <c r="A187" i="8" s="1"/>
  <c r="BA187" i="8" s="1"/>
  <c r="J195" i="2"/>
  <c r="A195" i="8" s="1"/>
  <c r="BA195" i="8" s="1"/>
  <c r="J92" i="2"/>
  <c r="A92" i="8" s="1"/>
  <c r="BA92" i="8" s="1"/>
  <c r="J100" i="2"/>
  <c r="A100" i="8" s="1"/>
  <c r="BA100" i="8" s="1"/>
  <c r="J108" i="2"/>
  <c r="A108" i="8" s="1"/>
  <c r="BA108" i="8" s="1"/>
  <c r="J116" i="2"/>
  <c r="A116" i="8" s="1"/>
  <c r="BA116" i="8" s="1"/>
  <c r="J124" i="2"/>
  <c r="A124" i="8" s="1"/>
  <c r="BA124" i="8" s="1"/>
  <c r="J132" i="2"/>
  <c r="A132" i="8" s="1"/>
  <c r="BA132" i="8" s="1"/>
  <c r="J140" i="2"/>
  <c r="A140" i="8" s="1"/>
  <c r="BA140" i="8" s="1"/>
  <c r="J148" i="2"/>
  <c r="A148" i="8" s="1"/>
  <c r="BA148" i="8" s="1"/>
  <c r="J156" i="2"/>
  <c r="A156" i="8" s="1"/>
  <c r="BA156" i="8" s="1"/>
  <c r="J164" i="2"/>
  <c r="A164" i="8" s="1"/>
  <c r="BA164" i="8" s="1"/>
  <c r="J172" i="2"/>
  <c r="A172" i="8" s="1"/>
  <c r="BA172" i="8" s="1"/>
  <c r="J180" i="2"/>
  <c r="A180" i="8" s="1"/>
  <c r="BA180" i="8" s="1"/>
  <c r="J188" i="2"/>
  <c r="A188" i="8" s="1"/>
  <c r="BA188" i="8" s="1"/>
  <c r="J196" i="2"/>
  <c r="A196" i="8" s="1"/>
  <c r="BA196" i="8" s="1"/>
  <c r="J20" i="2"/>
  <c r="A20" i="8" s="1"/>
  <c r="BA20" i="8" s="1"/>
  <c r="J52" i="2"/>
  <c r="A52" i="8" s="1"/>
  <c r="BA52" i="8" s="1"/>
  <c r="J76" i="2"/>
  <c r="A76" i="8" s="1"/>
  <c r="BA76" i="8" s="1"/>
  <c r="J5" i="2"/>
  <c r="A5" i="8" s="1"/>
  <c r="BA5" i="8" s="1"/>
  <c r="J13" i="2"/>
  <c r="A13" i="8" s="1"/>
  <c r="BA13" i="8" s="1"/>
  <c r="J21" i="2"/>
  <c r="A21" i="8" s="1"/>
  <c r="BA21" i="8" s="1"/>
  <c r="J29" i="2"/>
  <c r="A29" i="8" s="1"/>
  <c r="BA29" i="8" s="1"/>
  <c r="J37" i="2"/>
  <c r="A37" i="8" s="1"/>
  <c r="BA37" i="8" s="1"/>
  <c r="J45" i="2"/>
  <c r="A45" i="8" s="1"/>
  <c r="BA45" i="8" s="1"/>
  <c r="J53" i="2"/>
  <c r="A53" i="8" s="1"/>
  <c r="BA53" i="8" s="1"/>
  <c r="J61" i="2"/>
  <c r="A61" i="8" s="1"/>
  <c r="BA61" i="8" s="1"/>
  <c r="J69" i="2"/>
  <c r="A69" i="8" s="1"/>
  <c r="BA69" i="8" s="1"/>
  <c r="J77" i="2"/>
  <c r="A77" i="8" s="1"/>
  <c r="BA77" i="8" s="1"/>
  <c r="J85" i="2"/>
  <c r="A85" i="8" s="1"/>
  <c r="BA85" i="8" s="1"/>
  <c r="J93" i="2"/>
  <c r="A93" i="8" s="1"/>
  <c r="BA93" i="8" s="1"/>
  <c r="J101" i="2"/>
  <c r="A101" i="8" s="1"/>
  <c r="BA101" i="8" s="1"/>
  <c r="J109" i="2"/>
  <c r="A109" i="8" s="1"/>
  <c r="BA109" i="8" s="1"/>
  <c r="J117" i="2"/>
  <c r="A117" i="8" s="1"/>
  <c r="BA117" i="8" s="1"/>
  <c r="J125" i="2"/>
  <c r="A125" i="8" s="1"/>
  <c r="BA125" i="8" s="1"/>
  <c r="J133" i="2"/>
  <c r="A133" i="8" s="1"/>
  <c r="BA133" i="8" s="1"/>
  <c r="J141" i="2"/>
  <c r="A141" i="8" s="1"/>
  <c r="BA141" i="8" s="1"/>
  <c r="J149" i="2"/>
  <c r="A149" i="8" s="1"/>
  <c r="BA149" i="8" s="1"/>
  <c r="J157" i="2"/>
  <c r="A157" i="8" s="1"/>
  <c r="BA157" i="8" s="1"/>
  <c r="J165" i="2"/>
  <c r="A165" i="8" s="1"/>
  <c r="BA165" i="8" s="1"/>
  <c r="J173" i="2"/>
  <c r="A173" i="8" s="1"/>
  <c r="BA173" i="8" s="1"/>
  <c r="J181" i="2"/>
  <c r="A181" i="8" s="1"/>
  <c r="BA181" i="8" s="1"/>
  <c r="J189" i="2"/>
  <c r="A189" i="8" s="1"/>
  <c r="BA189" i="8" s="1"/>
  <c r="J197" i="2"/>
  <c r="A197" i="8" s="1"/>
  <c r="BA197" i="8" s="1"/>
  <c r="J12" i="2"/>
  <c r="A12" i="8" s="1"/>
  <c r="BA12" i="8" s="1"/>
  <c r="J36" i="2"/>
  <c r="A36" i="8" s="1"/>
  <c r="BA36" i="8" s="1"/>
  <c r="J60" i="2"/>
  <c r="A60" i="8" s="1"/>
  <c r="BA60" i="8" s="1"/>
  <c r="J68" i="2"/>
  <c r="A68" i="8" s="1"/>
  <c r="BA68" i="8" s="1"/>
  <c r="J6" i="2"/>
  <c r="A6" i="8" s="1"/>
  <c r="BA6" i="8" s="1"/>
  <c r="J14" i="2"/>
  <c r="A14" i="8" s="1"/>
  <c r="BA14" i="8" s="1"/>
  <c r="J22" i="2"/>
  <c r="A22" i="8" s="1"/>
  <c r="BA22" i="8" s="1"/>
  <c r="J30" i="2"/>
  <c r="A30" i="8" s="1"/>
  <c r="BA30" i="8" s="1"/>
  <c r="J38" i="2"/>
  <c r="A38" i="8" s="1"/>
  <c r="BA38" i="8" s="1"/>
  <c r="J46" i="2"/>
  <c r="A46" i="8" s="1"/>
  <c r="BA46" i="8" s="1"/>
  <c r="J54" i="2"/>
  <c r="A54" i="8" s="1"/>
  <c r="BA54" i="8" s="1"/>
  <c r="J62" i="2"/>
  <c r="A62" i="8" s="1"/>
  <c r="BA62" i="8" s="1"/>
  <c r="J70" i="2"/>
  <c r="A70" i="8" s="1"/>
  <c r="BA70" i="8" s="1"/>
  <c r="J78" i="2"/>
  <c r="A78" i="8" s="1"/>
  <c r="BA78" i="8" s="1"/>
  <c r="J86" i="2"/>
  <c r="A86" i="8" s="1"/>
  <c r="BA86" i="8" s="1"/>
  <c r="J94" i="2"/>
  <c r="A94" i="8" s="1"/>
  <c r="BA94" i="8" s="1"/>
  <c r="J102" i="2"/>
  <c r="A102" i="8" s="1"/>
  <c r="BA102" i="8" s="1"/>
  <c r="J110" i="2"/>
  <c r="A110" i="8" s="1"/>
  <c r="BA110" i="8" s="1"/>
  <c r="J118" i="2"/>
  <c r="A118" i="8" s="1"/>
  <c r="BA118" i="8" s="1"/>
  <c r="J126" i="2"/>
  <c r="A126" i="8" s="1"/>
  <c r="BA126" i="8" s="1"/>
  <c r="J134" i="2"/>
  <c r="A134" i="8" s="1"/>
  <c r="BA134" i="8" s="1"/>
  <c r="J142" i="2"/>
  <c r="A142" i="8" s="1"/>
  <c r="BA142" i="8" s="1"/>
  <c r="J150" i="2"/>
  <c r="A150" i="8" s="1"/>
  <c r="BA150" i="8" s="1"/>
  <c r="J158" i="2"/>
  <c r="A158" i="8" s="1"/>
  <c r="BA158" i="8" s="1"/>
  <c r="J166" i="2"/>
  <c r="A166" i="8" s="1"/>
  <c r="BA166" i="8" s="1"/>
  <c r="J174" i="2"/>
  <c r="A174" i="8" s="1"/>
  <c r="BA174" i="8" s="1"/>
  <c r="J182" i="2"/>
  <c r="A182" i="8" s="1"/>
  <c r="BA182" i="8" s="1"/>
  <c r="J190" i="2"/>
  <c r="A190" i="8" s="1"/>
  <c r="BA190" i="8" s="1"/>
  <c r="J198" i="2"/>
  <c r="A198" i="8" s="1"/>
  <c r="BA198" i="8" s="1"/>
  <c r="J4" i="2"/>
  <c r="A4" i="8" s="1"/>
  <c r="BA4" i="8" s="1"/>
  <c r="J28" i="2"/>
  <c r="A28" i="8" s="1"/>
  <c r="BA28" i="8" s="1"/>
  <c r="J44" i="2"/>
  <c r="A44" i="8" s="1"/>
  <c r="BA44" i="8" s="1"/>
  <c r="J84" i="2"/>
  <c r="A84" i="8" s="1"/>
  <c r="BA84" i="8" s="1"/>
  <c r="J7" i="2"/>
  <c r="A7" i="8" s="1"/>
  <c r="BA7" i="8" s="1"/>
  <c r="J15" i="2"/>
  <c r="A15" i="8" s="1"/>
  <c r="BA15" i="8" s="1"/>
  <c r="J23" i="2"/>
  <c r="A23" i="8" s="1"/>
  <c r="BA23" i="8" s="1"/>
  <c r="J31" i="2"/>
  <c r="A31" i="8" s="1"/>
  <c r="BA31" i="8" s="1"/>
  <c r="J39" i="2"/>
  <c r="A39" i="8" s="1"/>
  <c r="BA39" i="8" s="1"/>
  <c r="J47" i="2"/>
  <c r="A47" i="8" s="1"/>
  <c r="BA47" i="8" s="1"/>
  <c r="J55" i="2"/>
  <c r="A55" i="8" s="1"/>
  <c r="BA55" i="8" s="1"/>
  <c r="J63" i="2"/>
  <c r="A63" i="8" s="1"/>
  <c r="BA63" i="8" s="1"/>
  <c r="J71" i="2"/>
  <c r="A71" i="8" s="1"/>
  <c r="BA71" i="8" s="1"/>
  <c r="J79" i="2"/>
  <c r="A79" i="8" s="1"/>
  <c r="BA79" i="8" s="1"/>
  <c r="J87" i="2"/>
  <c r="A87" i="8" s="1"/>
  <c r="BA87" i="8" s="1"/>
  <c r="J95" i="2"/>
  <c r="A95" i="8" s="1"/>
  <c r="BA95" i="8" s="1"/>
  <c r="J103" i="2"/>
  <c r="A103" i="8" s="1"/>
  <c r="BA103" i="8" s="1"/>
  <c r="J111" i="2"/>
  <c r="A111" i="8" s="1"/>
  <c r="BA111" i="8" s="1"/>
  <c r="J119" i="2"/>
  <c r="A119" i="8" s="1"/>
  <c r="BA119" i="8" s="1"/>
  <c r="J127" i="2"/>
  <c r="A127" i="8" s="1"/>
  <c r="BA127" i="8" s="1"/>
  <c r="J135" i="2"/>
  <c r="A135" i="8" s="1"/>
  <c r="BA135" i="8" s="1"/>
  <c r="J143" i="2"/>
  <c r="A143" i="8" s="1"/>
  <c r="BA143" i="8" s="1"/>
  <c r="J151" i="2"/>
  <c r="A151" i="8" s="1"/>
  <c r="BA151" i="8" s="1"/>
  <c r="J159" i="2"/>
  <c r="A159" i="8" s="1"/>
  <c r="BA159" i="8" s="1"/>
  <c r="J167" i="2"/>
  <c r="A167" i="8" s="1"/>
  <c r="BA167" i="8" s="1"/>
  <c r="J175" i="2"/>
  <c r="A175" i="8" s="1"/>
  <c r="BA175" i="8" s="1"/>
  <c r="J183" i="2"/>
  <c r="A183" i="8" s="1"/>
  <c r="BA183" i="8" s="1"/>
  <c r="J191" i="2"/>
  <c r="A191" i="8" s="1"/>
  <c r="BA191" i="8" s="1"/>
  <c r="J199" i="2"/>
  <c r="A199" i="8" s="1"/>
  <c r="BA199" i="8" s="1"/>
  <c r="J1" i="5"/>
  <c r="G2" i="8" s="1"/>
  <c r="BG2" i="8" s="1"/>
  <c r="J1" i="4"/>
  <c r="D2" i="8" s="1"/>
  <c r="BD2" i="8" s="1"/>
  <c r="J2" i="2"/>
  <c r="A2" i="8" s="1"/>
  <c r="BA2" i="8" s="1"/>
  <c r="M10" i="1"/>
  <c r="M11" i="1" s="1"/>
  <c r="K112" i="9" l="1"/>
  <c r="FJ9" i="8" s="1"/>
  <c r="FJ4" i="8"/>
  <c r="G112" i="9"/>
  <c r="FJ8" i="8" s="1"/>
  <c r="FJ3" i="8"/>
  <c r="C112" i="9"/>
  <c r="FJ7" i="8" s="1"/>
  <c r="FJ2" i="8"/>
  <c r="K54" i="7"/>
  <c r="EP9" i="8" s="1"/>
  <c r="EP4" i="8"/>
  <c r="G54" i="7"/>
  <c r="EP8" i="8" s="1"/>
  <c r="EP3" i="8"/>
  <c r="C54" i="7"/>
  <c r="EP7" i="8" s="1"/>
  <c r="EP2" i="8"/>
  <c r="K54" i="9"/>
  <c r="DE9" i="8" s="1"/>
  <c r="DE4" i="8"/>
  <c r="G54" i="9"/>
  <c r="DE8" i="8" s="1"/>
  <c r="DE3" i="8"/>
  <c r="C54" i="9"/>
  <c r="DE7" i="8" s="1"/>
  <c r="DE2" i="8"/>
  <c r="H40" i="9"/>
  <c r="E40" i="9"/>
  <c r="B40" i="9"/>
  <c r="H40" i="7"/>
  <c r="E40" i="7"/>
  <c r="B40" i="7"/>
  <c r="H14" i="9"/>
  <c r="E14" i="9"/>
  <c r="B14" i="9"/>
  <c r="H14" i="7"/>
  <c r="E14" i="7"/>
  <c r="B14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 Chunng2</author>
  </authors>
  <commentList>
    <comment ref="K1" authorId="0" shapeId="0" xr:uid="{FE399F1C-2885-CA49-9FD9-004C7C9891E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Matching key: lowercased title with punctuation/spaces stripped and foreign-title parentheticals removed, used to join Global tabs to this Domestic tab's Studio column.</t>
        </r>
      </text>
    </comment>
    <comment ref="N1" authorId="0" shapeId="0" xr:uid="{FF32E2E3-E027-094C-B0CC-19C73BF0064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used as the lookup target from Global tabs.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 Chunng2</author>
  </authors>
  <commentList>
    <comment ref="J1" authorId="0" shapeId="0" xr:uid="{2E3BDBBF-B91D-9049-809A-39D387E1D5A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2025 via normalized title; falls back to exact Domestic-gross match if title match fails; otherwise labeled Other.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 Chunng2</author>
  </authors>
  <commentList>
    <comment ref="H1" authorId="0" shapeId="0" xr:uid="{78DD6F04-EDCF-514E-8867-FF13B284F36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Title with foreign-language parenthetical stripped, for matching to Global 2024 tab.</t>
        </r>
      </text>
    </comment>
    <comment ref="I1" authorId="0" shapeId="0" xr:uid="{1C113B39-8669-D945-84B3-9941A305B85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" authorId="0" shapeId="0" xr:uid="{66A249DC-6169-C743-A6D9-41B94B3BE65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" authorId="0" shapeId="0" xr:uid="{B6032AAE-C46F-F94F-8301-3A5A2F1CC9D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Title with foreign-language parenthetical stripped, for matching to Global 2024 tab.</t>
        </r>
      </text>
    </comment>
    <comment ref="I2" authorId="0" shapeId="0" xr:uid="{916C0F57-E0D4-A643-B1D0-C4C45B27857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" authorId="0" shapeId="0" xr:uid="{843EB470-F108-3046-8106-A9090E8E034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" authorId="0" shapeId="0" xr:uid="{86240142-0E88-F044-9C11-7D3222C3A76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" authorId="0" shapeId="0" xr:uid="{3620C57F-A7E8-4B4C-AF21-603C31AFA0D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" authorId="0" shapeId="0" xr:uid="{F503296B-B799-284B-9593-1A93EF535B2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" authorId="0" shapeId="0" xr:uid="{121A2828-19DC-CF47-83FD-7E34086D4CB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Title with foreign-language parenthetical stripped, for matching to Global 2024 tab.</t>
        </r>
      </text>
    </comment>
    <comment ref="I4" authorId="0" shapeId="0" xr:uid="{4E5AEA97-3138-F948-B326-AC3844083FA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" authorId="0" shapeId="0" xr:uid="{B95B8E00-37AB-9647-B33F-28FC9E51755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" authorId="0" shapeId="0" xr:uid="{4154B1B3-479E-7848-A88F-52B598F1BED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" authorId="0" shapeId="0" xr:uid="{E8124936-25D3-8C47-B6B7-28DF6DF1730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" authorId="0" shapeId="0" xr:uid="{53CDA63F-93E9-E642-89F0-D36323BD75C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" authorId="0" shapeId="0" xr:uid="{2AE3BD0B-48BF-F343-B820-5075EFBB5B4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" authorId="0" shapeId="0" xr:uid="{7C74A6DB-7877-6449-A372-57C6B37E5AD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" authorId="0" shapeId="0" xr:uid="{163F22ED-0661-5C48-B059-17B0882A039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7" authorId="0" shapeId="0" xr:uid="{513955CE-9160-5047-B51F-3109CEF2FF5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7" authorId="0" shapeId="0" xr:uid="{0611EAB0-14F5-8F49-B800-7D145C9E66A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7" authorId="0" shapeId="0" xr:uid="{8255D27D-6980-3749-8158-AC84F238596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8" authorId="0" shapeId="0" xr:uid="{5042A200-8454-D94F-A695-04003C038C1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8" authorId="0" shapeId="0" xr:uid="{3344BC93-3DC3-224A-9E48-76B1C0D7549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8" authorId="0" shapeId="0" xr:uid="{A1A7ED3C-8DA3-844F-9220-CA2865D0D02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9" authorId="0" shapeId="0" xr:uid="{8AC080BB-C89E-914A-84A5-F62127C1343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9" authorId="0" shapeId="0" xr:uid="{64ED74E8-1CCD-0841-91BD-18A8C47D533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9" authorId="0" shapeId="0" xr:uid="{1E7D50CC-94C8-3A42-9628-19BBA5220E4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Distributor (col D) with blanks relabeled 'Other' — lookup target from Global 2024.</t>
        </r>
      </text>
    </comment>
    <comment ref="H10" authorId="0" shapeId="0" xr:uid="{AB589A12-9640-2840-9D8D-65E058D9F3E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0" authorId="0" shapeId="0" xr:uid="{3B7A6D9B-90CA-1842-81F1-D2A9FBED8CF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0" authorId="0" shapeId="0" xr:uid="{73F4D783-326B-1D41-9D7E-BB488C5DD52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1" authorId="0" shapeId="0" xr:uid="{2B4C6AA0-0E7B-9743-A653-9E79A1AC32A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1" authorId="0" shapeId="0" xr:uid="{342BC312-DA7C-4B42-BEC3-231CF18D784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1" authorId="0" shapeId="0" xr:uid="{9C9D4E87-B355-4C4F-99FF-D3144C8D7EA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2" authorId="0" shapeId="0" xr:uid="{BA1EE0E0-DA69-6043-877B-220348E7638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2" authorId="0" shapeId="0" xr:uid="{4AEDFEDE-8F67-7445-8CE9-2896A2A8A19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2" authorId="0" shapeId="0" xr:uid="{250A4F95-C95D-8A4D-BC94-5444F7F6E19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3" authorId="0" shapeId="0" xr:uid="{65609051-E2E9-1245-8030-B3A4372BF86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3" authorId="0" shapeId="0" xr:uid="{42814A34-1684-B641-B498-94172EF5EC2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3" authorId="0" shapeId="0" xr:uid="{9D5986A5-D356-CD4E-BFC3-F680DB37305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4" authorId="0" shapeId="0" xr:uid="{E21A65CF-71F4-BB4F-BB36-F6139425E19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4" authorId="0" shapeId="0" xr:uid="{D024866C-C057-0249-8FE0-5B736CFFC88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4" authorId="0" shapeId="0" xr:uid="{58FD3BCD-1E2E-8640-8743-65B8C256C4A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5" authorId="0" shapeId="0" xr:uid="{0CBFCFDD-A134-B548-9B4D-3CBED8967B1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5" authorId="0" shapeId="0" xr:uid="{5E3434A2-2C51-1845-99DF-8474BD50A93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5" authorId="0" shapeId="0" xr:uid="{F6C3218C-D05A-FF44-B7CB-4BAEA515CC6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6" authorId="0" shapeId="0" xr:uid="{2DDD6EBF-A322-F440-9E44-D06DD73FE88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6" authorId="0" shapeId="0" xr:uid="{79B0B6AC-64E7-F24C-96A3-9841B9F2853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6" authorId="0" shapeId="0" xr:uid="{D798BE1C-487E-E140-8C42-B65A1EFCE58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7" authorId="0" shapeId="0" xr:uid="{76215BB6-5517-7548-8271-BC2C55BF10E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7" authorId="0" shapeId="0" xr:uid="{E8361122-2CAD-5E47-A2FE-6E2A0570132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7" authorId="0" shapeId="0" xr:uid="{3C1CC79D-71B5-0442-A4F6-D968B81E73A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8" authorId="0" shapeId="0" xr:uid="{70627030-665A-6446-B832-6004B850ACF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8" authorId="0" shapeId="0" xr:uid="{965DE5C3-D3FF-E54F-B091-C8AE58B1602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8" authorId="0" shapeId="0" xr:uid="{14CA4A05-81BA-DE48-83AA-32A18681D74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9" authorId="0" shapeId="0" xr:uid="{AE73B700-9AA7-5647-B5BD-7DB47A19A27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9" authorId="0" shapeId="0" xr:uid="{7131821E-2D1E-6F42-AE70-0268B1F72C2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9" authorId="0" shapeId="0" xr:uid="{BC8A8FD4-2528-1543-8062-09DE37B42AA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0" authorId="0" shapeId="0" xr:uid="{0C4B3C59-C3F2-344B-BF35-CEE8A9D28F3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Title with foreign-language parenthetical stripped, for matching to Global 2024 tab.</t>
        </r>
      </text>
    </comment>
    <comment ref="I20" authorId="0" shapeId="0" xr:uid="{78DB3135-CF4B-E849-93BC-4EA9CAA857A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0" authorId="0" shapeId="0" xr:uid="{00EB10D8-0969-4F4B-BE2F-28E6D6D3A9A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1" authorId="0" shapeId="0" xr:uid="{0553C7F4-2A81-A142-A255-2730314DD86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1" authorId="0" shapeId="0" xr:uid="{8E8F30D9-E31F-B24B-B38C-3ED2DBD200D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1" authorId="0" shapeId="0" xr:uid="{38B9E110-C4C9-2844-8562-0DC6945DD63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2" authorId="0" shapeId="0" xr:uid="{B7ABFDA0-BDAB-C049-8F73-ADCE188F19C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2" authorId="0" shapeId="0" xr:uid="{63480739-3953-7242-81EF-38B67036230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2" authorId="0" shapeId="0" xr:uid="{F0AD9A11-40A4-2247-98F9-44AF1DFF016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3" authorId="0" shapeId="0" xr:uid="{CD702856-D513-8441-B5CF-E5B3427037E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3" authorId="0" shapeId="0" xr:uid="{F89F9A69-A99B-5E4B-9DAD-B769B0611D4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3" authorId="0" shapeId="0" xr:uid="{90E9BA0C-2FD6-B849-A4A0-D579338CFE8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4" authorId="0" shapeId="0" xr:uid="{DE15520D-7517-6B40-8A18-461B1A66D18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4" authorId="0" shapeId="0" xr:uid="{5ECF48C1-51DE-A34C-B246-069C5AB9D0F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4" authorId="0" shapeId="0" xr:uid="{CBA07A8B-11C1-994A-A349-4C4A8F50C07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5" authorId="0" shapeId="0" xr:uid="{946A6387-B972-BF44-BDDA-13345488863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5" authorId="0" shapeId="0" xr:uid="{6F1EAA1A-F5AB-4A47-B3D2-BFC4946FAE5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5" authorId="0" shapeId="0" xr:uid="{D8C76C6F-EAAA-E245-B15C-857ED8F23E5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6" authorId="0" shapeId="0" xr:uid="{F9962967-B34D-EF4D-8798-44EA9E61899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6" authorId="0" shapeId="0" xr:uid="{C2C65AAC-7BCD-2C44-9B7B-DABE5B61712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6" authorId="0" shapeId="0" xr:uid="{76E5C577-7E62-9649-B465-82F0679159A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7" authorId="0" shapeId="0" xr:uid="{C9A8A896-87FB-534E-B571-3165C6F7034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7" authorId="0" shapeId="0" xr:uid="{1FEDD2D7-97F8-514D-8E6B-254D6E4EBA0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7" authorId="0" shapeId="0" xr:uid="{E0863BEB-59A6-4249-9A1C-14AC5B957BA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8" authorId="0" shapeId="0" xr:uid="{5ECED5E1-E31E-9C47-BDC3-9F3857E574F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8" authorId="0" shapeId="0" xr:uid="{2605AD1E-567C-D644-A200-8C68DB3E76A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8" authorId="0" shapeId="0" xr:uid="{D1769734-6D1D-D646-AACE-DE09421DB7D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9" authorId="0" shapeId="0" xr:uid="{110F6B62-C750-AE46-AD52-1373CDB07F1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9" authorId="0" shapeId="0" xr:uid="{C1FCE0F4-E3A5-D14E-A6C6-09AF75F4D20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9" authorId="0" shapeId="0" xr:uid="{81AB0524-6DC5-0345-8733-7203F248A27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0" authorId="0" shapeId="0" xr:uid="{03DA759F-47C9-D84E-B279-412AE4A8E42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0" authorId="0" shapeId="0" xr:uid="{5D0C6216-F3B6-F146-AB67-24D13361366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0" authorId="0" shapeId="0" xr:uid="{62E7697B-9A26-D34B-8B7A-86356ACBCCC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1" authorId="0" shapeId="0" xr:uid="{3EA24798-8EB8-3746-BCD0-3D4C04230E4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1" authorId="0" shapeId="0" xr:uid="{0747AB8D-C571-7541-BB98-694EE8DB5BC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1" authorId="0" shapeId="0" xr:uid="{8EB92C61-24C0-F843-9916-8C595DC7832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2" authorId="0" shapeId="0" xr:uid="{BB286C52-99CD-5643-A954-E9FF3284B87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2" authorId="0" shapeId="0" xr:uid="{557F439D-0E9B-A946-9EAF-58F20A0BDA4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2" authorId="0" shapeId="0" xr:uid="{17B9CD59-994F-924D-80F1-8BDAA0AE425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3" authorId="0" shapeId="0" xr:uid="{F3630A53-619F-3C4D-817D-924405F2223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3" authorId="0" shapeId="0" xr:uid="{627969C3-F518-294A-893D-517F18486CC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3" authorId="0" shapeId="0" xr:uid="{1BE327F4-D9C0-DB4E-BDCE-4F5CA828BB2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4" authorId="0" shapeId="0" xr:uid="{5735B78C-392E-D648-B28F-E73F83F6645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4" authorId="0" shapeId="0" xr:uid="{FCCC648D-C9FF-924F-B629-091BE666E4A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4" authorId="0" shapeId="0" xr:uid="{697F9819-F0F5-8C48-A16B-68664EC950A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5" authorId="0" shapeId="0" xr:uid="{B458087C-F672-824D-9979-0FB189813BE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5" authorId="0" shapeId="0" xr:uid="{EC468B00-86D4-C449-914F-7F0A97D4252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5" authorId="0" shapeId="0" xr:uid="{40E466AB-2297-9049-9D81-5ABA2CF7DB7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6" authorId="0" shapeId="0" xr:uid="{6F477D20-2805-6A4D-BD1E-472FB737D19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6" authorId="0" shapeId="0" xr:uid="{277F754D-0B38-2F46-B878-D12ADE26763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6" authorId="0" shapeId="0" xr:uid="{4FC16943-3803-C94E-AD16-AF9132816C5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7" authorId="0" shapeId="0" xr:uid="{72050E50-49C0-3E41-A39F-76F0F40E9A6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7" authorId="0" shapeId="0" xr:uid="{A80BD85C-0FDC-3F4B-B8D4-AD0378A5DCA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7" authorId="0" shapeId="0" xr:uid="{CDC8CC0D-DA65-EE41-93E4-817A4FCBD97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8" authorId="0" shapeId="0" xr:uid="{066A41B5-8628-064C-A2C1-CBB0354F7BE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8" authorId="0" shapeId="0" xr:uid="{BCC3A4AE-AB58-5C40-9186-04AE07041B7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8" authorId="0" shapeId="0" xr:uid="{1F809C48-4DF2-E94F-9BBC-13AF31558C3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9" authorId="0" shapeId="0" xr:uid="{706F724D-E3C5-3F40-B869-BC607AA54D6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9" authorId="0" shapeId="0" xr:uid="{3B691EC5-2362-9A4C-9CFF-7A3496346E1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9" authorId="0" shapeId="0" xr:uid="{AB4336C0-90CE-5142-923C-CC23D4E7F0E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0" authorId="0" shapeId="0" xr:uid="{FFAD1949-3A79-F148-8233-6FC773152DF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0" authorId="0" shapeId="0" xr:uid="{18738E0F-5592-834B-B98C-28319D8A677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0" authorId="0" shapeId="0" xr:uid="{EDA5095D-75E5-1D4C-9792-32EFDB2E406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1" authorId="0" shapeId="0" xr:uid="{B691F10C-4700-C84E-9E56-53B20689DEF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1" authorId="0" shapeId="0" xr:uid="{C3143216-E312-8C48-AC23-81A24CCDA32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1" authorId="0" shapeId="0" xr:uid="{CC1B8055-D340-F04C-8D86-B4227D309ED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2" authorId="0" shapeId="0" xr:uid="{FC228C64-2EDA-6347-8946-0FCFFEA8CDD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2" authorId="0" shapeId="0" xr:uid="{29B5DC5B-24B8-1546-82F2-7EC0FE9A9F9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2" authorId="0" shapeId="0" xr:uid="{FE52FA77-932F-CF4F-95E5-789F79AF980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3" authorId="0" shapeId="0" xr:uid="{A1C739FE-F6FE-B845-A5AD-71FE1C88819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3" authorId="0" shapeId="0" xr:uid="{793D8DF9-8B38-7C4C-8E9B-B4FF260C180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3" authorId="0" shapeId="0" xr:uid="{EF6FD736-B1B8-1242-8B8B-C7184884134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4" authorId="0" shapeId="0" xr:uid="{45E6D3BE-B67D-7147-A475-824B2337F18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Title with foreign-language parenthetical stripped, for matching to Global 2024 tab.</t>
        </r>
      </text>
    </comment>
    <comment ref="I44" authorId="0" shapeId="0" xr:uid="{B1ED101A-5B54-B842-B0E2-BF810B376FC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4" authorId="0" shapeId="0" xr:uid="{B0FEC6AD-F2CA-2C4F-8801-7A32D6C3A9B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5" authorId="0" shapeId="0" xr:uid="{6BAE936D-CC11-A643-B9AF-7A1BBB1B17E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5" authorId="0" shapeId="0" xr:uid="{73B61E0E-32B0-4347-833C-B0A9328CC5A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5" authorId="0" shapeId="0" xr:uid="{9F78627E-110F-E74F-A52B-C69F333C559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6" authorId="0" shapeId="0" xr:uid="{F9B4FC06-AE36-B642-A73C-3C69F13A23D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6" authorId="0" shapeId="0" xr:uid="{AC462EB2-1834-8D41-8CE6-DA4209B60A5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6" authorId="0" shapeId="0" xr:uid="{185DAA27-8704-1541-96D9-9295AA25423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7" authorId="0" shapeId="0" xr:uid="{71A8792C-6F66-474B-A435-BC43B3D3870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7" authorId="0" shapeId="0" xr:uid="{ED9F9A14-E81F-614C-B32C-48C08FD1107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7" authorId="0" shapeId="0" xr:uid="{E01549E3-8BBE-314B-A21A-297248BAD3A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8" authorId="0" shapeId="0" xr:uid="{AE915CB4-20EC-DC4B-8653-9C3BE25A4AD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8" authorId="0" shapeId="0" xr:uid="{17EC7C76-54FF-3A41-9BE0-14CF3EE1FBD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8" authorId="0" shapeId="0" xr:uid="{3FA38210-1533-0143-9636-929D4EB7635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9" authorId="0" shapeId="0" xr:uid="{14679719-B0E9-3F44-890F-84E9615389B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9" authorId="0" shapeId="0" xr:uid="{53E01968-A06D-1045-8223-FA2D6324A6E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9" authorId="0" shapeId="0" xr:uid="{AB58D0F5-D38F-C244-9AF0-45E0727497C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0" authorId="0" shapeId="0" xr:uid="{8FC04AA2-C2AF-1544-A9B8-E15D3FB3998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0" authorId="0" shapeId="0" xr:uid="{BF98C4C5-DD40-1145-8F20-68597F6389F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0" authorId="0" shapeId="0" xr:uid="{08A1953F-D714-2E41-A8FD-B8498F58A16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1" authorId="0" shapeId="0" xr:uid="{A7241042-6689-0A47-851B-609A5CE7DBE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1" authorId="0" shapeId="0" xr:uid="{28F695DF-311D-324B-94A3-C11DF84D42F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1" authorId="0" shapeId="0" xr:uid="{89FC27CB-613A-7D44-840C-1FDC2B5B654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2" authorId="0" shapeId="0" xr:uid="{5EA5524B-A086-ED47-9603-ED505AACC03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2" authorId="0" shapeId="0" xr:uid="{E1447346-88F9-734C-8266-654B07FC374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2" authorId="0" shapeId="0" xr:uid="{88993020-A1AF-CE41-BB58-C6285F8D6A2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3" authorId="0" shapeId="0" xr:uid="{D550EDCF-911D-F54F-9DC0-6EB5905DA1D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3" authorId="0" shapeId="0" xr:uid="{BB405C9C-1643-1740-BABF-186C55738A3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3" authorId="0" shapeId="0" xr:uid="{D1F05D01-FF70-D642-B156-A113CC3C4A7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4" authorId="0" shapeId="0" xr:uid="{C5F6BED4-78A4-4E47-8847-61685B50B33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4" authorId="0" shapeId="0" xr:uid="{28999832-5D5C-FB4F-8270-A633F141EAD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4" authorId="0" shapeId="0" xr:uid="{C288AED7-15B6-0243-AC23-E49B0411DFB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5" authorId="0" shapeId="0" xr:uid="{8B9F4544-7CC2-8D46-A36E-DA80F7D92FF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5" authorId="0" shapeId="0" xr:uid="{20FBFB92-43C7-6642-B181-DD298B27E02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5" authorId="0" shapeId="0" xr:uid="{3027974E-E365-D344-9BA8-A9509ACC29B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6" authorId="0" shapeId="0" xr:uid="{98972263-DC8E-7A43-968A-BD37B254019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6" authorId="0" shapeId="0" xr:uid="{E4943109-CABC-E243-80F1-2092CB278CA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6" authorId="0" shapeId="0" xr:uid="{CFE9706C-9D54-5147-B223-8B007B3ADD3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7" authorId="0" shapeId="0" xr:uid="{BA1BB87A-AB31-4644-ACAF-C6145EFE7F1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7" authorId="0" shapeId="0" xr:uid="{53E52235-627B-0E48-9BCE-CBBD6EAD903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7" authorId="0" shapeId="0" xr:uid="{889C8764-474D-5A4E-B7D8-84784A051F5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8" authorId="0" shapeId="0" xr:uid="{AE7CC589-C999-234C-ACFF-11B4361D1A9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8" authorId="0" shapeId="0" xr:uid="{867AE0E8-9012-9F40-8894-7D941895CAB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8" authorId="0" shapeId="0" xr:uid="{F2043A4D-6E85-AE49-8F83-65AFA60CBF1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9" authorId="0" shapeId="0" xr:uid="{618840D5-D3D1-674B-812D-B9CF4569F31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9" authorId="0" shapeId="0" xr:uid="{FEC25794-EEFB-6545-B7FE-B6EAB7B17D8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9" authorId="0" shapeId="0" xr:uid="{7524C22F-DF16-2643-881A-5A1D7C4256B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0" authorId="0" shapeId="0" xr:uid="{7FA172DD-0CB2-4440-89B2-4FC529A8612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0" authorId="0" shapeId="0" xr:uid="{41D070D5-7204-D743-A5DD-545CE8E3282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0" authorId="0" shapeId="0" xr:uid="{FE276DF7-7C54-1E4A-B476-B6279F70D9C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1" authorId="0" shapeId="0" xr:uid="{8134481B-1574-6943-8CC3-E39A3549926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1" authorId="0" shapeId="0" xr:uid="{4274D20B-137D-9842-9616-065351B55D6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1" authorId="0" shapeId="0" xr:uid="{7AD2AE22-3FEB-2145-90B0-DBBA2A64B0E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2" authorId="0" shapeId="0" xr:uid="{5A17DB60-BFC0-E744-99E3-1F8B4B88490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2" authorId="0" shapeId="0" xr:uid="{FE1FCF4B-FD29-C34A-B47B-8C8A8EBF05E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2" authorId="0" shapeId="0" xr:uid="{F76D6601-A67D-CB46-99CF-F7549B61BF8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3" authorId="0" shapeId="0" xr:uid="{E97957A1-2883-BC4E-A07E-A1B6498EBF6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3" authorId="0" shapeId="0" xr:uid="{C0E22EC4-3D43-494C-A391-ABEF5DD8B0E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3" authorId="0" shapeId="0" xr:uid="{36C7184B-96F6-3142-AF45-4F3F499CAB3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4" authorId="0" shapeId="0" xr:uid="{02CF5B62-2A25-0A4F-9AA4-2E91E9F5F8B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4" authorId="0" shapeId="0" xr:uid="{05755997-A259-0B4C-918D-B55CA698A13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4" authorId="0" shapeId="0" xr:uid="{8C4E67F8-711E-8847-8AB7-3C323391FAD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5" authorId="0" shapeId="0" xr:uid="{4C2ED2F2-1AFC-3646-82A6-743D481162E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5" authorId="0" shapeId="0" xr:uid="{84B0FDF3-9894-8348-8FE9-4AFA2FA00BE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5" authorId="0" shapeId="0" xr:uid="{F6CD2F11-6EA1-D842-B459-B8874ABF9F8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6" authorId="0" shapeId="0" xr:uid="{A7D27011-60EB-8242-913A-B247079CE32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6" authorId="0" shapeId="0" xr:uid="{88B352C9-44BE-FF4A-8F61-3FEFE3A696B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6" authorId="0" shapeId="0" xr:uid="{B5AF2A31-5434-1F44-9708-64B3BD5DF6F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7" authorId="0" shapeId="0" xr:uid="{EC16073C-02FD-4E49-B3F4-78E876EA7DC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7" authorId="0" shapeId="0" xr:uid="{C8CF910C-DB23-914D-BAD9-D1A53935FAF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7" authorId="0" shapeId="0" xr:uid="{6D30B2F1-C2B2-444E-9330-74767724FCC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8" authorId="0" shapeId="0" xr:uid="{21A23E25-8565-3A44-A6D6-351914A32D1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8" authorId="0" shapeId="0" xr:uid="{3F5E4183-1299-6F4D-A6E1-1A071A9966B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8" authorId="0" shapeId="0" xr:uid="{3927D5E0-878C-9A47-87ED-2391C79898E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9" authorId="0" shapeId="0" xr:uid="{315F9F96-293E-1A4C-9F8E-5A7EB4DCEED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9" authorId="0" shapeId="0" xr:uid="{BB813FD1-C4F5-264D-AE19-E4A8F717367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9" authorId="0" shapeId="0" xr:uid="{4007ABAF-C575-2042-9685-5E3ECE958D8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70" authorId="0" shapeId="0" xr:uid="{7D0BE92A-34BB-7D4D-A82C-6E017A20F67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70" authorId="0" shapeId="0" xr:uid="{B3A07796-F212-E840-B942-69068857109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70" authorId="0" shapeId="0" xr:uid="{DB17E606-88FC-D547-8612-A3C3F252581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71" authorId="0" shapeId="0" xr:uid="{84C40FB0-281C-124C-B405-0449F7FC235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71" authorId="0" shapeId="0" xr:uid="{F9CDA961-4CE9-4042-BA07-7936E7FDF1A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71" authorId="0" shapeId="0" xr:uid="{13DE1223-920B-A94E-A1CF-BE2F2DE0F81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72" authorId="0" shapeId="0" xr:uid="{4EA7BE2D-ADDB-9349-8A4A-83F0272EC86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72" authorId="0" shapeId="0" xr:uid="{98340FD7-55C5-0841-81EF-307BFCC76A8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72" authorId="0" shapeId="0" xr:uid="{A3894EFB-A959-A443-803A-EE345E718DB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73" authorId="0" shapeId="0" xr:uid="{D5CEA514-F74C-2E49-9085-F4E968A1550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73" authorId="0" shapeId="0" xr:uid="{2686FBA0-9F69-BC41-B513-613EDF24EF1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73" authorId="0" shapeId="0" xr:uid="{88BC2C49-DDEB-6746-AA2E-20AE2DA1DA8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74" authorId="0" shapeId="0" xr:uid="{637F8DA2-8EA8-0940-8D44-50C9BB7B0FD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74" authorId="0" shapeId="0" xr:uid="{BD29AD27-C96F-7F47-9F93-59F39D20E1F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74" authorId="0" shapeId="0" xr:uid="{A0A72BBC-72BD-7B4E-BCD7-E68AC9EB9FA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75" authorId="0" shapeId="0" xr:uid="{5A05A96A-E81D-A84D-9857-CD4E6CF81C8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75" authorId="0" shapeId="0" xr:uid="{B568A5EE-8C9E-FC45-B11F-46EDCC271B1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75" authorId="0" shapeId="0" xr:uid="{52621D88-5818-8A49-9054-9131B5775B3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76" authorId="0" shapeId="0" xr:uid="{E5A83ECB-C8C3-DD43-BE6D-F4E979AD5EE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76" authorId="0" shapeId="0" xr:uid="{A99DA486-87B4-834C-91E3-9381BD25689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76" authorId="0" shapeId="0" xr:uid="{274E25B5-CF4B-FE45-84A7-6C370B1EDD3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77" authorId="0" shapeId="0" xr:uid="{926450A7-7D6D-7743-BA9B-864572557D3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77" authorId="0" shapeId="0" xr:uid="{4AE4F393-5294-8A41-B25E-257C663E50E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77" authorId="0" shapeId="0" xr:uid="{03B842B8-AA45-CA43-B32B-CC9BB7B7994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78" authorId="0" shapeId="0" xr:uid="{C165A663-D67B-1C41-A25B-211AF62FF74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78" authorId="0" shapeId="0" xr:uid="{C289E9DA-8798-714E-93CA-FCA34593439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78" authorId="0" shapeId="0" xr:uid="{772C8A7B-FBD6-0444-B81C-21A727D478B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79" authorId="0" shapeId="0" xr:uid="{D64EEDFF-6B61-E541-B77F-C6B185346F9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79" authorId="0" shapeId="0" xr:uid="{A6F44EE2-5BD6-5846-AD60-891EE99A78F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79" authorId="0" shapeId="0" xr:uid="{6C83C374-D2AC-9B4E-B1A8-18627956CD0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80" authorId="0" shapeId="0" xr:uid="{C5989CA3-5A6B-534C-BC64-A8D8AE71FA2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80" authorId="0" shapeId="0" xr:uid="{672CAEFE-424C-F44E-8952-E60390CB1B6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80" authorId="0" shapeId="0" xr:uid="{EF586CAD-94C9-8C42-82FD-3276C99E7CC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81" authorId="0" shapeId="0" xr:uid="{65ECCDA0-3DB9-9E4F-B64A-9DBD6ED6925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81" authorId="0" shapeId="0" xr:uid="{DB045F21-3073-F34A-B2BD-4A692939DBC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81" authorId="0" shapeId="0" xr:uid="{829EDC72-4DCC-084C-BBC8-BB1DF33FEB4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82" authorId="0" shapeId="0" xr:uid="{5D0A94C0-A1E1-8A4A-8FEF-EE2B269855B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82" authorId="0" shapeId="0" xr:uid="{7626889F-8C8B-9C41-A4A3-23E9F0687B2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82" authorId="0" shapeId="0" xr:uid="{65F25E68-5763-8042-832C-1D1382DB893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83" authorId="0" shapeId="0" xr:uid="{D88E7481-F203-2947-8197-FB7EA200A8C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83" authorId="0" shapeId="0" xr:uid="{FC297B00-EE99-CF47-A1F2-53F3B9C0DBE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83" authorId="0" shapeId="0" xr:uid="{C59953A8-1020-284E-AD63-AB143F253C1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84" authorId="0" shapeId="0" xr:uid="{A5A9C2E9-53C0-2443-B966-8DEB262A4F2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84" authorId="0" shapeId="0" xr:uid="{957A38D3-7441-5043-8159-A83B807C658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84" authorId="0" shapeId="0" xr:uid="{E1F1CB57-2C47-2841-A3D4-C788AF6EF69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85" authorId="0" shapeId="0" xr:uid="{F0B9FBC5-B875-E04A-BA33-F71CD8B437B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85" authorId="0" shapeId="0" xr:uid="{B2A0F1BA-A6BB-6A4D-A8F6-BAE09363F27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85" authorId="0" shapeId="0" xr:uid="{05849E77-BBAB-D64E-B914-8EF3E80917C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86" authorId="0" shapeId="0" xr:uid="{70D141FA-DC03-F847-BC31-A0E8ADEFD11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86" authorId="0" shapeId="0" xr:uid="{F55F041E-6C41-6E47-A292-FB695D4BBC2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86" authorId="0" shapeId="0" xr:uid="{D1E37080-1101-9048-9D43-B4307CD8255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87" authorId="0" shapeId="0" xr:uid="{49A14438-5C24-7B40-A7A8-9EF717608F6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87" authorId="0" shapeId="0" xr:uid="{605B8992-8C78-BB4D-B38D-56DA018E3FF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87" authorId="0" shapeId="0" xr:uid="{42689D70-D4E7-2740-8A8A-E577530D2CE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88" authorId="0" shapeId="0" xr:uid="{4642D16F-7D40-984A-B06B-896F5809F6C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88" authorId="0" shapeId="0" xr:uid="{B5166072-80E8-E646-B055-37224FACD4F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88" authorId="0" shapeId="0" xr:uid="{5A4B3564-C469-6943-A819-18F6ACF473F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89" authorId="0" shapeId="0" xr:uid="{2F84EBA1-2F60-4A48-B32F-16D12229FA1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89" authorId="0" shapeId="0" xr:uid="{3EA67911-4B25-894B-B685-465E7D99E67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89" authorId="0" shapeId="0" xr:uid="{38FA9756-658D-1C4E-ADE8-FC9871693A0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90" authorId="0" shapeId="0" xr:uid="{68BB748B-7A5A-EB46-AD16-A7D32405E2A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90" authorId="0" shapeId="0" xr:uid="{188836A2-DD9E-974C-92F6-7D450BF6066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90" authorId="0" shapeId="0" xr:uid="{DBA3C79D-2E81-D743-9F4A-FEA70B9303E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91" authorId="0" shapeId="0" xr:uid="{DC92588D-8499-344E-A63D-5FB9ED1E5AE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91" authorId="0" shapeId="0" xr:uid="{99D4D0FC-495A-4F45-8869-5B383CDD795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91" authorId="0" shapeId="0" xr:uid="{828E9CF5-813E-CA47-B825-448FF9E33ED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92" authorId="0" shapeId="0" xr:uid="{287FC824-5EAF-434C-BF63-31830A6877C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92" authorId="0" shapeId="0" xr:uid="{0262C3A1-4C66-434F-9824-4F7D89BA8E1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92" authorId="0" shapeId="0" xr:uid="{6C4356E1-130F-DB46-939A-E78C14A9F2C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93" authorId="0" shapeId="0" xr:uid="{9466A3FB-CA74-CA48-B9E7-C4123B5B8B5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93" authorId="0" shapeId="0" xr:uid="{9F9A7651-4C5F-BD46-822A-3D5C886D7ED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93" authorId="0" shapeId="0" xr:uid="{A3CE8BC7-A7F3-3F44-9809-05CC696E2BB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94" authorId="0" shapeId="0" xr:uid="{89639EAF-3EDE-F941-99E4-BB9F35CB38C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94" authorId="0" shapeId="0" xr:uid="{5AFB3434-D2F1-054C-BF4D-AFA2ADAAEAE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94" authorId="0" shapeId="0" xr:uid="{04499943-6BEF-5D45-914B-E40E4DAE6B5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95" authorId="0" shapeId="0" xr:uid="{E8B40062-6495-5A48-9740-E895A86156E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95" authorId="0" shapeId="0" xr:uid="{34C298BC-0DA2-6343-8023-0D26160EC32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95" authorId="0" shapeId="0" xr:uid="{CFA95A91-D1D5-8842-A43B-D3B80EA5493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96" authorId="0" shapeId="0" xr:uid="{82FC7B45-04FD-1549-AF30-029F3B7E2FA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96" authorId="0" shapeId="0" xr:uid="{4E3E7289-1630-1548-BFCA-A3A427C6A38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96" authorId="0" shapeId="0" xr:uid="{1F668376-1AE3-1740-A11F-7A5DC980357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97" authorId="0" shapeId="0" xr:uid="{6632B206-8E79-8A48-A3B9-1DA381F2E99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97" authorId="0" shapeId="0" xr:uid="{050461C3-1FD1-B745-8453-0E521EF0287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97" authorId="0" shapeId="0" xr:uid="{4618BA0E-8D6F-EE47-B959-1BCA94EBB24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98" authorId="0" shapeId="0" xr:uid="{EA4713B0-20F2-664E-BA05-54C4D5CE6B1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98" authorId="0" shapeId="0" xr:uid="{AAABED1C-974B-6746-B421-40F048202C3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98" authorId="0" shapeId="0" xr:uid="{97B8A732-D741-1F47-8F67-27C1AFDED19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99" authorId="0" shapeId="0" xr:uid="{921BDDF9-0A1B-5F40-9D8A-FF1140B0833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99" authorId="0" shapeId="0" xr:uid="{174C8362-1C82-F149-B639-698BDA409F7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99" authorId="0" shapeId="0" xr:uid="{A2B3E63A-88B8-444E-9477-2BD4713CCE4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00" authorId="0" shapeId="0" xr:uid="{585FF42C-E114-EF49-A45C-D297F052EA7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00" authorId="0" shapeId="0" xr:uid="{09501418-AF30-134A-8D18-9A23CE08E3A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00" authorId="0" shapeId="0" xr:uid="{81D33F99-1312-5946-A248-C77578AAF83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01" authorId="0" shapeId="0" xr:uid="{A141ACF2-FA03-9240-AAF0-4D8B823D118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01" authorId="0" shapeId="0" xr:uid="{F31E6866-333D-BB4A-AFDB-BD5578959B0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01" authorId="0" shapeId="0" xr:uid="{86584E77-E308-4F4B-8678-5406B23DE74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02" authorId="0" shapeId="0" xr:uid="{0F98B990-161B-9D40-8450-AA1DC3648B5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02" authorId="0" shapeId="0" xr:uid="{19BC7C92-AE14-DC40-9CB5-007721994D2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02" authorId="0" shapeId="0" xr:uid="{72FD100D-C5A6-124D-AEED-357A8EE5A75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03" authorId="0" shapeId="0" xr:uid="{92BE7CDE-DF3A-2046-953E-578DA573288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03" authorId="0" shapeId="0" xr:uid="{2DC4927C-2E9E-B74D-B3AB-2A6B25577E4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03" authorId="0" shapeId="0" xr:uid="{5CCF1B6B-84D0-0546-8E85-314FA65897C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04" authorId="0" shapeId="0" xr:uid="{1B6C25A4-AB1A-4A45-9958-20672232245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04" authorId="0" shapeId="0" xr:uid="{1ED5A650-E11F-184A-B9EF-68AA2D1747B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04" authorId="0" shapeId="0" xr:uid="{326C5200-70D6-3847-BCE2-36AE1856A50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05" authorId="0" shapeId="0" xr:uid="{8BDE30F1-AD2D-104B-BAC0-0BC7AD942EB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05" authorId="0" shapeId="0" xr:uid="{8BCCDF1E-8564-4844-8F65-10AB8F62474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05" authorId="0" shapeId="0" xr:uid="{0B7F33BA-98F8-9845-A3A0-0651A7D9E0F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06" authorId="0" shapeId="0" xr:uid="{44F2E854-E9FD-E142-9CFD-9C1BC577AE4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06" authorId="0" shapeId="0" xr:uid="{9CD361DF-01FB-7B43-A977-BD0A1E3875C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06" authorId="0" shapeId="0" xr:uid="{C1D4B6A5-A8D9-3847-8B11-BD48F561824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07" authorId="0" shapeId="0" xr:uid="{1CB90CF2-0976-4C42-9D46-F940485DF61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07" authorId="0" shapeId="0" xr:uid="{D9B8BC4F-ACE7-9148-AD96-03C78E43A62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07" authorId="0" shapeId="0" xr:uid="{8921C991-D470-B54D-AE24-0118E4213CA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08" authorId="0" shapeId="0" xr:uid="{1207A033-A9D8-074D-9E37-ACD603F162A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08" authorId="0" shapeId="0" xr:uid="{7A84FF18-0F2E-7C42-8CA5-382653D4B44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08" authorId="0" shapeId="0" xr:uid="{34F21C76-4728-EC48-97B1-4BEEC660AF7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09" authorId="0" shapeId="0" xr:uid="{F5A7EA7C-D7E3-DF4F-BBE3-C9949106007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09" authorId="0" shapeId="0" xr:uid="{D18B1C88-482C-2E48-9D39-2F34D951F7F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09" authorId="0" shapeId="0" xr:uid="{6DD42E31-9DFC-2542-9CAC-F4E16036BDD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10" authorId="0" shapeId="0" xr:uid="{BC35E982-30FB-6147-8612-81224AC9592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10" authorId="0" shapeId="0" xr:uid="{5F2A0B16-9CFC-A54D-A3AE-141C4503700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10" authorId="0" shapeId="0" xr:uid="{0D308544-D922-0142-A490-CD01AEE721B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11" authorId="0" shapeId="0" xr:uid="{81299AF0-B850-0D47-836E-67F4D83B177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11" authorId="0" shapeId="0" xr:uid="{A75FEBB8-10C2-E44D-AD4B-7FC93EA390C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11" authorId="0" shapeId="0" xr:uid="{0E4ED21A-938D-2948-AC0A-78C0EB49BB6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12" authorId="0" shapeId="0" xr:uid="{3E516871-94E2-EC49-80CB-40C91DBD79F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12" authorId="0" shapeId="0" xr:uid="{AA5B8F46-C956-6345-876D-2A6AFBDEF2C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12" authorId="0" shapeId="0" xr:uid="{D4EEF14C-381A-4A4A-BAE2-D3E662130E4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13" authorId="0" shapeId="0" xr:uid="{C16C6B36-CD90-0040-A260-25D24C2961F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13" authorId="0" shapeId="0" xr:uid="{E5973E99-48EE-AA41-AAA8-61887FF2FE1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13" authorId="0" shapeId="0" xr:uid="{B14E5578-B4FB-744E-9DBC-C462874CFCF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14" authorId="0" shapeId="0" xr:uid="{A9836363-E2F9-A54A-B348-10A591ED857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14" authorId="0" shapeId="0" xr:uid="{0F3898D1-0060-A644-B669-795EE06E2BD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14" authorId="0" shapeId="0" xr:uid="{3F613EBB-C8AA-804F-9C0A-B824E922142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15" authorId="0" shapeId="0" xr:uid="{FD83F167-92F9-F54A-8EE5-50B2E9DFD8B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15" authorId="0" shapeId="0" xr:uid="{F75F1BBB-07CD-D14E-97B7-F839EC4DE07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15" authorId="0" shapeId="0" xr:uid="{770FCFB6-BAE7-D945-90EF-43F81865DE9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16" authorId="0" shapeId="0" xr:uid="{B65615B8-1C7D-1645-974B-D9791FFE91B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16" authorId="0" shapeId="0" xr:uid="{21A888AD-28A7-E649-9C0A-2516D0210F2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16" authorId="0" shapeId="0" xr:uid="{7D47F920-62B2-AF45-B362-7D971416760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17" authorId="0" shapeId="0" xr:uid="{1AFBDF56-11ED-E944-A9FF-0D063F9A608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17" authorId="0" shapeId="0" xr:uid="{28DACF9F-77B8-994D-ABF7-CB14B1BCD83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17" authorId="0" shapeId="0" xr:uid="{73D91876-06FB-3D4A-B80B-8DDBFEDEBFD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18" authorId="0" shapeId="0" xr:uid="{AA93A039-E6EB-0046-9DE4-77075955905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18" authorId="0" shapeId="0" xr:uid="{8BD65F7B-FBEB-6147-820E-5DF49E7B58F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18" authorId="0" shapeId="0" xr:uid="{C817FADE-8995-F843-98AA-8B93C54DDC7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19" authorId="0" shapeId="0" xr:uid="{055AF5E2-9F99-2D4D-B287-2C9093F5669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19" authorId="0" shapeId="0" xr:uid="{1A857A6C-1646-8941-9985-5E4316CD8F1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19" authorId="0" shapeId="0" xr:uid="{C352433B-C980-E443-845F-FFF0B72FBDF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20" authorId="0" shapeId="0" xr:uid="{2F4C6DA0-A068-814A-95CD-8ECDA93BFA4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20" authorId="0" shapeId="0" xr:uid="{0024455B-7943-F14A-B475-74549AF75FD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20" authorId="0" shapeId="0" xr:uid="{BF58DFFF-8C63-AB49-A9BE-4D601767F06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21" authorId="0" shapeId="0" xr:uid="{2EFA1EB1-0C75-C341-BA9F-374CAFA5E55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21" authorId="0" shapeId="0" xr:uid="{78507B40-CE4B-7E43-B4CA-3B5FB003F40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21" authorId="0" shapeId="0" xr:uid="{4A8DECF6-AC00-144B-A451-E8BC1AFC3B6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22" authorId="0" shapeId="0" xr:uid="{37996451-4EC7-C448-BE1F-91874445C55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22" authorId="0" shapeId="0" xr:uid="{A5485AA8-4697-D942-89ED-E991C7A5EDB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22" authorId="0" shapeId="0" xr:uid="{00A569A4-A6CB-294E-B9F0-DC2929A0467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23" authorId="0" shapeId="0" xr:uid="{3DCB282C-A715-6F4F-ADDA-12FCD8903EF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23" authorId="0" shapeId="0" xr:uid="{F2373A92-5293-974A-9957-FA76A5B98C9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23" authorId="0" shapeId="0" xr:uid="{DF85D8CF-EA70-F745-A688-E7D61AAC8FD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24" authorId="0" shapeId="0" xr:uid="{1B1504DD-D9FF-6D44-86D9-E0C6AF107ED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24" authorId="0" shapeId="0" xr:uid="{D0182662-3B09-1B49-8DCF-0E8693C23E3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24" authorId="0" shapeId="0" xr:uid="{E01E66BF-E325-5246-A594-109DB6C5ADF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25" authorId="0" shapeId="0" xr:uid="{1728C244-571B-BC43-91AB-77E613A2770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25" authorId="0" shapeId="0" xr:uid="{3E49384D-3EBF-5A45-A5E2-3877B3DF49F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25" authorId="0" shapeId="0" xr:uid="{957A3692-DF5E-1C42-B78C-FC339A41323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26" authorId="0" shapeId="0" xr:uid="{BCA2C0A3-AAE0-D64B-91D0-1904041C4FE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26" authorId="0" shapeId="0" xr:uid="{B54D6050-7F1A-814E-947E-4FE492FC7FC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26" authorId="0" shapeId="0" xr:uid="{96C17FF6-3718-B34F-945E-095D8CE2F5D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27" authorId="0" shapeId="0" xr:uid="{027E3F99-D49B-3E4D-98CB-9F66EA64F0C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27" authorId="0" shapeId="0" xr:uid="{45A571E0-E002-A447-905F-3791B17FE90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27" authorId="0" shapeId="0" xr:uid="{64B4CA74-574F-5340-BC50-C70FA47A6DD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28" authorId="0" shapeId="0" xr:uid="{D08C3436-D5A5-2544-80EC-51DA7128F63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28" authorId="0" shapeId="0" xr:uid="{C0B35534-0288-724E-A1B1-556308EBC5F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28" authorId="0" shapeId="0" xr:uid="{784221F8-EDC8-1F49-B8B4-842FDBE18DC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29" authorId="0" shapeId="0" xr:uid="{6019545E-B143-5842-B503-8296200F3E9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29" authorId="0" shapeId="0" xr:uid="{86E93800-78B6-BC4A-BEF4-8EF416ED734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29" authorId="0" shapeId="0" xr:uid="{BC4CA082-7714-9F4C-AF54-44BE08A3304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30" authorId="0" shapeId="0" xr:uid="{72164948-CBAF-0441-9FD6-8C7FF7F02C9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30" authorId="0" shapeId="0" xr:uid="{07103084-6641-DB42-B421-8061C0A009A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30" authorId="0" shapeId="0" xr:uid="{42DAE270-91B2-5443-8BD8-F9D8ECB8FEB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31" authorId="0" shapeId="0" xr:uid="{A1A316D7-CC13-AE4A-9AD4-E9228B30FAC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31" authorId="0" shapeId="0" xr:uid="{BCEB8AC7-42D3-044D-8825-7D23ACDFEC7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31" authorId="0" shapeId="0" xr:uid="{BDA5AB1C-EA18-3649-A8DA-FCEA7FC5BD2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32" authorId="0" shapeId="0" xr:uid="{86F5C32E-9224-9041-91F8-EB9F4B83212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32" authorId="0" shapeId="0" xr:uid="{46998AE5-BED4-4C47-BA43-6626A098C45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32" authorId="0" shapeId="0" xr:uid="{F96DABD5-13C2-284C-9948-1FAB0C79993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33" authorId="0" shapeId="0" xr:uid="{B3322523-8732-184E-BFC3-AA3FE0AEA22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33" authorId="0" shapeId="0" xr:uid="{B4AB86C7-6474-C949-B30F-6866992E508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33" authorId="0" shapeId="0" xr:uid="{4168A8B6-DD14-D44D-835A-498E89A20EC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34" authorId="0" shapeId="0" xr:uid="{94B011EC-30BC-974F-9C36-3A012ED5C6F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34" authorId="0" shapeId="0" xr:uid="{8C84352B-3AD2-9644-9154-A79C0050106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34" authorId="0" shapeId="0" xr:uid="{AE7F9A6B-F431-1C40-9CD7-A940490926A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35" authorId="0" shapeId="0" xr:uid="{C6142D85-AEA5-7E43-AC84-76243DEB8ED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35" authorId="0" shapeId="0" xr:uid="{457AF4BA-3BDC-3B47-B67F-51758829624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35" authorId="0" shapeId="0" xr:uid="{72379621-4864-6C49-8C54-1DF4BDAFEB8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36" authorId="0" shapeId="0" xr:uid="{A35E5348-5175-7A42-B967-519783E9DE5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36" authorId="0" shapeId="0" xr:uid="{44531632-B0C2-6145-9793-4B038B735C3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36" authorId="0" shapeId="0" xr:uid="{EA54E6EB-250D-A443-B525-EF8787E4A12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37" authorId="0" shapeId="0" xr:uid="{C3A749FE-CCC7-9946-86CF-42E8948A2DC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37" authorId="0" shapeId="0" xr:uid="{8C86E3FE-9C0B-5143-BA2C-0CE901D068A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37" authorId="0" shapeId="0" xr:uid="{505525DB-E171-B54E-A225-083E673CF42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38" authorId="0" shapeId="0" xr:uid="{89DCEC90-CE32-774F-ABDD-D6A45025590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38" authorId="0" shapeId="0" xr:uid="{294E7C61-6C4E-974A-8C89-A47015A2D0E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38" authorId="0" shapeId="0" xr:uid="{DFFF85D8-DE0E-3A43-AC87-32A7040CA5F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39" authorId="0" shapeId="0" xr:uid="{B3823C1C-7A3D-B04F-9172-D8B820AC204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39" authorId="0" shapeId="0" xr:uid="{BE2EEDCD-0C33-CC49-A8E3-8B4A6A2D3A8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39" authorId="0" shapeId="0" xr:uid="{C95DC9BA-5E43-0C46-A3CC-40AD8006128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40" authorId="0" shapeId="0" xr:uid="{5A0A01FE-C20B-BB43-8C28-9349BFB81B8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40" authorId="0" shapeId="0" xr:uid="{AB22F91A-4A8D-554A-ADC1-FBD75EBE59E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40" authorId="0" shapeId="0" xr:uid="{B7479158-A8F7-DD45-9026-0C8273C9283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41" authorId="0" shapeId="0" xr:uid="{7B165C23-028C-BD40-88F8-D934CFEB4E2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41" authorId="0" shapeId="0" xr:uid="{5FFE16B3-E3D8-F74C-B346-105E268BECE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41" authorId="0" shapeId="0" xr:uid="{F181F09E-71D1-4245-8DEF-1DB6EC8AAAC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42" authorId="0" shapeId="0" xr:uid="{7DD7B7F3-5E45-6841-A220-70EDD104563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42" authorId="0" shapeId="0" xr:uid="{4F7DC683-D9A7-0540-BDE2-07A6DAF2D15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42" authorId="0" shapeId="0" xr:uid="{D7EAB41F-3EF7-B749-A51E-8875A1CA816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43" authorId="0" shapeId="0" xr:uid="{83C80DA1-0B24-0F41-B3C8-F46174AA32C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43" authorId="0" shapeId="0" xr:uid="{5D8B6BBC-4535-564A-A29F-F443BF87FC1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43" authorId="0" shapeId="0" xr:uid="{110EA530-72FF-014C-9074-A4F8CFC76A6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44" authorId="0" shapeId="0" xr:uid="{1F05F06C-8938-2B4E-966E-2AFB707ED7F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44" authorId="0" shapeId="0" xr:uid="{FF49A2F8-E8F0-154A-A010-716C0FBAAC3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44" authorId="0" shapeId="0" xr:uid="{70AA0778-2E89-D448-A0B3-B9B7D1A820A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45" authorId="0" shapeId="0" xr:uid="{B4E9C760-F0F2-7C46-A2F6-79CC1A6B30F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45" authorId="0" shapeId="0" xr:uid="{98882110-350B-FD4A-A6F4-0AFE4766C48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45" authorId="0" shapeId="0" xr:uid="{C20AB80E-C2C8-2645-BE13-B156CD21398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46" authorId="0" shapeId="0" xr:uid="{41274338-2D60-0347-8E37-6C7721A5723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46" authorId="0" shapeId="0" xr:uid="{6826A596-C487-3644-BB97-DD9ADB4B4AB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46" authorId="0" shapeId="0" xr:uid="{A2E86678-6EE1-2245-81BE-0FEF9407603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47" authorId="0" shapeId="0" xr:uid="{F313C3C0-8ED6-0247-8610-2F06DFAB402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47" authorId="0" shapeId="0" xr:uid="{15CC8F57-6C22-8B4C-8A3B-088CFA58236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47" authorId="0" shapeId="0" xr:uid="{6CA5E1F2-C024-FB48-BD31-B8852F6D4BF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48" authorId="0" shapeId="0" xr:uid="{A01E12C3-BF66-2843-9C40-61DEEBBECDB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48" authorId="0" shapeId="0" xr:uid="{01BBD21E-799F-8C45-9D4B-589A1E5E787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48" authorId="0" shapeId="0" xr:uid="{99D555B4-F501-1541-80E2-6BDE2D05DF3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49" authorId="0" shapeId="0" xr:uid="{36CBDB1B-781A-0444-B72F-A5C256C445C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49" authorId="0" shapeId="0" xr:uid="{F46525A9-905E-2041-8DC9-D322CBA1AC3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49" authorId="0" shapeId="0" xr:uid="{04A1856C-AADE-4043-98FD-3241BD1BC5F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50" authorId="0" shapeId="0" xr:uid="{7D75D645-3A7D-B244-8F9F-B0C7081F230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50" authorId="0" shapeId="0" xr:uid="{CE069D6B-29F3-6140-AEDE-E0D09135FD9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50" authorId="0" shapeId="0" xr:uid="{31C77C2B-89AA-8A40-9053-3849FA4D3AE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51" authorId="0" shapeId="0" xr:uid="{AC1FE88D-475D-CE43-BCDC-E6BCAE54517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51" authorId="0" shapeId="0" xr:uid="{3F76B685-FDCA-E34A-9E18-977FA109F18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51" authorId="0" shapeId="0" xr:uid="{FDA2F70D-6B46-0E4C-A83B-9D0728B3018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52" authorId="0" shapeId="0" xr:uid="{499E2510-BCB5-3347-9AAC-C3C7DABA0A8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52" authorId="0" shapeId="0" xr:uid="{5F97A783-2079-AD4E-8796-432DF6A2E54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52" authorId="0" shapeId="0" xr:uid="{2B967AD8-49B3-864D-8BB4-5CBD4F95174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53" authorId="0" shapeId="0" xr:uid="{AE688C21-6D77-EE4B-B4CF-199C44D46F5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53" authorId="0" shapeId="0" xr:uid="{27759292-3341-C548-BD4D-BEB8A07888B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53" authorId="0" shapeId="0" xr:uid="{F5E8C1F1-850C-7442-ABE3-1B380C00BEC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54" authorId="0" shapeId="0" xr:uid="{3390B7FC-7862-8847-B289-209BF70A3A7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54" authorId="0" shapeId="0" xr:uid="{41EDD628-90A9-484C-899A-02B12943463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54" authorId="0" shapeId="0" xr:uid="{C084EA7B-DD35-5E41-BE7C-B556A3FC441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55" authorId="0" shapeId="0" xr:uid="{CADCD06D-A75D-1F46-81C7-178B68C091B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55" authorId="0" shapeId="0" xr:uid="{B353C5A2-8E9B-2743-B608-BF7A345C139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55" authorId="0" shapeId="0" xr:uid="{006EBE6A-5F14-7240-8AD2-9E88364CA22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56" authorId="0" shapeId="0" xr:uid="{ACA45B5E-2944-AF4A-A1FB-75E2DE2FE6E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56" authorId="0" shapeId="0" xr:uid="{569B10B0-1FEE-5F4A-8E23-AAB8F56F7AE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56" authorId="0" shapeId="0" xr:uid="{EE6B8C28-A668-DA41-B0FA-E16F6643FC4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57" authorId="0" shapeId="0" xr:uid="{22633514-7B30-5F48-8763-7CB1417D016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57" authorId="0" shapeId="0" xr:uid="{7A59B3E2-9618-5540-A076-71A1E504F1B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57" authorId="0" shapeId="0" xr:uid="{2FF3BB74-5B6D-EF45-811F-C35464C02C9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58" authorId="0" shapeId="0" xr:uid="{340E478F-CF92-054C-A0A1-482ECAB3D0F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58" authorId="0" shapeId="0" xr:uid="{86AD883C-1465-F44A-9412-99F38C0E5CB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58" authorId="0" shapeId="0" xr:uid="{AD13B9DC-F840-C54F-863F-0E422AF1509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59" authorId="0" shapeId="0" xr:uid="{0657F1B2-FF36-CF4A-9E95-370F4EE3998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59" authorId="0" shapeId="0" xr:uid="{F8BE742F-B939-9D4B-8DAC-67DDA5E606E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59" authorId="0" shapeId="0" xr:uid="{DBC28F36-D858-B14A-8AE3-202F5F6514B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60" authorId="0" shapeId="0" xr:uid="{6B995593-CCDD-C442-9EF5-3279B6AF525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60" authorId="0" shapeId="0" xr:uid="{AD49E64D-AD3C-A34B-AA4C-22810615389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60" authorId="0" shapeId="0" xr:uid="{D1D2BDA9-CC59-1C40-B3D9-B02EF62DB0E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61" authorId="0" shapeId="0" xr:uid="{C130C18F-9C3D-F641-AFCF-091859BFE66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61" authorId="0" shapeId="0" xr:uid="{BF592460-4C59-9C44-B698-28EE198148E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61" authorId="0" shapeId="0" xr:uid="{41561C01-F4FA-5744-94C9-1F10B2E2822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62" authorId="0" shapeId="0" xr:uid="{A9580E6C-949F-5649-BE96-96E6FEEF2CC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62" authorId="0" shapeId="0" xr:uid="{9FB5CAE0-E387-B349-B55C-024E4012292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62" authorId="0" shapeId="0" xr:uid="{390F057B-0F0E-BD49-B313-A0A5B8A9A81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63" authorId="0" shapeId="0" xr:uid="{43A47A5B-CDC3-6D46-B0FB-4FBE468D21E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63" authorId="0" shapeId="0" xr:uid="{D7F4AB41-CD5E-BD4E-9266-BA44767FC45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63" authorId="0" shapeId="0" xr:uid="{7E8CCBFA-10F2-044B-BE9E-D17C6247C3E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64" authorId="0" shapeId="0" xr:uid="{A091ACDF-73AB-F64A-BF73-F09BD0725B9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64" authorId="0" shapeId="0" xr:uid="{8153EC37-2C7F-8D48-8A69-97333AF0D4E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64" authorId="0" shapeId="0" xr:uid="{6AC69C29-FDDF-0347-97B8-DE3CCF4E480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65" authorId="0" shapeId="0" xr:uid="{4829D97B-883E-BD4A-8C59-CD91F031500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65" authorId="0" shapeId="0" xr:uid="{6539F4E6-9093-5645-9E85-2D90F5CB250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65" authorId="0" shapeId="0" xr:uid="{F87EA189-C926-CD45-B867-48552B8EAEC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66" authorId="0" shapeId="0" xr:uid="{8715A221-FF8A-D445-9A9C-BD14BD92669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66" authorId="0" shapeId="0" xr:uid="{15960BAF-16EE-2445-A564-8F521EC3C0E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66" authorId="0" shapeId="0" xr:uid="{44640F65-868F-B645-8468-7A846B5BCCD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67" authorId="0" shapeId="0" xr:uid="{E17EF295-9115-C444-B884-EFA621E15BA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67" authorId="0" shapeId="0" xr:uid="{5622AA5E-7113-1845-AE9E-755AC425851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67" authorId="0" shapeId="0" xr:uid="{D41C96F6-B19F-0F41-AC3C-F241F9F2E18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68" authorId="0" shapeId="0" xr:uid="{8D56ED96-4154-3D40-9607-8514A0FB23B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68" authorId="0" shapeId="0" xr:uid="{30EF0C18-2FDA-CC4D-AA68-86D131ED60B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68" authorId="0" shapeId="0" xr:uid="{BECDE5F8-EB4D-7940-A7E4-947D719FC1C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69" authorId="0" shapeId="0" xr:uid="{467551A7-8FEA-CE47-A22F-F8A6593A29E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69" authorId="0" shapeId="0" xr:uid="{65D35D52-52CC-BD47-B83B-0D1ACB40A25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69" authorId="0" shapeId="0" xr:uid="{0C7D4AE8-9A8D-FE45-AD4E-FEE311E7F3D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70" authorId="0" shapeId="0" xr:uid="{735276D0-4A31-A34C-8D66-707A21E9D8C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70" authorId="0" shapeId="0" xr:uid="{E718AE37-B5AC-844E-9D19-71C63425379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70" authorId="0" shapeId="0" xr:uid="{E70CF578-C5F6-5048-A7E7-FB36EFC7979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71" authorId="0" shapeId="0" xr:uid="{9667F14D-EAE2-914E-AC59-B3A8CF1BF1A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71" authorId="0" shapeId="0" xr:uid="{66AFC0D8-D6A5-7D4A-8B54-8EC3D901676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71" authorId="0" shapeId="0" xr:uid="{6214D9DA-CB85-5749-97BD-6ABE477E745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72" authorId="0" shapeId="0" xr:uid="{A52B958E-4D27-8D45-95A7-423DC8E2CD9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72" authorId="0" shapeId="0" xr:uid="{C2096CA7-AFC1-4B42-B4FB-E44EA846649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72" authorId="0" shapeId="0" xr:uid="{230C054A-353D-6D44-BA56-005DFB47ADC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73" authorId="0" shapeId="0" xr:uid="{5F8F931C-BC97-E248-9A7F-BA2A4DC68DD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73" authorId="0" shapeId="0" xr:uid="{65768280-C041-144B-BE19-D07DCAB9AC3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73" authorId="0" shapeId="0" xr:uid="{E54FB39C-CF60-BE4E-B998-FBEDAA3EC76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74" authorId="0" shapeId="0" xr:uid="{4DF6B783-EA5A-1E49-A73F-4C16EF8E642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74" authorId="0" shapeId="0" xr:uid="{BCD87CA3-A804-D549-857F-0F5AA393FC4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74" authorId="0" shapeId="0" xr:uid="{2F1AECD3-B41B-2043-83D3-E95CA6F2D98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75" authorId="0" shapeId="0" xr:uid="{30AB9824-BB96-C44B-880F-268510A5E94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75" authorId="0" shapeId="0" xr:uid="{6E00C0EA-526C-FF47-A964-DA8584CFFB0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75" authorId="0" shapeId="0" xr:uid="{1BCE7704-6DFD-114F-A9A8-06A696399C9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76" authorId="0" shapeId="0" xr:uid="{22CC4E0A-5155-8E45-9AB2-9ABF8A1A765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76" authorId="0" shapeId="0" xr:uid="{E77AA0EE-D8B1-2A45-96C2-8D5FDC81083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76" authorId="0" shapeId="0" xr:uid="{1D0ADADB-7943-DA43-B6E3-818AC81F345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77" authorId="0" shapeId="0" xr:uid="{94316E6B-89A9-FB4A-9372-2694E8B1EC7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77" authorId="0" shapeId="0" xr:uid="{24D60101-5884-D54B-9126-5BF6F876C94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77" authorId="0" shapeId="0" xr:uid="{F454E50F-9D60-8F4E-B9D1-E5DB204124D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78" authorId="0" shapeId="0" xr:uid="{B2C08DF1-5F90-B248-BC5E-830DB392B7C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78" authorId="0" shapeId="0" xr:uid="{A5DB7025-AA8B-FA49-8757-6B912E53F7F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78" authorId="0" shapeId="0" xr:uid="{8DAEEF81-280E-E642-BA6E-0D8961A591E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79" authorId="0" shapeId="0" xr:uid="{32124ECB-1471-C140-91FA-7FC6B4DE09E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79" authorId="0" shapeId="0" xr:uid="{37885086-EE22-7E4B-A762-0964C56F24D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79" authorId="0" shapeId="0" xr:uid="{59FD84A7-3495-FF4B-BBE9-833360EDDDC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80" authorId="0" shapeId="0" xr:uid="{4B9F7EEE-469A-E84D-85FA-DF44158E206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80" authorId="0" shapeId="0" xr:uid="{9BCA7FD7-C89E-C144-A5F4-64709FCA638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80" authorId="0" shapeId="0" xr:uid="{9D2DF971-E6A9-B24A-B055-C78BBB8412F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81" authorId="0" shapeId="0" xr:uid="{1F39E223-776C-C24A-9388-7D00C7FCB27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81" authorId="0" shapeId="0" xr:uid="{BFFD0B98-5C09-B24B-9EDC-5A3BD967D81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81" authorId="0" shapeId="0" xr:uid="{C1AE18B3-ECB5-904A-AADF-D8505E0ABBE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82" authorId="0" shapeId="0" xr:uid="{94DA687A-DC10-CE45-8814-9C5AEDEE69D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82" authorId="0" shapeId="0" xr:uid="{72A0CBE4-D125-4D44-A337-F344CB33B38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82" authorId="0" shapeId="0" xr:uid="{AB920977-F223-F247-8540-14449D191CB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83" authorId="0" shapeId="0" xr:uid="{A6F7DB7C-1EE3-AF4C-BBA4-7A79FC9E3A1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83" authorId="0" shapeId="0" xr:uid="{024C991A-9CE6-6B4F-A761-1284C930271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83" authorId="0" shapeId="0" xr:uid="{9ED9F10F-2E02-EA43-8407-34AD11CCB63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84" authorId="0" shapeId="0" xr:uid="{0B99F292-32F4-FB4D-B26F-D84B64F3AD5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84" authorId="0" shapeId="0" xr:uid="{88A89591-9A51-F04C-A653-E052BF7952A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84" authorId="0" shapeId="0" xr:uid="{086132F5-9E16-AC49-BD46-9205608986A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85" authorId="0" shapeId="0" xr:uid="{F9BF0853-EEB0-5C4D-BBF2-C6E832B416C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85" authorId="0" shapeId="0" xr:uid="{4DBE8920-5EEB-3C43-A19B-C6745CDE119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85" authorId="0" shapeId="0" xr:uid="{2E32E7DE-772B-B74E-BEA6-C4766258FC0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86" authorId="0" shapeId="0" xr:uid="{FCA2344D-C15B-6246-B435-A5885EC27FC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86" authorId="0" shapeId="0" xr:uid="{AEA8C961-C204-AE4E-A7D6-1D0D056C773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86" authorId="0" shapeId="0" xr:uid="{BA05A9B9-BDA6-D141-A2ED-CCF42D71E95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87" authorId="0" shapeId="0" xr:uid="{06A9F51C-E5E6-FD4F-AAC9-29ACEF1DE38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87" authorId="0" shapeId="0" xr:uid="{9CD21447-6F42-4049-873F-45F79E09AAE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87" authorId="0" shapeId="0" xr:uid="{3287FF53-33DB-6545-833C-1F3290CEF4D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88" authorId="0" shapeId="0" xr:uid="{67130251-6883-D145-889D-CA7292E3B3E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88" authorId="0" shapeId="0" xr:uid="{3748C3F4-6AA1-6940-B444-1A86C839863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88" authorId="0" shapeId="0" xr:uid="{DFEB9D8C-BBC8-DB44-BF61-BB0D5CA25E9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89" authorId="0" shapeId="0" xr:uid="{16CCD812-FFA1-694F-A669-6C583AF7105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89" authorId="0" shapeId="0" xr:uid="{F7EF9942-25ED-0B4D-8F7C-61138E96C86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89" authorId="0" shapeId="0" xr:uid="{1D659032-8515-B249-B201-0CF997F875B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90" authorId="0" shapeId="0" xr:uid="{9145374E-28A0-AC45-B882-6199F11B029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90" authorId="0" shapeId="0" xr:uid="{CF55EBE2-80F4-8942-AEAE-EEBDD85DF4E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90" authorId="0" shapeId="0" xr:uid="{5DE7473B-6811-2749-9548-D560541338D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91" authorId="0" shapeId="0" xr:uid="{DF4BFC8F-4208-7045-850A-B09990C520D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91" authorId="0" shapeId="0" xr:uid="{0E84654D-DF90-7347-ADC6-ABBAB641C03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91" authorId="0" shapeId="0" xr:uid="{0FE22763-89EC-2F47-90EC-35004D6AD3F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92" authorId="0" shapeId="0" xr:uid="{C93EEE93-E976-484F-BA7B-41969922D8E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92" authorId="0" shapeId="0" xr:uid="{12193BFF-305A-7A4C-AF79-9A28DA6A3B8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92" authorId="0" shapeId="0" xr:uid="{2B3E7021-5CF1-ED4B-9410-3DFF6C547E1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93" authorId="0" shapeId="0" xr:uid="{40084478-F7B1-FF4D-AC9E-4636D604680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93" authorId="0" shapeId="0" xr:uid="{D13F1118-8493-3949-8A5E-B8046972EFC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93" authorId="0" shapeId="0" xr:uid="{2EBF1B03-377E-A84E-83C2-E3CDCF49175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94" authorId="0" shapeId="0" xr:uid="{F70FA2FD-E1E8-7841-AB05-F252C415B9D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94" authorId="0" shapeId="0" xr:uid="{1F697D21-3A19-434D-AF5A-AA5A147C648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94" authorId="0" shapeId="0" xr:uid="{33ED0322-12A7-1F47-BADF-1FE7449AE34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95" authorId="0" shapeId="0" xr:uid="{D3CCC283-91D9-B746-929D-62E423ECBCE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95" authorId="0" shapeId="0" xr:uid="{71AACB51-7499-0746-A226-DB3968C74A0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95" authorId="0" shapeId="0" xr:uid="{B0B9B626-F662-4A47-BAE4-E5D53E0A298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96" authorId="0" shapeId="0" xr:uid="{340A6AF8-CE4B-D74B-9197-2691BA30CD0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96" authorId="0" shapeId="0" xr:uid="{C42032D5-480F-2440-9171-769FF97BEFF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96" authorId="0" shapeId="0" xr:uid="{AA0A6B74-0AA7-B445-8F8E-8290CCB31DA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97" authorId="0" shapeId="0" xr:uid="{9415A0DA-CB77-6E4F-B767-45DCA8F0415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97" authorId="0" shapeId="0" xr:uid="{4D4D819A-6D61-6344-8E28-4C30ABAF6F9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97" authorId="0" shapeId="0" xr:uid="{2DFD3AE1-208A-4D43-9D49-DE71B2AEE0B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98" authorId="0" shapeId="0" xr:uid="{C1D28EF4-77CA-C04D-8D5B-52220FC6478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98" authorId="0" shapeId="0" xr:uid="{B778265C-C09D-5C4C-928C-EC47E3B9298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98" authorId="0" shapeId="0" xr:uid="{A17D59B5-20AD-7B42-A651-5C3F3091708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199" authorId="0" shapeId="0" xr:uid="{819F8C58-0CD1-384E-B006-9BDD1BF076C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199" authorId="0" shapeId="0" xr:uid="{2B4DA646-8F36-2A49-97BB-FF48B3BB7E9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199" authorId="0" shapeId="0" xr:uid="{CA2A5B0E-26FB-F04E-A011-B6022FCCE53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00" authorId="0" shapeId="0" xr:uid="{BF7C3A6F-0D30-124B-8446-E20BCB2C711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00" authorId="0" shapeId="0" xr:uid="{AD127837-4F0A-074C-9D0E-26DE75580E5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00" authorId="0" shapeId="0" xr:uid="{22C5E65B-0FD9-1D45-9D03-17438EAED05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01" authorId="0" shapeId="0" xr:uid="{5E8C9F59-2360-C14E-89E5-DCA61E292BA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01" authorId="0" shapeId="0" xr:uid="{4AD2B7A2-B765-4A4B-8FEF-5B40D5B43FB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01" authorId="0" shapeId="0" xr:uid="{9391FA09-534D-C84B-8AFC-F2E1CA1B0C4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02" authorId="0" shapeId="0" xr:uid="{B7C19C8B-39B6-7648-99F9-1258B299FB7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02" authorId="0" shapeId="0" xr:uid="{48C7F00C-29B9-B84A-AAFB-9B8D4D53E9C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02" authorId="0" shapeId="0" xr:uid="{25D5E5F4-564A-3F48-AF4C-AB27502C5DB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03" authorId="0" shapeId="0" xr:uid="{83D1CEF7-B07A-AC44-8E52-0BE5B53172B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03" authorId="0" shapeId="0" xr:uid="{DFC69E77-59D5-F54D-90DF-5BFDE96BFF1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03" authorId="0" shapeId="0" xr:uid="{36BA9B41-28C4-AD4F-A82B-99611795E7B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04" authorId="0" shapeId="0" xr:uid="{6F76A52D-2705-6F4B-A618-AC4E3E2F337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04" authorId="0" shapeId="0" xr:uid="{778FCD27-0D82-7A46-89E2-DC8D9C51A25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04" authorId="0" shapeId="0" xr:uid="{4A489879-1C42-FF4F-8D11-EF048C260A6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05" authorId="0" shapeId="0" xr:uid="{0547C311-B545-CA46-9779-DF4E2766705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05" authorId="0" shapeId="0" xr:uid="{D529C859-05E5-D24B-9506-A3844FFBDBC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05" authorId="0" shapeId="0" xr:uid="{C985EE30-A698-F044-B46D-80270ECE5FD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06" authorId="0" shapeId="0" xr:uid="{D5D6F495-1A96-7E43-9B5E-8D991DA0F0D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06" authorId="0" shapeId="0" xr:uid="{2EB3E841-1979-8A42-A026-86D2EC15B31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06" authorId="0" shapeId="0" xr:uid="{5722A0FC-8E46-CE48-B6E1-E78EB3F3927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07" authorId="0" shapeId="0" xr:uid="{26A3EDD1-A9A4-1846-AC97-94C42CA4357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07" authorId="0" shapeId="0" xr:uid="{E1098A77-96A1-444A-8B6A-382FF5EBF6F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07" authorId="0" shapeId="0" xr:uid="{53EE566C-16FE-A448-9636-54BB1824F8F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08" authorId="0" shapeId="0" xr:uid="{0FE5DDAC-9BAA-9C4E-BA7C-7259D4A48EA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08" authorId="0" shapeId="0" xr:uid="{17FB219B-6BAC-9F4E-AEF4-24DEF84B7A7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08" authorId="0" shapeId="0" xr:uid="{F71DF627-A5CC-D641-9BDF-102A4FFF429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09" authorId="0" shapeId="0" xr:uid="{6BE441C0-8DF2-B94E-99BD-836DA872564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09" authorId="0" shapeId="0" xr:uid="{0E821F50-BEBB-054A-BCF9-DB943E01627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09" authorId="0" shapeId="0" xr:uid="{803244F5-4640-0E47-BA62-6B99CF21519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10" authorId="0" shapeId="0" xr:uid="{F401E88A-7A98-724A-87DB-D6C461CD070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10" authorId="0" shapeId="0" xr:uid="{9430579C-7B53-9A4E-BDD4-51528BC0966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10" authorId="0" shapeId="0" xr:uid="{1140B336-2198-0F4F-93A0-3E7008D4F23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11" authorId="0" shapeId="0" xr:uid="{2F88674E-D851-3048-8E07-5F17E45BE9B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11" authorId="0" shapeId="0" xr:uid="{5E530D88-F6C1-CA46-8D55-983B32BF275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11" authorId="0" shapeId="0" xr:uid="{6808BA42-6D42-CC44-8874-9188081CBDC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12" authorId="0" shapeId="0" xr:uid="{56CAE9BA-AC5F-404C-AF13-4F255E04352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12" authorId="0" shapeId="0" xr:uid="{B09C49BA-49A9-BB40-80B1-E97DFA10BB2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12" authorId="0" shapeId="0" xr:uid="{EDDDAE66-FE53-FD43-9FA6-9DED4685241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13" authorId="0" shapeId="0" xr:uid="{5D726D58-B955-5242-BE68-CF5B5363239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13" authorId="0" shapeId="0" xr:uid="{07074314-1A94-2B4E-8CD4-814F089DFB0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13" authorId="0" shapeId="0" xr:uid="{3400A0DF-F25D-F641-9586-700B6AF0821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14" authorId="0" shapeId="0" xr:uid="{650454D1-11C6-8141-B394-CC9296A1C46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14" authorId="0" shapeId="0" xr:uid="{95ABCDC6-7C14-F84A-A244-36061B8D4AB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14" authorId="0" shapeId="0" xr:uid="{501DFA40-4A3D-554C-B3AF-ECAE98C50AF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15" authorId="0" shapeId="0" xr:uid="{061FC54F-BBFA-EA45-B21A-58030208CD9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15" authorId="0" shapeId="0" xr:uid="{C780CE82-434A-6340-BC13-6D835BA3275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15" authorId="0" shapeId="0" xr:uid="{CEDA948E-E79E-F640-996F-F8509027A85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16" authorId="0" shapeId="0" xr:uid="{01AD455B-791A-C84F-A5F8-F0ACBF86851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16" authorId="0" shapeId="0" xr:uid="{16BD8C4E-5B5E-7C44-9FBA-301BCEAC704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16" authorId="0" shapeId="0" xr:uid="{F44EA97B-E8E8-1B47-91E6-1787574ACDE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17" authorId="0" shapeId="0" xr:uid="{366F4430-8301-8847-ACA7-3E04D485E58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17" authorId="0" shapeId="0" xr:uid="{892313C1-CB75-934E-85DD-61EEC1C0944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17" authorId="0" shapeId="0" xr:uid="{9CACA6E1-5637-0149-9FB8-61282B5B9AD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18" authorId="0" shapeId="0" xr:uid="{59634EB9-BDA9-E44D-9717-90C77BEEB43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18" authorId="0" shapeId="0" xr:uid="{D16D15B1-D3C8-AB46-A269-1D993F5DBF7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18" authorId="0" shapeId="0" xr:uid="{8A0B11D7-1D29-0240-8F7D-3297D29A740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19" authorId="0" shapeId="0" xr:uid="{88DD91E6-5D54-C24A-A2A4-31F34C7928E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19" authorId="0" shapeId="0" xr:uid="{CDF1536D-DF87-0048-B5E5-C1A878BB83E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19" authorId="0" shapeId="0" xr:uid="{8D2E7F30-69AE-FF44-A3C8-48C92E414B0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20" authorId="0" shapeId="0" xr:uid="{BE89F497-448B-5140-90B8-552C8E11084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20" authorId="0" shapeId="0" xr:uid="{160E4AD7-574F-6B46-B483-122D10C6152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20" authorId="0" shapeId="0" xr:uid="{CD1040C0-8C27-3D40-A471-EACD009F25A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21" authorId="0" shapeId="0" xr:uid="{989CAB58-4376-BF4D-A375-30FFEABB2B0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21" authorId="0" shapeId="0" xr:uid="{8B9C34D6-4DC9-0247-A2F5-0221F7533A5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21" authorId="0" shapeId="0" xr:uid="{8232AA6B-9637-214B-8D0B-91EFD0023AA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22" authorId="0" shapeId="0" xr:uid="{97BE71DA-8E4C-7D4D-A8D9-7A0AF2473B6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22" authorId="0" shapeId="0" xr:uid="{A3A21F78-97C8-5241-A46B-F41460707F0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22" authorId="0" shapeId="0" xr:uid="{18CD8577-ED2B-1C45-BB7A-B3D2BB82347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23" authorId="0" shapeId="0" xr:uid="{07EE8A9D-6F66-5645-86E3-8C1D57BE1A2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23" authorId="0" shapeId="0" xr:uid="{D4677321-82F2-6F47-8E33-4B5459FEDA6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23" authorId="0" shapeId="0" xr:uid="{8C83FA5D-5778-794E-852A-CE253111D0E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24" authorId="0" shapeId="0" xr:uid="{077F6E7D-4140-3F40-9707-878B35ECE2E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24" authorId="0" shapeId="0" xr:uid="{10DDC851-B36F-8A4F-B5C1-73A9F14F958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24" authorId="0" shapeId="0" xr:uid="{B09D0062-9CE9-2E4F-8CBF-7D8BAA3F6E9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25" authorId="0" shapeId="0" xr:uid="{DAD97D47-EA54-3543-96FA-5F33C81343D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25" authorId="0" shapeId="0" xr:uid="{B8BF5A55-D848-184B-9064-EFA277C527D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25" authorId="0" shapeId="0" xr:uid="{354A129F-3DC5-6A47-A7DC-21D289B4A42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26" authorId="0" shapeId="0" xr:uid="{E2A29017-49EF-194C-8C7E-0520CAC9F81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26" authorId="0" shapeId="0" xr:uid="{6082C1FD-97DC-2E44-B626-8B9B2EAA3C4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26" authorId="0" shapeId="0" xr:uid="{423139C6-6313-654F-82B9-C527AF50F6D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27" authorId="0" shapeId="0" xr:uid="{66AA0FF7-7082-9C46-9CFE-7A238475DD5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27" authorId="0" shapeId="0" xr:uid="{3B807896-8DCC-1C4D-B766-CB034662515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27" authorId="0" shapeId="0" xr:uid="{52A2D980-A6FB-9A4C-AABE-6A086D19A22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28" authorId="0" shapeId="0" xr:uid="{C225B81E-052A-B54C-8C88-408DE2CA59C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28" authorId="0" shapeId="0" xr:uid="{A67192C1-D64C-DE4F-8488-CB4E8928FF7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28" authorId="0" shapeId="0" xr:uid="{E636D667-3097-3E43-B246-B1579E3B8CE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29" authorId="0" shapeId="0" xr:uid="{A43D8F6A-2BD4-FB44-A5B8-6DD0917200D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29" authorId="0" shapeId="0" xr:uid="{5A094BE9-0FB6-5A4E-9895-5689A6FDFED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29" authorId="0" shapeId="0" xr:uid="{7DE56B88-94B5-334F-BEEB-C49E152DE75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30" authorId="0" shapeId="0" xr:uid="{AA97E43E-590A-4A45-BC58-2C2C77EC163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30" authorId="0" shapeId="0" xr:uid="{C0C0D0A1-7FA7-334D-BEE0-459D20C006B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30" authorId="0" shapeId="0" xr:uid="{79326D3E-6595-F445-84D1-09C6EACB3E8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31" authorId="0" shapeId="0" xr:uid="{3717770C-47BB-6043-BA65-0CCE311ECAD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31" authorId="0" shapeId="0" xr:uid="{5BB0242D-93F9-CE4D-B013-88CA4FD6408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31" authorId="0" shapeId="0" xr:uid="{97F887D5-92C9-4144-99B6-9EE73DCB525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32" authorId="0" shapeId="0" xr:uid="{0B8FA5F4-FC02-7341-8A24-8B63E1F2207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32" authorId="0" shapeId="0" xr:uid="{FF46D055-0ECC-7946-934A-B4E76E88ABA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32" authorId="0" shapeId="0" xr:uid="{3C768EB9-4CAA-6441-9BEB-99B561B8FE8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33" authorId="0" shapeId="0" xr:uid="{88DFC527-6D72-BB4F-9BD0-CDB638B2D69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33" authorId="0" shapeId="0" xr:uid="{0371AB11-1B03-F742-9FC9-ADFC7BBAF84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33" authorId="0" shapeId="0" xr:uid="{A1218CC9-BDFF-A14D-B968-B0A691EFD34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34" authorId="0" shapeId="0" xr:uid="{5AA2FDDC-E5C3-6C44-B043-D42C3B04482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34" authorId="0" shapeId="0" xr:uid="{8455967E-272A-FB47-A4A7-4F0808D70EC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34" authorId="0" shapeId="0" xr:uid="{367A7D22-5CB3-674E-A786-618B17C3E92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35" authorId="0" shapeId="0" xr:uid="{524F74C2-9082-5B48-A2F5-AF1653D5F7C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35" authorId="0" shapeId="0" xr:uid="{CB8EC84B-3D9B-BC4F-9A35-700FA6F6AA5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35" authorId="0" shapeId="0" xr:uid="{61FAE332-759B-D140-A996-C0680114691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36" authorId="0" shapeId="0" xr:uid="{3AAED96B-A554-924B-A087-ABFCE68C93F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36" authorId="0" shapeId="0" xr:uid="{536F728E-6FB3-9A45-AA77-1A74A735ACE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36" authorId="0" shapeId="0" xr:uid="{F7AD76E4-5258-0F41-934B-40CA936A301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37" authorId="0" shapeId="0" xr:uid="{167B6B45-DCD9-664E-B888-6727486527D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37" authorId="0" shapeId="0" xr:uid="{F4C964EA-7C5E-3843-991D-28520B277CB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37" authorId="0" shapeId="0" xr:uid="{84BA81FC-3EB3-5A4E-8E04-C4329EB2223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38" authorId="0" shapeId="0" xr:uid="{C8F4DA68-7ECB-C943-9457-A008B8C1AA7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38" authorId="0" shapeId="0" xr:uid="{4006298C-5210-D14B-A4B8-789E0AAD9D8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38" authorId="0" shapeId="0" xr:uid="{E049FF54-BD47-4743-9C85-25ABCE3AB5E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39" authorId="0" shapeId="0" xr:uid="{C60B8DA5-6ACF-9048-B02D-4318C53A1EF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39" authorId="0" shapeId="0" xr:uid="{67E4FC17-4E2C-FF43-9A10-FB60010C4B3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39" authorId="0" shapeId="0" xr:uid="{371E65D3-2F4A-A740-B8AA-E6EDC25E196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40" authorId="0" shapeId="0" xr:uid="{0E2D908B-807E-5849-A3B8-F23EDC8CA0C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40" authorId="0" shapeId="0" xr:uid="{CD051C96-411F-EC46-A781-6984B19A664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40" authorId="0" shapeId="0" xr:uid="{D7F77DB4-1E18-7F46-80E5-C07666E168D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41" authorId="0" shapeId="0" xr:uid="{EE8ED100-29EA-C745-B4DB-914DA934BDD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41" authorId="0" shapeId="0" xr:uid="{97515740-1B93-024E-9915-4383C75A0DD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41" authorId="0" shapeId="0" xr:uid="{D46132E9-DE28-BB47-99A5-B6241CF737A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42" authorId="0" shapeId="0" xr:uid="{5EA81495-09F1-324C-B6EB-63C3DAA80C9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42" authorId="0" shapeId="0" xr:uid="{B575F8A6-AD2E-BD4C-AA4D-0EA8E941A30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42" authorId="0" shapeId="0" xr:uid="{C74E2354-B95A-7E40-842B-9416C0AF555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43" authorId="0" shapeId="0" xr:uid="{8AF7E961-C6ED-BD40-9EFE-EAB9969C009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43" authorId="0" shapeId="0" xr:uid="{022EDA66-6331-F44B-A41B-C986D931AFC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43" authorId="0" shapeId="0" xr:uid="{065DC1D4-FFD2-024B-85B8-5872D0E9B60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44" authorId="0" shapeId="0" xr:uid="{E236A06E-C3F2-F146-A49B-080D936EB89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44" authorId="0" shapeId="0" xr:uid="{8EB8893A-926F-A04E-9C51-865DAC3B447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44" authorId="0" shapeId="0" xr:uid="{BACC6A28-2B11-4044-B964-E572F818789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45" authorId="0" shapeId="0" xr:uid="{523B7F34-59B5-E840-AAFE-A428363D2BE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45" authorId="0" shapeId="0" xr:uid="{305AD352-393E-544E-842A-45EAE69F659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45" authorId="0" shapeId="0" xr:uid="{1A25F26C-B1BC-5E44-85FB-4B33A304F87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46" authorId="0" shapeId="0" xr:uid="{6AE7A01E-08C4-924E-9EF0-6F65CC5BA72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46" authorId="0" shapeId="0" xr:uid="{A86FAB62-D8ED-6F44-8717-6ED20CB27DE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46" authorId="0" shapeId="0" xr:uid="{DE253B34-6C96-8E47-AC2D-3AA203E125D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47" authorId="0" shapeId="0" xr:uid="{DFFD0EAE-5F51-1147-A82C-DE762604237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47" authorId="0" shapeId="0" xr:uid="{9A7A822D-F38E-3E44-ACCE-6E61C96BB9D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47" authorId="0" shapeId="0" xr:uid="{A6FA2BC0-45C8-7644-8B14-3311C3FDE5A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48" authorId="0" shapeId="0" xr:uid="{96EA2BFA-8F95-E840-B03C-79FA96CD2CA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48" authorId="0" shapeId="0" xr:uid="{327A8D87-EEBC-0C49-AE79-A37A35B841B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48" authorId="0" shapeId="0" xr:uid="{04A0AFA6-456D-794F-80E7-0DCEFF8D817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49" authorId="0" shapeId="0" xr:uid="{779CBBAD-7739-884C-9964-E5E041B598B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49" authorId="0" shapeId="0" xr:uid="{458ADEFD-6A12-224E-82E0-46DB901D4C4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49" authorId="0" shapeId="0" xr:uid="{C2ED66CB-F78B-A74F-AF4B-CB4A3DA8575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50" authorId="0" shapeId="0" xr:uid="{9DF7EA96-3449-5247-B664-F9AC21EB7DE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50" authorId="0" shapeId="0" xr:uid="{71A67192-A285-4F4F-989A-3C2CCD9AB87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50" authorId="0" shapeId="0" xr:uid="{7646A1E7-3F2E-294B-9521-A830CAC8AD1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51" authorId="0" shapeId="0" xr:uid="{4399686A-1CE4-564D-ABE7-2A7B9B23EC7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51" authorId="0" shapeId="0" xr:uid="{D8E809CE-FB79-674B-BD9B-4408D25C3A1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51" authorId="0" shapeId="0" xr:uid="{C1332CAD-3340-EC46-9A00-D8A4F567D22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52" authorId="0" shapeId="0" xr:uid="{6EDC6FC5-AC44-F041-898F-C41010DC44C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52" authorId="0" shapeId="0" xr:uid="{095CE2DE-2DEC-F14A-895D-94234A92DA4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52" authorId="0" shapeId="0" xr:uid="{0C3F22B4-CC8E-2C4C-B464-5FC6EC6F543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53" authorId="0" shapeId="0" xr:uid="{D8B7634C-D5C4-F140-A9B1-227AC5AE5A7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53" authorId="0" shapeId="0" xr:uid="{282AFC47-7E85-4B40-AD91-66A4DEA0B17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53" authorId="0" shapeId="0" xr:uid="{FD3E5BA1-FDF3-9C4F-A7DD-1124033A48A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54" authorId="0" shapeId="0" xr:uid="{0F8692F3-356D-BE4D-B571-259954A7A4B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54" authorId="0" shapeId="0" xr:uid="{E2EEE36B-1A50-7845-ADF7-16597DEBBD0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54" authorId="0" shapeId="0" xr:uid="{E3098D6A-16D4-DF40-8A0F-B4E1BB56F47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55" authorId="0" shapeId="0" xr:uid="{B71487D4-FAC6-0C4F-8406-ECAD342D4A3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55" authorId="0" shapeId="0" xr:uid="{C730D722-F6A6-FA4A-82D0-A2D346AE822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55" authorId="0" shapeId="0" xr:uid="{8BB8D3F7-EB33-0D40-97CD-F01DC23B7DC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56" authorId="0" shapeId="0" xr:uid="{636B0725-F76D-354A-921B-3AFA00C7B02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56" authorId="0" shapeId="0" xr:uid="{BD973271-A5FD-734D-90B4-DC652611876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56" authorId="0" shapeId="0" xr:uid="{24FDA8F4-930E-CA4C-8D7F-58DFE9DE9C2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57" authorId="0" shapeId="0" xr:uid="{2237D54C-D7DA-2D43-A49F-4FE4D02DFDE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57" authorId="0" shapeId="0" xr:uid="{06F6CCAD-BD7B-484D-BFB0-597A37F7350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57" authorId="0" shapeId="0" xr:uid="{C7001E5E-1681-3047-8A1A-460E25010DD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58" authorId="0" shapeId="0" xr:uid="{601FAB1B-04D6-1644-9BF7-C32DAABDFCF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58" authorId="0" shapeId="0" xr:uid="{103B1434-8820-BF42-BACE-C8531C258DB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58" authorId="0" shapeId="0" xr:uid="{C63C5C61-2064-4146-95E6-84D9DAACAF8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59" authorId="0" shapeId="0" xr:uid="{EDBE55F4-F672-244C-A199-DFC2FE74D3E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59" authorId="0" shapeId="0" xr:uid="{A67FE471-426B-C94B-A4A9-C5E1CB9C94E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59" authorId="0" shapeId="0" xr:uid="{5A997A80-51CA-4141-89F6-D755D3F0D13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60" authorId="0" shapeId="0" xr:uid="{6381BDAF-B6DD-7B4D-AC22-CAD810596CB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60" authorId="0" shapeId="0" xr:uid="{EFA566BF-2300-8E4C-A89E-E4184BBB997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60" authorId="0" shapeId="0" xr:uid="{B738B5CD-8B51-A849-8ABE-3BA763C342E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61" authorId="0" shapeId="0" xr:uid="{A2359FB3-8F4E-9148-9277-5DB5959F63F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61" authorId="0" shapeId="0" xr:uid="{296678C4-1F27-2045-9242-D90001F82FB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61" authorId="0" shapeId="0" xr:uid="{F8373ECC-39A7-B047-B1CD-839C6C5EACE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62" authorId="0" shapeId="0" xr:uid="{72438A87-EA1A-C54D-95CB-5F79D3C531D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62" authorId="0" shapeId="0" xr:uid="{C917D7D4-211A-C84D-8D7F-63C2D080CE5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62" authorId="0" shapeId="0" xr:uid="{FE0A7387-8A49-A044-A06D-6EDC8958B4B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63" authorId="0" shapeId="0" xr:uid="{C9188EFA-AA92-BD43-A187-E761DF3AF86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63" authorId="0" shapeId="0" xr:uid="{A466A63E-B820-9C49-AF75-4A2FE346AE8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63" authorId="0" shapeId="0" xr:uid="{9007A997-2E56-E848-9F31-F63BE50F709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64" authorId="0" shapeId="0" xr:uid="{63C2E845-FB5E-494A-B4A3-3B367B62949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64" authorId="0" shapeId="0" xr:uid="{20C259DF-EA9F-DD42-85C3-A0DE670E53B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64" authorId="0" shapeId="0" xr:uid="{F8F33B03-B3F6-BB48-9AA9-B50882B017F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65" authorId="0" shapeId="0" xr:uid="{F4E83EBC-7BAE-A242-9B51-879539B5ADE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65" authorId="0" shapeId="0" xr:uid="{3925D869-7BC1-7743-9527-1A5816E80CB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65" authorId="0" shapeId="0" xr:uid="{ECB661FC-4CF3-9A4C-A37B-9C05496E0CA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66" authorId="0" shapeId="0" xr:uid="{2F3739AA-69B3-5946-9E77-C8C7E935C59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66" authorId="0" shapeId="0" xr:uid="{2662C6D8-6E86-0A45-92A4-65364E6C046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66" authorId="0" shapeId="0" xr:uid="{1651A0B7-D72D-C249-A1B2-EAEC740D4BA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67" authorId="0" shapeId="0" xr:uid="{14B08EDB-3714-304A-AD99-675C85421BC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67" authorId="0" shapeId="0" xr:uid="{5880B3E2-53EC-654F-B251-6AFFB43E656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67" authorId="0" shapeId="0" xr:uid="{D8F5AC3D-2E17-504B-A41B-8D45B8E23A3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68" authorId="0" shapeId="0" xr:uid="{CC92515E-826D-2047-9C17-8DFEBC1A29F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68" authorId="0" shapeId="0" xr:uid="{A993CE21-4594-4247-B864-DAC39D62DF5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68" authorId="0" shapeId="0" xr:uid="{15C6BFAB-C487-E443-9367-93A85086E37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69" authorId="0" shapeId="0" xr:uid="{BD9F6D53-F811-5A43-8512-A2F1FC9CF61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69" authorId="0" shapeId="0" xr:uid="{8B8F97A4-80A6-B74D-9980-C6F0AEB3B43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69" authorId="0" shapeId="0" xr:uid="{0BDE66C7-0A39-B743-BEAE-CAC88425451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70" authorId="0" shapeId="0" xr:uid="{50FF637E-DC11-3948-AEAD-391A63BBA0D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70" authorId="0" shapeId="0" xr:uid="{724BF82C-D4D7-8949-96FF-B91F59E7897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70" authorId="0" shapeId="0" xr:uid="{CA09A594-2A4B-CE4D-9E3B-373C4416284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71" authorId="0" shapeId="0" xr:uid="{8FEB8F1D-8414-0B4B-AFBC-D937BA1048F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71" authorId="0" shapeId="0" xr:uid="{7C9C9A90-70C6-E34D-BE69-60386E647CD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71" authorId="0" shapeId="0" xr:uid="{D42C7D02-73D5-504D-A44E-0CEDF569A0B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72" authorId="0" shapeId="0" xr:uid="{A0048909-51F3-3446-9A08-E3661BD2DE7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72" authorId="0" shapeId="0" xr:uid="{9261CEF6-35C5-7449-BA7D-DA891157A46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72" authorId="0" shapeId="0" xr:uid="{68590AD5-63CD-2443-99D7-EFDF3B5CFAD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73" authorId="0" shapeId="0" xr:uid="{D7CADABA-A462-274C-A42F-72113BB2836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73" authorId="0" shapeId="0" xr:uid="{5DBA2158-B359-9340-9CA2-0C560A6C6E2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73" authorId="0" shapeId="0" xr:uid="{D720D1AB-2D71-2449-8BEA-22CA79B3383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74" authorId="0" shapeId="0" xr:uid="{08FD3CA0-FA21-6A42-911B-FE85A365CC3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74" authorId="0" shapeId="0" xr:uid="{65007968-6D66-DE42-BD76-96476852569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74" authorId="0" shapeId="0" xr:uid="{BFBAAE97-54EB-584F-9A30-A9A4825D570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75" authorId="0" shapeId="0" xr:uid="{D0C09812-0145-CE45-A048-937119FCDE4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75" authorId="0" shapeId="0" xr:uid="{357860F1-6F62-C940-B948-B4CB388D35E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75" authorId="0" shapeId="0" xr:uid="{1427ED6D-E60F-F040-B355-31FE21848F6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76" authorId="0" shapeId="0" xr:uid="{6D5BA91F-16DD-C144-BC14-6339F4001DF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76" authorId="0" shapeId="0" xr:uid="{48BF85A9-4ABB-1E45-91B1-9B68CB728F8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76" authorId="0" shapeId="0" xr:uid="{1FC60DFE-3DE9-7A4A-9DA3-C8171F20CCC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77" authorId="0" shapeId="0" xr:uid="{4D970F42-B1A8-6743-8011-7B8620BC3ED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77" authorId="0" shapeId="0" xr:uid="{3A80A1D6-B6CB-484D-952F-7853E2EB807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77" authorId="0" shapeId="0" xr:uid="{BDAC1D7E-E6C7-A14E-A693-90A005DA91B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78" authorId="0" shapeId="0" xr:uid="{D69D9AFF-596E-F54D-BE41-84D9BB44507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78" authorId="0" shapeId="0" xr:uid="{2581BAE3-93AD-2E4B-ADD4-4575138BEE8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78" authorId="0" shapeId="0" xr:uid="{81952889-7B2C-A34A-9687-B99126B7E1E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79" authorId="0" shapeId="0" xr:uid="{CE7F0584-E74A-174E-9D02-1589D4CAEEB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79" authorId="0" shapeId="0" xr:uid="{CFA775A1-A719-3A4C-947A-BE8F737D74D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79" authorId="0" shapeId="0" xr:uid="{CFE67FDB-03A2-AE41-B86C-B38098D4EE6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80" authorId="0" shapeId="0" xr:uid="{70DA0772-79B9-DF4E-B3FE-30595A78724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80" authorId="0" shapeId="0" xr:uid="{B88CEBD4-6397-514A-BDBB-12C820E1497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80" authorId="0" shapeId="0" xr:uid="{6F8D34F5-B4CD-964F-9246-661D1A325B3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81" authorId="0" shapeId="0" xr:uid="{B9CE8A39-5862-A248-9A2D-B541E88F34F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81" authorId="0" shapeId="0" xr:uid="{C68D92A5-E9FE-6C4A-85D5-0D0C723FAF3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81" authorId="0" shapeId="0" xr:uid="{D362847E-71AC-FD4A-9751-08F3A8A8564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82" authorId="0" shapeId="0" xr:uid="{CEBB7762-FCBA-4D49-B947-9562859036E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82" authorId="0" shapeId="0" xr:uid="{0084823C-CBFA-D343-A1A4-9FD1642DAA0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82" authorId="0" shapeId="0" xr:uid="{862DD6FD-A922-0C48-A4DD-A4286D170F7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83" authorId="0" shapeId="0" xr:uid="{91C15278-5DA7-844C-9AA9-95619743EE2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83" authorId="0" shapeId="0" xr:uid="{DEE55775-1D51-8843-A56B-2D6BF46BFC9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83" authorId="0" shapeId="0" xr:uid="{2D335097-B12F-4E44-BFCE-25D21359D6C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84" authorId="0" shapeId="0" xr:uid="{A353C860-AE49-924E-ABAF-21B645FF56B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84" authorId="0" shapeId="0" xr:uid="{E863198C-C759-054F-B812-2AD04AD1626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84" authorId="0" shapeId="0" xr:uid="{CEF95ED3-A51A-9F41-877C-119112F2D93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85" authorId="0" shapeId="0" xr:uid="{79AA02AC-42AB-AF4D-9819-DFF729DDCEA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85" authorId="0" shapeId="0" xr:uid="{BBDCEB87-48F8-5746-B498-8BE70FE98AA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85" authorId="0" shapeId="0" xr:uid="{78AE8034-BDC1-A746-B5F8-9B647547B5B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86" authorId="0" shapeId="0" xr:uid="{3D0D56ED-6C87-3342-A0F4-ABC85E8AE40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86" authorId="0" shapeId="0" xr:uid="{CCB680AF-C073-AF4B-9072-8D3952FD331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86" authorId="0" shapeId="0" xr:uid="{0308878F-0BBA-F943-A398-E5428EFFFB2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87" authorId="0" shapeId="0" xr:uid="{93FAF511-73AB-4C45-9910-CFCD3D81B43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87" authorId="0" shapeId="0" xr:uid="{90639CC8-44D2-B442-B385-3195AB4DB7E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87" authorId="0" shapeId="0" xr:uid="{25580617-CB10-8C42-862A-493B3050A94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88" authorId="0" shapeId="0" xr:uid="{887D857B-0550-604F-8173-C76B5B4E813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88" authorId="0" shapeId="0" xr:uid="{C6CA700D-057C-5C48-A07F-1DE9DAA0BAA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88" authorId="0" shapeId="0" xr:uid="{03DDFF19-CAFB-3040-A837-8CB60744320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89" authorId="0" shapeId="0" xr:uid="{89E21587-F2A1-F942-9B23-E0F631EA585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89" authorId="0" shapeId="0" xr:uid="{DE647311-8057-3343-B026-611E6B75F20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89" authorId="0" shapeId="0" xr:uid="{C2BB00BD-E6B1-CC43-A996-D6A13C4B653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90" authorId="0" shapeId="0" xr:uid="{EF331D81-74EC-FF43-9BBD-3E3ECE777FF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90" authorId="0" shapeId="0" xr:uid="{CA3ED300-D3E2-4C40-A5F4-51C2CE25617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90" authorId="0" shapeId="0" xr:uid="{5DA08491-0A09-D343-9DA4-702CF64A7EE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91" authorId="0" shapeId="0" xr:uid="{B6790309-741C-6347-A1E5-72FE96E3731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91" authorId="0" shapeId="0" xr:uid="{BD7C9850-07CC-9243-8749-DEB6139B527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91" authorId="0" shapeId="0" xr:uid="{8807CB5B-DFDA-0E4E-8D21-A90F62163FB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92" authorId="0" shapeId="0" xr:uid="{2DD5B195-1588-B34C-861E-833E11C5995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92" authorId="0" shapeId="0" xr:uid="{3BA67B45-2D08-A841-840C-066BA4E03A0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92" authorId="0" shapeId="0" xr:uid="{9D755B67-D041-B14D-946D-F3EFDF97430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93" authorId="0" shapeId="0" xr:uid="{6C240D86-FCB5-944C-A229-1031BBF2F4D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93" authorId="0" shapeId="0" xr:uid="{4C59F7B1-D877-FF44-B9A1-137B077A0E5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93" authorId="0" shapeId="0" xr:uid="{C1AFE5F3-48FF-9B49-AC8F-A19D48E63CB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94" authorId="0" shapeId="0" xr:uid="{0B2393CA-170E-5146-BD0F-DAA7BD692A0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94" authorId="0" shapeId="0" xr:uid="{65076658-4C0E-4D4F-BA83-856C3C6997B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94" authorId="0" shapeId="0" xr:uid="{51D0EAA1-AC1C-C04F-BF32-1247D819436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95" authorId="0" shapeId="0" xr:uid="{714ACC9A-1CB4-4842-BE7E-347AC21E04A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95" authorId="0" shapeId="0" xr:uid="{CEBA6CE1-59EE-F942-BECC-550243D997A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95" authorId="0" shapeId="0" xr:uid="{7AD868C7-B70C-064E-BEBA-506458AFB21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96" authorId="0" shapeId="0" xr:uid="{5B5633CC-9E0E-4449-9082-99325DC5873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96" authorId="0" shapeId="0" xr:uid="{A0731239-8296-0F43-9964-A81C93AF63D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96" authorId="0" shapeId="0" xr:uid="{C1B5E5D7-B4B1-8E44-B846-A8D560F2B87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97" authorId="0" shapeId="0" xr:uid="{E0C61BE1-0C23-0141-8DC2-D4A8C945AE4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97" authorId="0" shapeId="0" xr:uid="{A9DF8B39-52A7-AF48-9308-49DC818372C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97" authorId="0" shapeId="0" xr:uid="{F6FB48D5-E116-9742-8A42-BF3DD0210FA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98" authorId="0" shapeId="0" xr:uid="{D71A9D9C-64C7-6C40-BC0B-802A21DCC65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98" authorId="0" shapeId="0" xr:uid="{4AD38452-56EC-2540-B5B1-7809BAE327C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98" authorId="0" shapeId="0" xr:uid="{66DA65DB-B0BA-0D48-A023-5A568174C7E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299" authorId="0" shapeId="0" xr:uid="{BF580516-C321-FF4D-9C87-F45F9B90DB9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299" authorId="0" shapeId="0" xr:uid="{851079F1-FF5B-AC40-B31E-432AD9EBA43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299" authorId="0" shapeId="0" xr:uid="{AD4409BE-6DA5-C149-A46B-FF915ADD095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00" authorId="0" shapeId="0" xr:uid="{212E217C-F12B-E443-9904-5A7E0CD138A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00" authorId="0" shapeId="0" xr:uid="{3A0A20DE-E0B2-544B-A93C-D6731DBD018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00" authorId="0" shapeId="0" xr:uid="{2F3CFDAC-33B5-A144-A3EE-E7181B03839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01" authorId="0" shapeId="0" xr:uid="{482E6BE7-F645-C14F-8E35-996631DD6E0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01" authorId="0" shapeId="0" xr:uid="{F3F68B73-F45C-7B46-8CC6-C1CF8F378FB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01" authorId="0" shapeId="0" xr:uid="{E0775215-560D-C04A-8DFB-BF2FC0E68FD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02" authorId="0" shapeId="0" xr:uid="{BC3FBB60-B44E-1542-842F-7CC6A34DB83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02" authorId="0" shapeId="0" xr:uid="{A15E218F-3849-0D43-831E-2C55C164C3B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02" authorId="0" shapeId="0" xr:uid="{EB0FDC32-E597-8E41-A7A4-D73E3A80256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03" authorId="0" shapeId="0" xr:uid="{DEABAE09-0DD7-CB4A-A8E6-E61E3264B0F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03" authorId="0" shapeId="0" xr:uid="{EC55D305-9009-034B-916A-5F8EA9D2543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03" authorId="0" shapeId="0" xr:uid="{6A314F10-2D7F-194E-8B31-A1B8AE1A136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04" authorId="0" shapeId="0" xr:uid="{E1DF4D53-7675-9A4B-901D-1CCD1C67C6C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04" authorId="0" shapeId="0" xr:uid="{C4BB372F-DDCE-6549-BCF7-D505FC708DD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04" authorId="0" shapeId="0" xr:uid="{EF159753-5D28-A841-BB6D-5E2117FA198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05" authorId="0" shapeId="0" xr:uid="{809BFE6F-F8F5-B146-A42E-CCAA6FF7595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05" authorId="0" shapeId="0" xr:uid="{1638BE64-3FC8-064D-9136-45DB9717E0C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05" authorId="0" shapeId="0" xr:uid="{A722F591-39E2-F64C-8B0F-A31D46E590F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06" authorId="0" shapeId="0" xr:uid="{C70A3F19-8ECD-7F47-9AD2-3CE5F641EB3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06" authorId="0" shapeId="0" xr:uid="{BE1EF125-3573-C74E-87C2-6F05C53C9CF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06" authorId="0" shapeId="0" xr:uid="{F683AF61-56BA-8741-B3D9-126219688EE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Distributor (col D) with blanks relabeled 'Other' — lookup target from Global 2024.</t>
        </r>
      </text>
    </comment>
    <comment ref="H307" authorId="0" shapeId="0" xr:uid="{04EC5B9C-841E-734C-8781-648F9B51AA2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07" authorId="0" shapeId="0" xr:uid="{8860C0C2-A4FD-5046-A06B-6647534451A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07" authorId="0" shapeId="0" xr:uid="{4CF9BA70-1AE7-A649-804F-D834BB62E0B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Distributor (col D) with blanks relabeled 'Other' — lookup target from Global 2024.</t>
        </r>
      </text>
    </comment>
    <comment ref="H308" authorId="0" shapeId="0" xr:uid="{DB1FF830-063B-B846-AC31-52BB0E0E096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08" authorId="0" shapeId="0" xr:uid="{B3045147-2504-B44A-B257-821A096B641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08" authorId="0" shapeId="0" xr:uid="{C830854E-165C-8141-A4A5-39C9C399D67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Distributor (col D) with blanks relabeled 'Other' — lookup target from Global 2024.</t>
        </r>
      </text>
    </comment>
    <comment ref="H309" authorId="0" shapeId="0" xr:uid="{E30B2B01-4945-2449-B334-C4F7766F45A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09" authorId="0" shapeId="0" xr:uid="{354DFB13-73BB-CB4E-85A2-C8AF2EC8223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09" authorId="0" shapeId="0" xr:uid="{C7936536-8971-FF4B-A159-035DEBFD67F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10" authorId="0" shapeId="0" xr:uid="{475278A5-173D-F141-AB3C-223E8C8485B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10" authorId="0" shapeId="0" xr:uid="{D3880727-6BF7-324D-9DAF-023EE09422D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10" authorId="0" shapeId="0" xr:uid="{95B73673-4A32-D344-B9F2-05993BEB3B7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11" authorId="0" shapeId="0" xr:uid="{9C2F6AFB-20CA-2D47-BE6D-5918D5AAF74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11" authorId="0" shapeId="0" xr:uid="{F308EEFA-348B-0349-9CD2-935FD2CCDD5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11" authorId="0" shapeId="0" xr:uid="{54F9AA41-962B-DB4D-ADD0-F49BDAC3624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12" authorId="0" shapeId="0" xr:uid="{0CDE0148-E814-884C-905E-660BB392D38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12" authorId="0" shapeId="0" xr:uid="{5C6A063F-63CD-C947-9327-469821A0EA1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12" authorId="0" shapeId="0" xr:uid="{D02A5BFD-68D8-C54E-912C-8C9F0BB67BD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13" authorId="0" shapeId="0" xr:uid="{E6976E88-E80C-D847-B425-CB6096E0099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13" authorId="0" shapeId="0" xr:uid="{41971A05-97C5-884A-A11C-9EB3124B122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13" authorId="0" shapeId="0" xr:uid="{04A0F6F4-44D8-C144-94B6-00BFCC5A114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14" authorId="0" shapeId="0" xr:uid="{2BB40733-E48A-CE4D-B430-4870A04F896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14" authorId="0" shapeId="0" xr:uid="{8CFA76DD-DCDA-C84A-8CD8-7D03D9AAB84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14" authorId="0" shapeId="0" xr:uid="{CAB9570F-B9C5-174D-9D29-5A438AE02D6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15" authorId="0" shapeId="0" xr:uid="{846AA365-F12C-0247-8DAF-9BF4E2B49EA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Title with foreign-language parenthetical stripped, for matching to Global 2024 tab.</t>
        </r>
      </text>
    </comment>
    <comment ref="I315" authorId="0" shapeId="0" xr:uid="{B17235CF-143A-9146-9401-D9656F62E44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15" authorId="0" shapeId="0" xr:uid="{EB19AF32-7C2B-7047-BEC9-A8F8C84A6CD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16" authorId="0" shapeId="0" xr:uid="{3D992E5A-785F-5740-B05A-0C8E949C56A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16" authorId="0" shapeId="0" xr:uid="{3808BBA8-E6A1-5943-A222-57568C51AF7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16" authorId="0" shapeId="0" xr:uid="{D423D5DA-4BD1-BD4B-B78C-9A3EECADDA1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17" authorId="0" shapeId="0" xr:uid="{0E91D070-0256-9C47-90DC-675EDF79AA2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17" authorId="0" shapeId="0" xr:uid="{1A9C70B0-C511-BB46-B4DE-DA24900642B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17" authorId="0" shapeId="0" xr:uid="{C0F69BE3-67B5-5D4B-981C-4762E5D3295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18" authorId="0" shapeId="0" xr:uid="{7B0B5E2A-B160-5F43-AF51-AE1FB5CE775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18" authorId="0" shapeId="0" xr:uid="{1C37ABC0-1080-9748-91B5-E762A49319D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18" authorId="0" shapeId="0" xr:uid="{43BC67ED-0736-AC47-A16A-1A7ABBD07C6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19" authorId="0" shapeId="0" xr:uid="{25CCEA30-0E3E-8247-9F28-FEA85D0474D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19" authorId="0" shapeId="0" xr:uid="{5D53ADBC-59DB-1247-A6A5-1031D3EED91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19" authorId="0" shapeId="0" xr:uid="{631CC7FD-675E-7C4F-B4B6-6848F365A11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20" authorId="0" shapeId="0" xr:uid="{C956030F-58A7-0D42-89BB-269C3555407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20" authorId="0" shapeId="0" xr:uid="{2D11F7F1-AD8E-DE48-BF99-DCFE1AF2C7B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20" authorId="0" shapeId="0" xr:uid="{718F8132-569E-7648-B327-AC57E6C2B0B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21" authorId="0" shapeId="0" xr:uid="{4CA5A8E3-66A8-2247-B524-853BC009291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21" authorId="0" shapeId="0" xr:uid="{4678F9C5-7047-EB47-9B52-31FCCCA0D51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21" authorId="0" shapeId="0" xr:uid="{DDDB1DD5-B34F-474B-950D-F03C16F24FF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22" authorId="0" shapeId="0" xr:uid="{B1EC602F-4691-604E-98D0-B7B4C462A7C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22" authorId="0" shapeId="0" xr:uid="{C3514845-25AE-5043-9D36-CC122607A9B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22" authorId="0" shapeId="0" xr:uid="{EE79A056-4FB3-0349-AAB6-E707137A321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23" authorId="0" shapeId="0" xr:uid="{BADF9723-219C-DE44-9E71-07B59021A5F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23" authorId="0" shapeId="0" xr:uid="{6CB4F1EE-E538-764D-98A1-CF9C3519679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23" authorId="0" shapeId="0" xr:uid="{42A4F4BB-1C16-484A-94BF-6E93E13AF59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24" authorId="0" shapeId="0" xr:uid="{65F025A8-8CAE-FE4F-A385-37EFAA29414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24" authorId="0" shapeId="0" xr:uid="{457EE3AA-A2F4-4740-A3D9-FE5BAC389E1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24" authorId="0" shapeId="0" xr:uid="{CE221CE2-8B0A-6049-8B41-BAF2305FA22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25" authorId="0" shapeId="0" xr:uid="{66A7FBE7-0068-5A4E-8A65-65A91B4048E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25" authorId="0" shapeId="0" xr:uid="{0489A59E-6F1A-4041-835B-83E180C76E8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25" authorId="0" shapeId="0" xr:uid="{6C5880C8-1AAA-114C-A45C-B204EAFEBE4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26" authorId="0" shapeId="0" xr:uid="{7853835B-157A-2946-8E2D-CCEB1C84308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26" authorId="0" shapeId="0" xr:uid="{B9EB5A54-B1CE-5E46-A0B2-DABE6753E05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26" authorId="0" shapeId="0" xr:uid="{F263BE60-6543-F041-AFAE-E4F0742F4E2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27" authorId="0" shapeId="0" xr:uid="{2690FFB1-8560-6546-8F14-DB5AE1A33B2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27" authorId="0" shapeId="0" xr:uid="{DFCF3B7E-23C0-7B41-8F14-94009739CC1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27" authorId="0" shapeId="0" xr:uid="{C1089A1C-E9F1-6343-8F3D-106E6B5FB6D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28" authorId="0" shapeId="0" xr:uid="{9514E717-7F49-3144-9EC0-AB52E86F6BB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28" authorId="0" shapeId="0" xr:uid="{96E80730-E85F-6840-A8C3-897F31CE765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28" authorId="0" shapeId="0" xr:uid="{6DC8C266-39CE-2744-A448-827C48D91C8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29" authorId="0" shapeId="0" xr:uid="{4364628C-6CCB-1A40-96B4-6F8B5C9CEDE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29" authorId="0" shapeId="0" xr:uid="{9843398F-D4AF-A942-9BCB-7B38458F7A1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29" authorId="0" shapeId="0" xr:uid="{BCA5166C-A026-3146-88C4-D318EF0ED70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30" authorId="0" shapeId="0" xr:uid="{AA705A58-54D8-244C-AC20-1E26FF2FDFE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30" authorId="0" shapeId="0" xr:uid="{485381EB-21C7-D74A-879F-5B49BD87800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30" authorId="0" shapeId="0" xr:uid="{5CB1FD52-95EE-234E-8004-29F8574DF96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31" authorId="0" shapeId="0" xr:uid="{8E10211A-15F9-F64F-AEF6-92A9399098E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31" authorId="0" shapeId="0" xr:uid="{4B5C0EB1-ED9E-C940-B65E-CA13E62ADE0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31" authorId="0" shapeId="0" xr:uid="{B8B81648-BBE2-8B4B-B91C-6D66169AF22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32" authorId="0" shapeId="0" xr:uid="{3CFB79FA-8A42-6246-9CA7-4E90F767ED7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32" authorId="0" shapeId="0" xr:uid="{CCBBDEE2-E1BF-C242-913E-0E6DBF008F1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32" authorId="0" shapeId="0" xr:uid="{DBFDD449-FB9E-FF44-909C-6D6C7F01196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33" authorId="0" shapeId="0" xr:uid="{E788E688-0ABB-A34B-AD9C-9479B1FFE66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33" authorId="0" shapeId="0" xr:uid="{F3C05FA0-353D-0345-AFFE-43866A727EA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33" authorId="0" shapeId="0" xr:uid="{1B5DE638-A51E-A647-A7E8-51736F88EE1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34" authorId="0" shapeId="0" xr:uid="{2AFDAF70-B93F-8C41-9103-079CBE1B69B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34" authorId="0" shapeId="0" xr:uid="{7366668A-97B9-5648-8D54-260C7868B98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34" authorId="0" shapeId="0" xr:uid="{FDFCDE37-1BD3-444F-A127-ABC39F1B737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35" authorId="0" shapeId="0" xr:uid="{F6D66C9C-9726-0A4B-8EB3-6F362D6EB7E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35" authorId="0" shapeId="0" xr:uid="{75B2DEBD-0AF7-834C-A204-53C3A31C8F6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35" authorId="0" shapeId="0" xr:uid="{3AFF2BF4-5B1F-0447-B167-BF239A4C032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36" authorId="0" shapeId="0" xr:uid="{879B876F-B2E7-1E4B-A212-FFDD85F5E81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36" authorId="0" shapeId="0" xr:uid="{3D507F3B-572E-2642-A27A-6EEA291FCAD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36" authorId="0" shapeId="0" xr:uid="{C428F834-9042-F14D-B3AA-B63C415C9C9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37" authorId="0" shapeId="0" xr:uid="{14222425-8FC5-914D-B220-3645B7B3A02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37" authorId="0" shapeId="0" xr:uid="{EB3D6277-D86A-F046-8625-8259B96ED1A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37" authorId="0" shapeId="0" xr:uid="{FB9E50A7-EFDD-9745-BEE5-21CFF001D00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38" authorId="0" shapeId="0" xr:uid="{715183FE-4148-424C-AD60-7C8BAB05710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38" authorId="0" shapeId="0" xr:uid="{8627AFCF-59C6-1340-BE58-3FA6218744B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38" authorId="0" shapeId="0" xr:uid="{1BA12A82-940B-1442-BE08-8BCF7EE27AF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39" authorId="0" shapeId="0" xr:uid="{9E2D1704-6B06-0A46-A1BE-97FD0B7722E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39" authorId="0" shapeId="0" xr:uid="{2E2D6CCF-A4AD-5144-85E5-D993AE39EBE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39" authorId="0" shapeId="0" xr:uid="{795C70C0-AA19-824B-BA2E-9D2D6E3A609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40" authorId="0" shapeId="0" xr:uid="{006C1E6A-8A9A-A441-A7D4-38F3B81764B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40" authorId="0" shapeId="0" xr:uid="{5AB765FB-FE98-484A-A17B-6963896FAE4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40" authorId="0" shapeId="0" xr:uid="{3E092178-9154-CE4D-A59C-CF2F1A3CB83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41" authorId="0" shapeId="0" xr:uid="{94018526-EEA3-E14C-8915-DE2D2D3C144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41" authorId="0" shapeId="0" xr:uid="{F983A8E4-584A-6E4B-9D35-B5047DE08BA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41" authorId="0" shapeId="0" xr:uid="{9E82D618-F737-6F44-8FBA-7EF3E1EF50A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42" authorId="0" shapeId="0" xr:uid="{8BB54351-0870-2E42-99A3-3D3EE77A02A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42" authorId="0" shapeId="0" xr:uid="{493A764A-67D2-1448-99D5-FE2530AB119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42" authorId="0" shapeId="0" xr:uid="{69C7CA25-055A-E24B-8E91-525B31FC871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43" authorId="0" shapeId="0" xr:uid="{2FD95F3C-E440-9044-B8B5-DA17267C6CF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43" authorId="0" shapeId="0" xr:uid="{28CA9043-3219-A14F-A764-C9B7940A43F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43" authorId="0" shapeId="0" xr:uid="{3B03D432-2AB5-E043-AF8C-2D5FEF27272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44" authorId="0" shapeId="0" xr:uid="{CE620073-1913-0E4D-9FAD-0D41148E28B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44" authorId="0" shapeId="0" xr:uid="{69893913-3392-AD4D-B7B2-85036A3EFC7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44" authorId="0" shapeId="0" xr:uid="{0217C84A-E7F4-194A-9D2C-209D69E1AB5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45" authorId="0" shapeId="0" xr:uid="{2B1DAB31-A4CE-CD4F-B41C-B2CD7392F88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45" authorId="0" shapeId="0" xr:uid="{DCD12FB6-1FE0-CE48-A486-0C0D0C2A589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45" authorId="0" shapeId="0" xr:uid="{9EC47837-CBE2-2F4B-977E-103EF1EECC9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46" authorId="0" shapeId="0" xr:uid="{ED0138BC-F930-5941-B468-A8BF419C50D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46" authorId="0" shapeId="0" xr:uid="{09784684-E371-1F49-8861-CB12F1C3AE1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46" authorId="0" shapeId="0" xr:uid="{7A089E61-5B26-544C-BFC2-E8979A49A2A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47" authorId="0" shapeId="0" xr:uid="{3E332919-68E8-F14D-9762-64B2A4FD85B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47" authorId="0" shapeId="0" xr:uid="{313B50CB-77DA-8C4F-B193-C87784C8969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47" authorId="0" shapeId="0" xr:uid="{3B588D03-1451-9F46-8E67-43D4ACAB1BF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48" authorId="0" shapeId="0" xr:uid="{3DCA834F-D630-734D-9B2A-94E937B840E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48" authorId="0" shapeId="0" xr:uid="{F2F9D477-F213-3241-9E40-38583172D13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48" authorId="0" shapeId="0" xr:uid="{C03DB880-37F2-9142-B135-2BA3D8BD96F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49" authorId="0" shapeId="0" xr:uid="{E73C06B7-D91D-1345-ADCC-16363A18B2E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49" authorId="0" shapeId="0" xr:uid="{52041256-09B6-5E41-803B-40B1C4543E4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49" authorId="0" shapeId="0" xr:uid="{B693453E-1F29-5946-B083-FB4DB7C3C74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50" authorId="0" shapeId="0" xr:uid="{BEC84FE3-A04B-344A-846F-7C2A35FBDF2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50" authorId="0" shapeId="0" xr:uid="{64F5014F-CB4E-6A41-AF83-CB9C20C195D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50" authorId="0" shapeId="0" xr:uid="{621BBC0C-9873-B840-85FB-3351D4E2FB8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51" authorId="0" shapeId="0" xr:uid="{A1CDAA65-ABE6-2740-9155-4A44D878C80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51" authorId="0" shapeId="0" xr:uid="{484EED49-B319-2D41-9B0E-0EE89731685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51" authorId="0" shapeId="0" xr:uid="{05CF8A4F-B8C6-7841-8A8F-AB9EEFABB9A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52" authorId="0" shapeId="0" xr:uid="{B553FF70-52AC-E449-AB2F-6C15B075747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52" authorId="0" shapeId="0" xr:uid="{385AB1E5-52F3-B44C-97AE-A68729AA7A6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52" authorId="0" shapeId="0" xr:uid="{597E1356-2B4A-4341-BBE1-F77DD910AD7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53" authorId="0" shapeId="0" xr:uid="{824B7C9F-3A79-C04C-BBD2-E825A836761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53" authorId="0" shapeId="0" xr:uid="{3FFAFDF9-B1DE-0E40-B904-F4E3335A626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53" authorId="0" shapeId="0" xr:uid="{EDD14C84-AB2C-F045-AEA2-E5ACB041063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54" authorId="0" shapeId="0" xr:uid="{E1BAEC0D-A98C-2340-A911-B23AE50C197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54" authorId="0" shapeId="0" xr:uid="{7E8A12A4-51DD-EE41-BB8E-4FEED219F81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54" authorId="0" shapeId="0" xr:uid="{5025E241-F711-AB44-A034-06E2C20A7A6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55" authorId="0" shapeId="0" xr:uid="{33AC36A4-E256-F746-82E7-90FA2778412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55" authorId="0" shapeId="0" xr:uid="{A0B3A1E1-99FD-424E-9619-088FEF51800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55" authorId="0" shapeId="0" xr:uid="{4C8E7C5F-6A7E-0C4E-A63F-1EF3560274E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56" authorId="0" shapeId="0" xr:uid="{8A15F4C4-5714-3045-8499-6A330BA7D86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56" authorId="0" shapeId="0" xr:uid="{DF5FF889-C1CE-634F-A9C3-F10A2C0CC08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56" authorId="0" shapeId="0" xr:uid="{FA2FCDA9-45C5-7A45-9703-A5A5491A000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57" authorId="0" shapeId="0" xr:uid="{35F15294-52F1-BF42-9144-F22746DC0BB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57" authorId="0" shapeId="0" xr:uid="{0BF614F1-17D3-684B-85C3-0B28417772A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57" authorId="0" shapeId="0" xr:uid="{AC2FFD18-EB27-8047-B93D-26C89EC005C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58" authorId="0" shapeId="0" xr:uid="{FF68114D-DDCA-A846-85E7-B0EA59EF982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58" authorId="0" shapeId="0" xr:uid="{CCA3F0B1-DF30-D54F-8633-A1C7FA07956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58" authorId="0" shapeId="0" xr:uid="{E7A9E251-6F4F-D340-9249-771032CF6CC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59" authorId="0" shapeId="0" xr:uid="{72349DA7-25FC-904B-96F9-769169216A1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59" authorId="0" shapeId="0" xr:uid="{211BC77A-FFBE-5043-9FD0-F2D45157DD2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59" authorId="0" shapeId="0" xr:uid="{B063CE07-20D0-3040-A71D-1BA211D630B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60" authorId="0" shapeId="0" xr:uid="{2CECDB5B-BF81-3543-97EB-B7DB2DF92C8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60" authorId="0" shapeId="0" xr:uid="{C336991E-3E43-FB4C-BD39-08A085CF04A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60" authorId="0" shapeId="0" xr:uid="{B2C192A9-015D-1C4D-A302-6A5C74360AF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61" authorId="0" shapeId="0" xr:uid="{BF8A1530-0EB5-3E43-8BAB-47A51F8E852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61" authorId="0" shapeId="0" xr:uid="{F402BD70-7CB3-9747-985C-5F86D5DE2FC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61" authorId="0" shapeId="0" xr:uid="{2BA42334-98AA-084F-8ECB-70A2AE0E288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62" authorId="0" shapeId="0" xr:uid="{1FE19B61-0620-054A-B47B-15855CCAD27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62" authorId="0" shapeId="0" xr:uid="{DC3723B9-F378-F34B-BB7E-B060C9EBFEF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62" authorId="0" shapeId="0" xr:uid="{4936F910-19E5-FA4C-9001-F86BB0F26E2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63" authorId="0" shapeId="0" xr:uid="{C3A15A2C-FE08-B04C-A9C2-3B6E74F5F96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63" authorId="0" shapeId="0" xr:uid="{BB8CE396-DBA6-C64B-956E-7C762363828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63" authorId="0" shapeId="0" xr:uid="{97565DBA-8061-E640-9A10-8BB91C674E9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64" authorId="0" shapeId="0" xr:uid="{E361179D-2B6C-B748-AFA7-3D38B2D6842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64" authorId="0" shapeId="0" xr:uid="{95E8B44B-0E70-7E47-A891-5A2472A2AC2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64" authorId="0" shapeId="0" xr:uid="{81CEC6E3-33D5-1743-B70A-1B773CC74A1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65" authorId="0" shapeId="0" xr:uid="{1FB5E806-D988-824F-A322-342340B10C0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65" authorId="0" shapeId="0" xr:uid="{C737A7F0-9585-F043-ADA3-34A56E5B922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65" authorId="0" shapeId="0" xr:uid="{50E44FBE-8896-2949-AC00-B156C7225A8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66" authorId="0" shapeId="0" xr:uid="{D9D9C24B-4D53-324F-AAD0-E0C89A112AA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66" authorId="0" shapeId="0" xr:uid="{CB4B5777-E946-014F-A19C-A87FAEC28CA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66" authorId="0" shapeId="0" xr:uid="{EC45BB00-0255-4A44-AAD8-7BE702EA11E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67" authorId="0" shapeId="0" xr:uid="{4EA32E55-3CD7-A24A-819C-6C2FF701088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67" authorId="0" shapeId="0" xr:uid="{32D1FD89-F37E-9147-8B74-1D36870DF78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67" authorId="0" shapeId="0" xr:uid="{82443C19-ACDE-C845-B889-1ECDDF62D37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68" authorId="0" shapeId="0" xr:uid="{9E1181C0-7AE6-FD4C-A640-744B7952D76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68" authorId="0" shapeId="0" xr:uid="{010E3410-158D-6D4E-9940-3DCBEB79207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68" authorId="0" shapeId="0" xr:uid="{F9711A63-9A11-954C-B16F-0EC1D661EA1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69" authorId="0" shapeId="0" xr:uid="{E145E6EA-B827-AD45-A48A-88308EAAA8A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69" authorId="0" shapeId="0" xr:uid="{03DA8DE3-D671-6548-A850-CF77C51E45E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69" authorId="0" shapeId="0" xr:uid="{E7E0EA8A-770F-ED4F-8DEE-FF4FC86D30E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70" authorId="0" shapeId="0" xr:uid="{E40F1E13-E217-A246-8996-C16F48B1605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70" authorId="0" shapeId="0" xr:uid="{DE8097C6-7826-7345-873B-D9F5B74F0EB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70" authorId="0" shapeId="0" xr:uid="{CD327F68-9154-014A-8AB8-20EEDCA72DF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71" authorId="0" shapeId="0" xr:uid="{0E04D010-4553-D94B-961D-C13F6D28124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71" authorId="0" shapeId="0" xr:uid="{D4F075D2-2C65-1C47-BADC-FA442B661E3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71" authorId="0" shapeId="0" xr:uid="{2E4E8EF4-1CF5-A547-8CC6-C437D75DFDC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72" authorId="0" shapeId="0" xr:uid="{E48695B8-C650-C94B-AFD1-01CC5EBB6E0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72" authorId="0" shapeId="0" xr:uid="{46990A75-1464-244C-B918-357733B1D2C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72" authorId="0" shapeId="0" xr:uid="{F5B8D2B8-661E-2C43-B8FB-CCA79B71705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73" authorId="0" shapeId="0" xr:uid="{204D628B-9220-FC47-908D-B253BCD510B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73" authorId="0" shapeId="0" xr:uid="{611C04EF-6862-7645-8853-C3BFBBEE075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73" authorId="0" shapeId="0" xr:uid="{61A88571-7CEA-7F4A-9802-B56B349CBCB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74" authorId="0" shapeId="0" xr:uid="{7B5DA268-ECAB-134A-8308-71AB57D8089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74" authorId="0" shapeId="0" xr:uid="{AF6C32FB-8C19-BC45-AA17-D40DB5A2308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74" authorId="0" shapeId="0" xr:uid="{39F0B01A-77F4-F84A-9B8B-015695E5495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75" authorId="0" shapeId="0" xr:uid="{4A67E12E-ECEA-3E4B-8889-B6DF35A4CC0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75" authorId="0" shapeId="0" xr:uid="{E35C0734-E0E7-6B4F-A1C2-D634529F801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75" authorId="0" shapeId="0" xr:uid="{7760D966-21EF-6844-872D-A710A512C17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76" authorId="0" shapeId="0" xr:uid="{9D2EEF18-96D7-EC41-8078-9CC429C2162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76" authorId="0" shapeId="0" xr:uid="{98AE5B70-C2CD-034D-85B6-138126B982E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76" authorId="0" shapeId="0" xr:uid="{FD0D9C28-5FD3-0D4C-A9EC-CC1F2B47710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77" authorId="0" shapeId="0" xr:uid="{DC97A316-BF77-6442-8D09-5B10FE907A0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77" authorId="0" shapeId="0" xr:uid="{BBDDB166-46A5-3D40-AFA8-F1EA86382D9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77" authorId="0" shapeId="0" xr:uid="{127234A9-A128-7140-A743-5E04FF5FD61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78" authorId="0" shapeId="0" xr:uid="{DFA04B00-3EE6-034F-BA30-01053FB1531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78" authorId="0" shapeId="0" xr:uid="{AB55BA5F-4EC3-1642-8BD8-5F9D9EFD8BC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78" authorId="0" shapeId="0" xr:uid="{2553641E-710D-E94B-B0CD-427754A2FB2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79" authorId="0" shapeId="0" xr:uid="{460EC14E-D091-9D47-BA3D-378C9399A11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79" authorId="0" shapeId="0" xr:uid="{70E24C32-46D1-F541-991F-D27222DBE78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79" authorId="0" shapeId="0" xr:uid="{62BA954B-6A4A-C24B-9EEA-05F2547B1EA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80" authorId="0" shapeId="0" xr:uid="{944DDC2A-EB61-0E4E-BD89-880E7F11D98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80" authorId="0" shapeId="0" xr:uid="{CB0F84C5-3525-DC45-9700-FC88BB60213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80" authorId="0" shapeId="0" xr:uid="{A6FEA069-4789-6E44-B0C8-60E1D10D8B7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81" authorId="0" shapeId="0" xr:uid="{64DC1F6B-67FA-C44B-81AB-5E8DD2CE410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81" authorId="0" shapeId="0" xr:uid="{CE545516-09DB-2449-A860-A78193C192F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81" authorId="0" shapeId="0" xr:uid="{E602E8A8-7A14-D84E-B1D3-6A1C1FD27CB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82" authorId="0" shapeId="0" xr:uid="{EDF5EB2D-E351-7C48-8699-8ED95A6F09E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82" authorId="0" shapeId="0" xr:uid="{873CB27B-11CD-5F46-B167-018393FFFC8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82" authorId="0" shapeId="0" xr:uid="{20E7A09A-884E-1B47-8BB1-35DE8E89690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83" authorId="0" shapeId="0" xr:uid="{A31A4054-BBCD-1545-BC2A-F1B7F6B39F5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83" authorId="0" shapeId="0" xr:uid="{57281004-8434-2C44-A368-E5936929803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83" authorId="0" shapeId="0" xr:uid="{EFAEE469-0715-7444-AEFF-3ECDC8D75ED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84" authorId="0" shapeId="0" xr:uid="{68F2B2E6-A423-7D4C-90D1-2AC6A641916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84" authorId="0" shapeId="0" xr:uid="{0E20C1C3-9FA9-5F45-8537-391FBC4D4C7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84" authorId="0" shapeId="0" xr:uid="{32356CB8-5E16-9648-BA8D-2192EAD1CCC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85" authorId="0" shapeId="0" xr:uid="{203AC66E-4170-A546-B701-C4C4F15A5B4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85" authorId="0" shapeId="0" xr:uid="{8695A0D1-FD76-6D40-91D6-100D6A3AC3C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85" authorId="0" shapeId="0" xr:uid="{FE683614-1A0C-E849-98C5-41AB36B8237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86" authorId="0" shapeId="0" xr:uid="{DCC09515-2D0E-A74D-8333-A54C0009566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86" authorId="0" shapeId="0" xr:uid="{0F49523F-78C5-6B4B-A160-49A74F51FD9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86" authorId="0" shapeId="0" xr:uid="{746D7FA5-C7D1-C544-94FF-F80473D3B7D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87" authorId="0" shapeId="0" xr:uid="{65E718E8-7A39-DD45-B0FF-39387F8DC61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87" authorId="0" shapeId="0" xr:uid="{E32ABD29-8B53-CA4A-9053-0665D8A96E9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87" authorId="0" shapeId="0" xr:uid="{36DDB195-CE72-6D44-ADFA-E0F006201F5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88" authorId="0" shapeId="0" xr:uid="{41C96545-3162-564C-A20F-90871DF6436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88" authorId="0" shapeId="0" xr:uid="{F4BC6CFB-AC94-9B4C-BBDC-9D306B76A18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88" authorId="0" shapeId="0" xr:uid="{69D67DEB-E158-3F41-AE5F-B64BB625377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89" authorId="0" shapeId="0" xr:uid="{2D5ED3D1-A31D-3D41-A016-57EC610F244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89" authorId="0" shapeId="0" xr:uid="{1D3FBDF6-E36F-F54F-8925-D1284B977F7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89" authorId="0" shapeId="0" xr:uid="{5E8E7AED-4489-254E-BE70-BC9A0E604F1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90" authorId="0" shapeId="0" xr:uid="{F9F0E08C-C758-D04B-BA94-569CA03531C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90" authorId="0" shapeId="0" xr:uid="{24EB5A2C-C5EA-8848-9A45-1EE75B0B589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90" authorId="0" shapeId="0" xr:uid="{86E9C8B3-ADB1-1249-B75B-44536022633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91" authorId="0" shapeId="0" xr:uid="{6C0E5C1F-6F43-AF41-AEBC-09A96C274C3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91" authorId="0" shapeId="0" xr:uid="{8037F22F-0FDA-0644-B334-0AFD4E989F5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91" authorId="0" shapeId="0" xr:uid="{BE700935-615F-794B-9AFC-E3BAD29CEBC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92" authorId="0" shapeId="0" xr:uid="{F8812555-CE75-F146-8453-93A7010A43E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92" authorId="0" shapeId="0" xr:uid="{382DFF58-53AE-244E-8B91-B9D7C35C86C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92" authorId="0" shapeId="0" xr:uid="{86651811-7AD4-9A44-B0FD-275B648F580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93" authorId="0" shapeId="0" xr:uid="{9A96960C-3FCD-414C-9FAC-89196ADCAAE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93" authorId="0" shapeId="0" xr:uid="{367682D7-F064-C24B-AA89-078DD820D67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93" authorId="0" shapeId="0" xr:uid="{8D0FBF9C-BEB5-6E43-A68F-DD1091427DA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94" authorId="0" shapeId="0" xr:uid="{0CFB8DF8-EFA1-7140-9BB4-F59E5BA373A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94" authorId="0" shapeId="0" xr:uid="{4DF54A89-E887-1642-B846-F05799B4653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94" authorId="0" shapeId="0" xr:uid="{7199A9BF-B9C5-9247-AA99-B3F41C560FC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95" authorId="0" shapeId="0" xr:uid="{030B1865-E974-B241-BB48-55A4666CE15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95" authorId="0" shapeId="0" xr:uid="{14F87835-396C-7045-A327-B52391608DF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95" authorId="0" shapeId="0" xr:uid="{50AA1D1E-2DA8-D049-A85D-D0C64AEA48E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96" authorId="0" shapeId="0" xr:uid="{1712BFEF-FDA3-FB4A-BB5A-D223EACA516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96" authorId="0" shapeId="0" xr:uid="{62FED5FB-01B3-B341-A201-2D10D34424B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96" authorId="0" shapeId="0" xr:uid="{33827E18-B696-BE4B-B8F8-FEE0260963D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97" authorId="0" shapeId="0" xr:uid="{5ECBAD00-B9C1-B649-BF15-69E5E12CEDB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97" authorId="0" shapeId="0" xr:uid="{E5D950DD-0424-C246-B5B4-21C36568A60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97" authorId="0" shapeId="0" xr:uid="{F67E91DA-6578-1848-A105-1213E628F88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98" authorId="0" shapeId="0" xr:uid="{E18988FA-1C53-BC49-AD31-D58D9DB38BD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98" authorId="0" shapeId="0" xr:uid="{F6E68FB3-5F2B-CF44-AEA0-99C4E734EAD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98" authorId="0" shapeId="0" xr:uid="{A8E76071-19DB-E44A-ADE8-139309EFBBB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399" authorId="0" shapeId="0" xr:uid="{07733F8E-CA04-5A40-9CA8-D82E2AEE8EE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399" authorId="0" shapeId="0" xr:uid="{977CB3B4-0228-3D43-8B3A-8D91D1D8080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399" authorId="0" shapeId="0" xr:uid="{75188A4A-3593-DB4D-A728-24CC903A58B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00" authorId="0" shapeId="0" xr:uid="{30AB021A-8693-0940-96D4-443384CF993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00" authorId="0" shapeId="0" xr:uid="{150EA732-A9F8-9845-8CA2-5B317CEBE7F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00" authorId="0" shapeId="0" xr:uid="{E55AFCC8-B465-AB4C-A0EF-D4624C3BE73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01" authorId="0" shapeId="0" xr:uid="{955BCBA1-596F-834F-94FF-67005E09822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01" authorId="0" shapeId="0" xr:uid="{C9DE73C1-E73A-E546-8143-A6529DBD485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01" authorId="0" shapeId="0" xr:uid="{0E1A9481-1FA8-8447-8507-96C2DD0CD35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02" authorId="0" shapeId="0" xr:uid="{70CC512C-4013-DF47-8785-56987CE0A2B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02" authorId="0" shapeId="0" xr:uid="{BE099905-93AD-8944-9B83-85BAB1047A7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02" authorId="0" shapeId="0" xr:uid="{FBB229AF-663D-9942-BEC9-399AF78FE28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03" authorId="0" shapeId="0" xr:uid="{26A7E94D-4681-DD4A-99ED-B1E1A5DC10F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03" authorId="0" shapeId="0" xr:uid="{EED3B284-871E-BE48-814C-41040805741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03" authorId="0" shapeId="0" xr:uid="{3A3BF552-B391-D94E-8449-E5E40625B14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04" authorId="0" shapeId="0" xr:uid="{3DB99D0D-21A2-254C-A9F0-A7A433FD43C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04" authorId="0" shapeId="0" xr:uid="{EEF4E99C-1467-AA48-92B8-813AAAD90ED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04" authorId="0" shapeId="0" xr:uid="{6741203D-1F10-7C4D-9D94-A58F5A83BDA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05" authorId="0" shapeId="0" xr:uid="{554F411E-3F0C-AE40-B6C5-8ACA3C78BA5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05" authorId="0" shapeId="0" xr:uid="{56FCD1BF-9A13-4446-8ED8-47388746FA5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05" authorId="0" shapeId="0" xr:uid="{A47E2CBD-1498-704C-A3BB-D4DA5D9A02B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06" authorId="0" shapeId="0" xr:uid="{EA35F7DE-4069-E44C-B5D3-C0EBEF2EF67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06" authorId="0" shapeId="0" xr:uid="{7B6A992F-3903-BA4F-A39A-3010A0EF2AA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06" authorId="0" shapeId="0" xr:uid="{43CD784B-B31A-EC4A-839C-FF1B195C1F9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07" authorId="0" shapeId="0" xr:uid="{3C40CE0F-B206-BC41-9900-9C44E779084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07" authorId="0" shapeId="0" xr:uid="{DF010EEB-0AC0-6844-B171-F23B6668FD8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07" authorId="0" shapeId="0" xr:uid="{3633208A-EEEF-CB44-AD36-7686693604A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08" authorId="0" shapeId="0" xr:uid="{78723CF8-D976-3548-B974-AD7D12CF2A4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08" authorId="0" shapeId="0" xr:uid="{004CA293-3CBB-3345-A108-49B873F28E3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08" authorId="0" shapeId="0" xr:uid="{DAAC9DEE-944F-D34C-962C-3A80492643A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09" authorId="0" shapeId="0" xr:uid="{7B4A67C1-996A-DB4F-BEC4-2925CAA149A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09" authorId="0" shapeId="0" xr:uid="{0FCA6D70-2545-A841-825E-82FA03F281B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09" authorId="0" shapeId="0" xr:uid="{D0C9348D-CECC-DE45-BB21-6E4AE58CD98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10" authorId="0" shapeId="0" xr:uid="{63D0E1BC-AE85-0B41-8F8A-45223219040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10" authorId="0" shapeId="0" xr:uid="{9991B462-2B9D-4D48-B7A0-1F92D1668E7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10" authorId="0" shapeId="0" xr:uid="{F0DE47D2-5A33-C447-AAD2-6F2F5060804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11" authorId="0" shapeId="0" xr:uid="{F2354E8F-FFB2-2D49-85A9-23734DE6849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11" authorId="0" shapeId="0" xr:uid="{DC5970DA-C8AF-834B-86A6-CCBA979CBD6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11" authorId="0" shapeId="0" xr:uid="{98DF1C0B-C129-5A40-B3A0-2B05BFEC77F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12" authorId="0" shapeId="0" xr:uid="{E7848BC7-7401-0846-AD07-FC398A08FF8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12" authorId="0" shapeId="0" xr:uid="{1296DF20-1167-7C49-9173-ABE194B945F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12" authorId="0" shapeId="0" xr:uid="{F786E0BD-7A45-3743-92C0-870428C78D4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13" authorId="0" shapeId="0" xr:uid="{D77FB4BC-52C0-7441-AFFF-1507C47E4C4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13" authorId="0" shapeId="0" xr:uid="{83E89D51-9E9E-524F-AEAA-61013E32C05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13" authorId="0" shapeId="0" xr:uid="{FBF5EACD-F7AF-7F47-A786-995B24EB364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14" authorId="0" shapeId="0" xr:uid="{8C7F1868-D39F-4248-B323-5A5781475D2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14" authorId="0" shapeId="0" xr:uid="{B7210611-F9DA-C84B-AA8F-A153453D059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14" authorId="0" shapeId="0" xr:uid="{22A978F2-BF2E-C748-9EF6-F3C68C36946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15" authorId="0" shapeId="0" xr:uid="{C1B59F91-C4B6-2840-85C8-71B50D7D304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15" authorId="0" shapeId="0" xr:uid="{FE3F56B7-A55B-8E42-8359-37EEF00284F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15" authorId="0" shapeId="0" xr:uid="{9F8FE6DF-875C-9647-B740-3A75F9E265F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16" authorId="0" shapeId="0" xr:uid="{A098AE15-FBF3-AD42-BD60-9B11187D480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16" authorId="0" shapeId="0" xr:uid="{B8F27A6F-9841-1942-A232-F7E754D9B56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16" authorId="0" shapeId="0" xr:uid="{3220629D-3125-FE4D-A1F7-678F56B0BE4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17" authorId="0" shapeId="0" xr:uid="{4D4BB110-25FA-8142-B626-FDBCD368DBA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17" authorId="0" shapeId="0" xr:uid="{CD37BC7A-228C-5147-8312-8EFD47F747F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17" authorId="0" shapeId="0" xr:uid="{E40773D0-EEB6-7C49-8AB5-42E232C2226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18" authorId="0" shapeId="0" xr:uid="{E38B11CA-5C05-1E4F-ADFE-8740854EC8A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18" authorId="0" shapeId="0" xr:uid="{C146F8F6-B13D-7841-851C-66D64FF75CD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18" authorId="0" shapeId="0" xr:uid="{3AC2B792-6336-8340-8E0B-1303599E428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19" authorId="0" shapeId="0" xr:uid="{7B8DD545-C6C9-554C-80FF-A776D3176B8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19" authorId="0" shapeId="0" xr:uid="{DF0CF428-124B-614B-BFFF-6099AAB805C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19" authorId="0" shapeId="0" xr:uid="{7E3819A0-0521-A74A-A494-8FD68332AA9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20" authorId="0" shapeId="0" xr:uid="{5B397ED1-5D1B-E04E-B448-731577F678A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20" authorId="0" shapeId="0" xr:uid="{51907FDF-9A74-6141-8F2F-5289FC3D35A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20" authorId="0" shapeId="0" xr:uid="{3597A3AA-5BC0-EA43-BAF9-38A51CA69D9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21" authorId="0" shapeId="0" xr:uid="{52E69081-7956-FE4A-8C3D-882E156BCFB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21" authorId="0" shapeId="0" xr:uid="{2F1FB38B-9DD3-0847-BA81-554050DE944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21" authorId="0" shapeId="0" xr:uid="{B56A0658-44C6-4945-8AAB-33940C3671A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22" authorId="0" shapeId="0" xr:uid="{D0D7C5C4-18A6-E743-80E6-5C33365CCD9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22" authorId="0" shapeId="0" xr:uid="{E214E364-B1D0-E14E-8A39-E814A1D1DB4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22" authorId="0" shapeId="0" xr:uid="{ED2971B7-B71F-764F-B8CF-CF53DCE96C4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23" authorId="0" shapeId="0" xr:uid="{AC1DB92D-8167-1140-91BF-46DD00352A7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23" authorId="0" shapeId="0" xr:uid="{76C0CD3F-152D-1E48-8218-7B007B1731C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23" authorId="0" shapeId="0" xr:uid="{F213B596-6830-E54E-B656-FEF1F3B9BBD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24" authorId="0" shapeId="0" xr:uid="{15C5AAAD-0871-584C-9172-6745A9BC874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24" authorId="0" shapeId="0" xr:uid="{144021B7-1BEF-2840-A103-B824E3207AE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24" authorId="0" shapeId="0" xr:uid="{0D0D8D32-9199-6F42-B881-E4FF9CFAA9A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25" authorId="0" shapeId="0" xr:uid="{22478EE2-EFBB-DA4A-BF51-4CF8321CE04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25" authorId="0" shapeId="0" xr:uid="{8B9C84A8-35A2-AF45-82D4-FD7663BA06B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25" authorId="0" shapeId="0" xr:uid="{5A571106-C8D4-4F4F-91D5-A44EA1D1BFE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26" authorId="0" shapeId="0" xr:uid="{95B38D36-1165-2D4A-8DA2-26DD06FD90A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26" authorId="0" shapeId="0" xr:uid="{03F26A05-1D2E-BA45-9492-4235EC389B4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26" authorId="0" shapeId="0" xr:uid="{13B52FA1-9DF8-9C45-8852-617400B84D3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27" authorId="0" shapeId="0" xr:uid="{CBE32AB8-EB04-8944-98D4-CDD5D74EEA0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27" authorId="0" shapeId="0" xr:uid="{56E517A5-F0FD-DF46-8727-299A5767347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27" authorId="0" shapeId="0" xr:uid="{AF3074F9-350D-C04C-B9EC-3AAB8A3A9FB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28" authorId="0" shapeId="0" xr:uid="{A7388E59-BD7A-9F4E-9AE7-84C0881374C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28" authorId="0" shapeId="0" xr:uid="{95C353CA-0880-C34A-897E-C54FE3527AA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28" authorId="0" shapeId="0" xr:uid="{2BB3207F-5DD9-A149-AA68-DBA01D9E417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29" authorId="0" shapeId="0" xr:uid="{27B1D015-EFED-9142-B2F6-D256A2FE7A0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29" authorId="0" shapeId="0" xr:uid="{8CF2788D-1189-B14D-BEF3-FF217223D87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29" authorId="0" shapeId="0" xr:uid="{C95A7B64-72ED-7E4E-95B5-B20423DDB12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30" authorId="0" shapeId="0" xr:uid="{5E2C667F-4E81-984D-859A-E0FDCCE8F85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30" authorId="0" shapeId="0" xr:uid="{34625A76-CE5F-CB45-8413-EF1B3D98E68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30" authorId="0" shapeId="0" xr:uid="{8521817A-799F-E249-B731-F889B0847CD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31" authorId="0" shapeId="0" xr:uid="{40E5DD22-283A-114E-AF68-CC679EFE74E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31" authorId="0" shapeId="0" xr:uid="{7EAA4B29-E76C-AB43-A86E-13DCAA2BDCD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31" authorId="0" shapeId="0" xr:uid="{3400CB24-F3C0-5B41-B959-EB837B7142A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32" authorId="0" shapeId="0" xr:uid="{0B687F73-3FBB-154D-B4FE-B75A6AD2D92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32" authorId="0" shapeId="0" xr:uid="{DC242DEE-751F-D441-84FC-F8D6CCDDF85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32" authorId="0" shapeId="0" xr:uid="{D4B540B0-EBFE-754E-B434-A0B6C12741F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33" authorId="0" shapeId="0" xr:uid="{19A54C5A-7DD2-0E4D-A3FA-36956012969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33" authorId="0" shapeId="0" xr:uid="{E36DC237-5058-B74C-B508-19619A30B24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33" authorId="0" shapeId="0" xr:uid="{C19C498E-BCCB-894E-BFFB-389256FB766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34" authorId="0" shapeId="0" xr:uid="{7BFBC346-7688-654F-821B-15F054B304A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34" authorId="0" shapeId="0" xr:uid="{C87959BB-DB90-6E40-B4A2-6CDAA071EEB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34" authorId="0" shapeId="0" xr:uid="{A388775F-19BA-1640-9B9B-B3E74AFF4FA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35" authorId="0" shapeId="0" xr:uid="{0EDFF2A8-262D-3348-9486-254B254B17A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35" authorId="0" shapeId="0" xr:uid="{22FE84EC-1986-7249-B653-2904C8FE2FD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35" authorId="0" shapeId="0" xr:uid="{47E4F401-20FD-1346-B56B-1E6BC094DDE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36" authorId="0" shapeId="0" xr:uid="{9094D0C5-3102-2941-B910-44E8D1C6986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36" authorId="0" shapeId="0" xr:uid="{AEB95936-CD11-B64B-AB42-DCE62A7A348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36" authorId="0" shapeId="0" xr:uid="{6C15D87D-0AEA-3C43-9DDE-13B775B3203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37" authorId="0" shapeId="0" xr:uid="{09CFCA42-6C14-9248-B41C-043DAEBB2D8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37" authorId="0" shapeId="0" xr:uid="{264B641F-B194-6447-8164-CE3DF38B071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37" authorId="0" shapeId="0" xr:uid="{836ADF0A-E71F-AC4A-9630-02207DAB7F7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38" authorId="0" shapeId="0" xr:uid="{A8A693BC-DC0B-0244-A786-82967957EE0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38" authorId="0" shapeId="0" xr:uid="{F7AF713F-D730-CD4F-96E2-5F93385D3FF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38" authorId="0" shapeId="0" xr:uid="{805A9CE6-9296-FF43-9800-B6BE02ACE7A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39" authorId="0" shapeId="0" xr:uid="{B6AB3A21-8059-0548-8C7F-54E4E675BF7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39" authorId="0" shapeId="0" xr:uid="{FBD5A3FA-ED76-C94E-B5C3-E70444BD12C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39" authorId="0" shapeId="0" xr:uid="{0C0A2437-0938-E647-B2C3-28AA0C467A9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40" authorId="0" shapeId="0" xr:uid="{13B5D9F7-36AB-1444-BDEE-24A866E2402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40" authorId="0" shapeId="0" xr:uid="{9E0A9EE8-C25A-1E47-B575-931A8F8B289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40" authorId="0" shapeId="0" xr:uid="{4BE1B1AA-2C08-EC49-A062-FB1FFB1EB03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41" authorId="0" shapeId="0" xr:uid="{7A940EEE-0DA1-B44D-9DC1-3424D4EB671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41" authorId="0" shapeId="0" xr:uid="{6ABC3A2F-C6CA-6D4E-B3DA-382D571F7C5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41" authorId="0" shapeId="0" xr:uid="{5B4083A8-D146-4F4A-A95B-E2E90D41B2F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42" authorId="0" shapeId="0" xr:uid="{5DD582A6-03D9-5C47-9DFF-B22AC28D65F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42" authorId="0" shapeId="0" xr:uid="{8BEB0F03-3AB4-1347-ACE4-FFDDC597D54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42" authorId="0" shapeId="0" xr:uid="{1F862559-6089-704B-AFAB-A121B938ABD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43" authorId="0" shapeId="0" xr:uid="{B1B530DE-5046-9A43-A48A-B91B3EED442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43" authorId="0" shapeId="0" xr:uid="{0101A6EC-C378-C941-B5FD-90A808C605B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43" authorId="0" shapeId="0" xr:uid="{74FCCF05-BE58-9046-B8A6-91C89D819DE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44" authorId="0" shapeId="0" xr:uid="{AFB7C240-5091-4049-888A-8634801A3D4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44" authorId="0" shapeId="0" xr:uid="{42A2285E-4C63-B141-80E0-17A55024B67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44" authorId="0" shapeId="0" xr:uid="{D62D9FC2-58F7-DB43-8F89-BA70D15A821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45" authorId="0" shapeId="0" xr:uid="{6C57273C-06A6-9C43-B1FF-4C55F6A2BCE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45" authorId="0" shapeId="0" xr:uid="{9FE4A927-D2A6-6C44-9618-DF11420C724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45" authorId="0" shapeId="0" xr:uid="{808BC329-1A7D-E748-AB88-0793EEA65D1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46" authorId="0" shapeId="0" xr:uid="{4F8B9E1C-E2C2-194F-9184-C968E7C7879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46" authorId="0" shapeId="0" xr:uid="{41E415F9-20AC-724E-AECC-A88264BE29C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46" authorId="0" shapeId="0" xr:uid="{B986067B-64B4-8A4E-86BA-389E2A784CB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47" authorId="0" shapeId="0" xr:uid="{AFA6B6B5-FBDB-E04B-A260-950CFD5F2C7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47" authorId="0" shapeId="0" xr:uid="{67F274E1-F4D9-7541-BBE7-9846B249A23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47" authorId="0" shapeId="0" xr:uid="{98C0735D-F6D4-2942-995A-3A2CA0F52AB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48" authorId="0" shapeId="0" xr:uid="{A1BD3080-57EA-D94F-B8CE-E895BDF20D4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48" authorId="0" shapeId="0" xr:uid="{8ED87D19-F7A2-DC47-8284-1B685EBCD88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48" authorId="0" shapeId="0" xr:uid="{6C8732F5-F2D4-6444-85F5-5973654ABFE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49" authorId="0" shapeId="0" xr:uid="{7D950474-09B4-FE4B-8069-49ED09597E9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49" authorId="0" shapeId="0" xr:uid="{D4C5F8BC-01BF-B84E-BB3D-2814814BB20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49" authorId="0" shapeId="0" xr:uid="{5137DEAD-82C0-4C4F-8A34-DB03055900A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50" authorId="0" shapeId="0" xr:uid="{83C853FA-6B7A-9243-9E53-70B9B703521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50" authorId="0" shapeId="0" xr:uid="{5959229E-55D0-D04D-A613-1EE42B5FAAC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50" authorId="0" shapeId="0" xr:uid="{F54ABF49-E8C5-AA4F-8DE4-CCFA8CC15A4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51" authorId="0" shapeId="0" xr:uid="{FF4E2ED7-8E00-7546-8694-F66415E3F7C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51" authorId="0" shapeId="0" xr:uid="{F58FF519-0BFC-0F46-BB1B-D2C4BBCF93A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51" authorId="0" shapeId="0" xr:uid="{E70FBA6A-4D65-4B4F-A21B-CA9486EDCC8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52" authorId="0" shapeId="0" xr:uid="{1DD4827F-60AB-E442-B99D-B84D5B01561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52" authorId="0" shapeId="0" xr:uid="{DAE180EC-357C-E848-8ED6-5F1B3823DB0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52" authorId="0" shapeId="0" xr:uid="{1E4D3DFF-5E0C-414E-AC01-9890AA37410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53" authorId="0" shapeId="0" xr:uid="{9468F27E-6530-4241-9AAB-CB1E96F3173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53" authorId="0" shapeId="0" xr:uid="{34EBDCC4-8403-E24B-89EA-9146CE34AF8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53" authorId="0" shapeId="0" xr:uid="{C723F898-9510-0A4C-A91F-4F1D3465808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54" authorId="0" shapeId="0" xr:uid="{688281E6-5284-9846-9CDA-95CD81E8EB0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54" authorId="0" shapeId="0" xr:uid="{CEA1FF5B-F76F-A048-85F2-349B1E86D3E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54" authorId="0" shapeId="0" xr:uid="{998D5FE6-A52F-DC4B-B7F7-B0D55DE7820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55" authorId="0" shapeId="0" xr:uid="{3DEDBE05-8FD9-E242-A6A1-411F46803D8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55" authorId="0" shapeId="0" xr:uid="{88B4B8BE-023D-E34B-9A87-3E5B5CD5E36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55" authorId="0" shapeId="0" xr:uid="{0A871867-E1D8-3847-BB42-73A4D3FDF32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56" authorId="0" shapeId="0" xr:uid="{3D38B4C1-0176-6F40-8193-7C0846C20BA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56" authorId="0" shapeId="0" xr:uid="{B2B3B7D2-6CEE-7B48-A5A8-5D13EA0D663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56" authorId="0" shapeId="0" xr:uid="{1F0D2A48-572F-394B-B7A6-1DD667A16D1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57" authorId="0" shapeId="0" xr:uid="{96C9AE3E-77F3-1B47-82F1-4767ABDB95B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57" authorId="0" shapeId="0" xr:uid="{E80C01C4-7F73-5B4B-AA7E-752EE1AC5C3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57" authorId="0" shapeId="0" xr:uid="{98079A0B-9E26-5445-B22E-C1BBF99962C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58" authorId="0" shapeId="0" xr:uid="{B0B59595-79B1-224C-A545-2045EAC2995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58" authorId="0" shapeId="0" xr:uid="{D256F7C5-57A3-AB4F-B5F4-0941621A1E0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58" authorId="0" shapeId="0" xr:uid="{9E0C6815-B699-984E-9998-1A47FE6BBA7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59" authorId="0" shapeId="0" xr:uid="{14ED54F1-C283-634A-91C0-E0042A7183E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59" authorId="0" shapeId="0" xr:uid="{A0BF18E8-91BC-E946-A5C2-06B44969159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59" authorId="0" shapeId="0" xr:uid="{845D0F13-1DC3-AF48-A5BE-62A1421A53E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60" authorId="0" shapeId="0" xr:uid="{CE82DD74-CE02-F74A-A102-87F5210A8F5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60" authorId="0" shapeId="0" xr:uid="{5BB76630-B30A-9148-8966-AF0E37FD0E2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60" authorId="0" shapeId="0" xr:uid="{9CF51676-14D0-DB44-90F6-E0C14342BD4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61" authorId="0" shapeId="0" xr:uid="{DC5129D5-77D9-844E-A68B-EE91D7776AD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61" authorId="0" shapeId="0" xr:uid="{E6475417-E96E-8442-B73A-428F667B117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61" authorId="0" shapeId="0" xr:uid="{1C93BCF4-CEE5-514D-B7EE-8AED1111225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62" authorId="0" shapeId="0" xr:uid="{E95CCD62-9948-564D-BF3A-B4CA6977185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62" authorId="0" shapeId="0" xr:uid="{EC90565D-B236-1745-B6C5-52D085ED709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62" authorId="0" shapeId="0" xr:uid="{4513F432-B308-2840-AC1B-520211DF019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63" authorId="0" shapeId="0" xr:uid="{165F295F-B105-5F49-8460-4CA3D661B9F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63" authorId="0" shapeId="0" xr:uid="{E5DA4A7B-FA74-AC4E-9735-EF0B7A3BA4F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63" authorId="0" shapeId="0" xr:uid="{FEA773DA-3EFD-6D47-B3B7-EEE5DE732A0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64" authorId="0" shapeId="0" xr:uid="{33C1CDAA-699F-CE4B-931D-083510101AF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64" authorId="0" shapeId="0" xr:uid="{F8DE2449-155C-7545-87BC-039D2E92B90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64" authorId="0" shapeId="0" xr:uid="{B232BE8B-9244-0644-94C0-D7F6C3D56CE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65" authorId="0" shapeId="0" xr:uid="{D7B3238A-F81D-E645-99A0-BB68FD271C0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65" authorId="0" shapeId="0" xr:uid="{81CC23AB-D3C7-5745-BCB6-1207FA54C61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65" authorId="0" shapeId="0" xr:uid="{41EE77E4-F974-C845-8845-5FF3DE4C2DF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66" authorId="0" shapeId="0" xr:uid="{D4875AA5-0112-1A48-A2BA-56AB1DC23FD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66" authorId="0" shapeId="0" xr:uid="{D0B26B97-C864-A348-857B-E20577EF6B8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66" authorId="0" shapeId="0" xr:uid="{5EE2FF68-16AB-B947-A0F4-6C23177FC59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67" authorId="0" shapeId="0" xr:uid="{4977BB39-C3FF-4241-BB4F-636329CD542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67" authorId="0" shapeId="0" xr:uid="{6851A57A-A7FA-4D4A-846C-ECD8F26852E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67" authorId="0" shapeId="0" xr:uid="{E1DE8277-25C6-994A-BD4E-8A93B823211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68" authorId="0" shapeId="0" xr:uid="{0961C394-3567-7449-B9B5-2D4CAAE9D3A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68" authorId="0" shapeId="0" xr:uid="{50D71B60-F828-AA44-8461-316CE1A2372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68" authorId="0" shapeId="0" xr:uid="{AC82C014-E9CE-8848-8479-354DA7F39CD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69" authorId="0" shapeId="0" xr:uid="{57CC90B0-A864-E045-B463-0043A6EBD25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69" authorId="0" shapeId="0" xr:uid="{9A3494C8-799F-7045-8076-78B698D9B55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69" authorId="0" shapeId="0" xr:uid="{DBB67824-4CC8-1F4A-9503-AC5F46CF254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70" authorId="0" shapeId="0" xr:uid="{0A3CBDA8-1DD2-464D-8D18-ADAC7F96E27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70" authorId="0" shapeId="0" xr:uid="{7A09036A-0ABD-B14A-B06C-2E00A80E231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70" authorId="0" shapeId="0" xr:uid="{F5D09A55-1888-564B-A636-6332D3AC0EE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71" authorId="0" shapeId="0" xr:uid="{16C60DD9-9193-4B42-81B1-4D74E96AD81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71" authorId="0" shapeId="0" xr:uid="{32479D26-84C8-A04E-AFC0-2C384CB303B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71" authorId="0" shapeId="0" xr:uid="{89AC2B21-9E02-D447-9E53-3DFF3B7845B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72" authorId="0" shapeId="0" xr:uid="{4FDE239D-C692-3349-B7B8-5794EFAAA2A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72" authorId="0" shapeId="0" xr:uid="{C379502C-AFF8-3641-A38E-BC93F88E149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72" authorId="0" shapeId="0" xr:uid="{15003553-69B1-4C47-B8F4-6A5B2ADA198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73" authorId="0" shapeId="0" xr:uid="{77B11013-94EB-3640-A3D9-EB78FEDE155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73" authorId="0" shapeId="0" xr:uid="{7BBEB67F-DF94-DC48-BFD0-D2E5E8F9D21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73" authorId="0" shapeId="0" xr:uid="{8EECDE2D-FADE-1F46-8BD1-38015654DDE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74" authorId="0" shapeId="0" xr:uid="{0628E344-998D-E04C-850A-2B40516E003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74" authorId="0" shapeId="0" xr:uid="{3DC1AC0F-28E3-E743-B0A6-0C92B33DA81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74" authorId="0" shapeId="0" xr:uid="{0490D479-5024-984E-8814-606FA8B60ED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75" authorId="0" shapeId="0" xr:uid="{3E16DA4E-4E53-D747-A2B2-807137034E4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75" authorId="0" shapeId="0" xr:uid="{BAC9BD03-4A3A-E640-8F83-D002CB19A6F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75" authorId="0" shapeId="0" xr:uid="{3AA26173-0C0B-AA4D-826A-03EE14CEDF1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76" authorId="0" shapeId="0" xr:uid="{0D919692-BE17-B642-B5C1-7EF04FB2CAF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76" authorId="0" shapeId="0" xr:uid="{FE51605F-DD25-2249-8B7D-4F852FB6AB4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76" authorId="0" shapeId="0" xr:uid="{24FAF5CB-F719-194A-A395-7C9A545E5CD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77" authorId="0" shapeId="0" xr:uid="{81800A37-EFAF-DE45-83DB-7A86CFD092C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77" authorId="0" shapeId="0" xr:uid="{ABF11E94-A15C-144F-9B73-697785ED11D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77" authorId="0" shapeId="0" xr:uid="{CCDE6F5A-BBFB-C445-811D-D281D639478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78" authorId="0" shapeId="0" xr:uid="{5A91480E-2561-5741-BEBC-7956A84ED22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78" authorId="0" shapeId="0" xr:uid="{3029775C-DC6B-FF48-8B9D-DCACD4E55D1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78" authorId="0" shapeId="0" xr:uid="{8DD92229-85E9-BD4C-95D1-445E5B99D89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79" authorId="0" shapeId="0" xr:uid="{295216F5-4C25-1045-B203-0B4A6A115BC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79" authorId="0" shapeId="0" xr:uid="{2EABD8FA-30AC-1544-9766-A5ADFAB872C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79" authorId="0" shapeId="0" xr:uid="{87F8D335-CE7D-9643-AB96-D8D64AA98F8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80" authorId="0" shapeId="0" xr:uid="{81AA9065-B40C-DA4C-A707-A5F7A80F197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80" authorId="0" shapeId="0" xr:uid="{32817C18-6247-7846-88F6-EB32F6F3D9C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80" authorId="0" shapeId="0" xr:uid="{50005874-FA2A-CF43-ADB5-E03FB3BBC96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81" authorId="0" shapeId="0" xr:uid="{18752D76-0EB2-244C-ABB7-FE6ED3AF937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81" authorId="0" shapeId="0" xr:uid="{BDE158E6-ED41-2A4A-A69A-BEBFCA26E11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81" authorId="0" shapeId="0" xr:uid="{021F7CD1-F7BD-A54D-B06D-E1BA63A6728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82" authorId="0" shapeId="0" xr:uid="{B780A421-10E2-D047-AF43-355EBDC5D77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82" authorId="0" shapeId="0" xr:uid="{7425AA6A-C5FF-AF45-ACB3-3560986FC0A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82" authorId="0" shapeId="0" xr:uid="{EADD63A9-8958-6A46-BAB6-D7AC8931E87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83" authorId="0" shapeId="0" xr:uid="{3044A122-6508-0749-A3FC-DDEDEA02659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83" authorId="0" shapeId="0" xr:uid="{0C2E407F-4FFF-4643-9638-79C41F59D18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83" authorId="0" shapeId="0" xr:uid="{86AA3697-7D45-EA48-A215-816F1D62AF6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84" authorId="0" shapeId="0" xr:uid="{6A701DF2-3DD6-4342-9DD1-85D3C5CCED5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84" authorId="0" shapeId="0" xr:uid="{6942C082-D1AC-964B-A6EF-F401853DB56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84" authorId="0" shapeId="0" xr:uid="{EA91F842-5631-EB40-B413-D8446EF9BE2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85" authorId="0" shapeId="0" xr:uid="{54B0E842-5462-2E4A-8537-1AF72E71C52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85" authorId="0" shapeId="0" xr:uid="{33370102-8332-9D4A-BA88-2A94A442882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85" authorId="0" shapeId="0" xr:uid="{7536C766-CE2D-4049-92CB-87303CBF9D8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86" authorId="0" shapeId="0" xr:uid="{53094194-0585-3547-B2A8-2FA4B94F323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86" authorId="0" shapeId="0" xr:uid="{3017685B-DA88-4B48-9327-4F56BFB23F6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86" authorId="0" shapeId="0" xr:uid="{23DEA377-B0A2-0C4B-B65A-D6DDA29AB03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87" authorId="0" shapeId="0" xr:uid="{FE19D435-EA62-6047-A1D4-631E53E9D8D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87" authorId="0" shapeId="0" xr:uid="{78588939-EA05-634D-A168-6C581C93873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87" authorId="0" shapeId="0" xr:uid="{F58D63FD-321F-D041-BDE5-5418BDAA1FD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88" authorId="0" shapeId="0" xr:uid="{5F44A3DE-4104-5945-947B-5E40570CF02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88" authorId="0" shapeId="0" xr:uid="{2180213E-0CDF-BE43-9775-844623F0AFF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88" authorId="0" shapeId="0" xr:uid="{C0E72B50-2C05-A749-9B63-778113B99AE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89" authorId="0" shapeId="0" xr:uid="{290A2DEE-399C-6442-A553-FA66BD09491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89" authorId="0" shapeId="0" xr:uid="{27B6130E-8C0F-E142-8D07-97C661E2240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89" authorId="0" shapeId="0" xr:uid="{6B0BB076-4D62-2343-A146-229220D4C02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90" authorId="0" shapeId="0" xr:uid="{B4839DE3-AC79-1244-9E60-08F03611524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90" authorId="0" shapeId="0" xr:uid="{B85264AF-8D34-2246-ACE4-B1F7CCA1DCD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90" authorId="0" shapeId="0" xr:uid="{69D4B60B-6576-184C-8591-CC76DEBCBF4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91" authorId="0" shapeId="0" xr:uid="{9B1FFDED-609F-4541-8B68-72D547B489D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91" authorId="0" shapeId="0" xr:uid="{FA4B617E-2F92-7F49-B8EE-9355E6A05A1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91" authorId="0" shapeId="0" xr:uid="{41863B6A-3F94-EC4D-963B-CCD55BBF6FD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92" authorId="0" shapeId="0" xr:uid="{36C1CBFE-6E09-D447-9AF3-EA2E69AE0C6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92" authorId="0" shapeId="0" xr:uid="{5340E3C2-F03E-B944-9939-57CAAA360F4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92" authorId="0" shapeId="0" xr:uid="{154F4DF8-71B4-C943-8BD4-0CFA80F727B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93" authorId="0" shapeId="0" xr:uid="{F66800C6-AA80-3548-92EE-DEDBFC5C40E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93" authorId="0" shapeId="0" xr:uid="{F74C7185-AFC7-6E46-9FAC-0B2EAF0BCA8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93" authorId="0" shapeId="0" xr:uid="{658D162F-EA71-934C-9D1F-D00E26AB344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94" authorId="0" shapeId="0" xr:uid="{0353EC9D-5F49-5649-A10A-315B192034C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94" authorId="0" shapeId="0" xr:uid="{0FF7DD6F-8117-D247-8C71-9D807EF37B4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94" authorId="0" shapeId="0" xr:uid="{EC4861C5-D054-224A-AC43-19F001ED05C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95" authorId="0" shapeId="0" xr:uid="{0F75EAF6-932E-6343-A749-AACBB1C421B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95" authorId="0" shapeId="0" xr:uid="{7CFD83B9-6CE5-AA44-863B-4C830E04542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95" authorId="0" shapeId="0" xr:uid="{FB2BE0AE-689D-8241-AEB0-4B60CEB7619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96" authorId="0" shapeId="0" xr:uid="{C146F857-B05F-3A48-956D-BC85E86372B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96" authorId="0" shapeId="0" xr:uid="{7F310227-5C64-A347-A26D-5917737EEF7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96" authorId="0" shapeId="0" xr:uid="{63A040CD-52BD-5749-9075-E1FE504E42E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97" authorId="0" shapeId="0" xr:uid="{3E7A97F1-186E-CB43-AEC2-88D72079B04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97" authorId="0" shapeId="0" xr:uid="{C387D918-4B15-6341-98A6-815DAC7BFE1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97" authorId="0" shapeId="0" xr:uid="{4590254B-A56A-FB4B-8265-A5D4172284E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98" authorId="0" shapeId="0" xr:uid="{56180344-21F5-5B48-A3D1-F57D5F8752D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98" authorId="0" shapeId="0" xr:uid="{2F327273-A339-EE44-A353-BFA792E4FCD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98" authorId="0" shapeId="0" xr:uid="{D33090C3-DF7E-134E-8FAD-D3E606756A0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499" authorId="0" shapeId="0" xr:uid="{F100E8F3-671B-5849-8E2C-70A5C419442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499" authorId="0" shapeId="0" xr:uid="{91C89148-6C2A-1041-BD61-4277F764D9B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499" authorId="0" shapeId="0" xr:uid="{A5E98CD6-03B4-9740-8C67-A47B8664F91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00" authorId="0" shapeId="0" xr:uid="{67D254A1-2517-9540-8366-56823B424D5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00" authorId="0" shapeId="0" xr:uid="{C8BE7FD6-1DCD-3A44-A232-DDB549A4D68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00" authorId="0" shapeId="0" xr:uid="{FF762E32-792A-1040-8555-6D3AD19F9D2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01" authorId="0" shapeId="0" xr:uid="{D67FFABD-2262-5347-9D27-07F1C2A1A7E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01" authorId="0" shapeId="0" xr:uid="{22A19120-85F1-4943-816E-67FD3381815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01" authorId="0" shapeId="0" xr:uid="{EC0F9CC3-82E4-014E-B9C0-7C000D18A28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02" authorId="0" shapeId="0" xr:uid="{BA53A03E-DEF7-8546-8B1D-FD58402020F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02" authorId="0" shapeId="0" xr:uid="{9694306A-A8FC-5C47-9F0F-F2098E3F255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02" authorId="0" shapeId="0" xr:uid="{13E86A27-03B1-BB4E-96B4-5ADCE0CB049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03" authorId="0" shapeId="0" xr:uid="{6C10403C-96EF-3F40-8A23-166ED943DEE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03" authorId="0" shapeId="0" xr:uid="{29C727DC-1F3E-F946-98D7-A89C07D2605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03" authorId="0" shapeId="0" xr:uid="{F6F3EED0-0910-234B-BBB4-9C7E145A2E6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04" authorId="0" shapeId="0" xr:uid="{38B9A61C-F365-FA4C-BF14-79B87F7F9D8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04" authorId="0" shapeId="0" xr:uid="{143E66B3-1D58-4445-AFC5-33BB764B8F6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04" authorId="0" shapeId="0" xr:uid="{7E50AE79-19EF-E04E-A963-A54C22FCD38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05" authorId="0" shapeId="0" xr:uid="{719574DC-4609-1349-BD20-BC73BCC423F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05" authorId="0" shapeId="0" xr:uid="{A70C4215-B704-8C4C-AD8C-EDF06046D8E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05" authorId="0" shapeId="0" xr:uid="{FE24CD79-ED01-2943-B13F-743115663E8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06" authorId="0" shapeId="0" xr:uid="{AC722D59-A1E8-4949-B989-74134FB5FA3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06" authorId="0" shapeId="0" xr:uid="{A3B6075D-C66F-E549-B02A-DEAB04B367C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06" authorId="0" shapeId="0" xr:uid="{A1C7FA44-4886-5B46-885F-4D0889428A0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07" authorId="0" shapeId="0" xr:uid="{96BB2D56-5D62-C84C-8E31-0187448951B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07" authorId="0" shapeId="0" xr:uid="{47FD5444-2AFB-AC42-88BB-3E7EBE47899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07" authorId="0" shapeId="0" xr:uid="{87E7A210-4008-9E44-AC3B-366F6BFD268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08" authorId="0" shapeId="0" xr:uid="{9A89F54C-D493-7D48-9FB7-044FF5DFB20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08" authorId="0" shapeId="0" xr:uid="{70C2AFD2-1544-2848-A8DE-73A2FF33CE1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08" authorId="0" shapeId="0" xr:uid="{862A249F-097D-954B-96D0-5FF777483F4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09" authorId="0" shapeId="0" xr:uid="{A4397931-59E5-6E4D-A30A-7F3BD9B7A59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09" authorId="0" shapeId="0" xr:uid="{08DDA089-ACBB-A44F-93E9-4F23224FF7C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09" authorId="0" shapeId="0" xr:uid="{7F62CA94-9E59-8047-A60B-94B4B1A3AFC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10" authorId="0" shapeId="0" xr:uid="{8C752372-BDFF-D24A-8606-059837AF666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10" authorId="0" shapeId="0" xr:uid="{ADE4CF8E-B72C-5B48-9061-227DC71145B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10" authorId="0" shapeId="0" xr:uid="{3C27E71B-C90B-C345-8EDF-7E96F73D61C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11" authorId="0" shapeId="0" xr:uid="{49E23230-D464-074B-8349-0EB2B92C7E1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11" authorId="0" shapeId="0" xr:uid="{7A7F3EE8-1906-694C-8836-0673F1829CA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11" authorId="0" shapeId="0" xr:uid="{C4E18B0D-12BD-B04A-9AD2-A669A6ABC05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12" authorId="0" shapeId="0" xr:uid="{4086C259-E23D-D047-85E8-0552C6FD68B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12" authorId="0" shapeId="0" xr:uid="{FC4592C1-9F82-F04F-8D18-2AA873A6FB0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12" authorId="0" shapeId="0" xr:uid="{A1887E2D-0220-894D-8764-ADF6CD2E060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13" authorId="0" shapeId="0" xr:uid="{40906130-CE12-DA46-AE38-42B75CD07E4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13" authorId="0" shapeId="0" xr:uid="{31A84311-5237-3244-9068-ABA31A8470F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13" authorId="0" shapeId="0" xr:uid="{ADB1F79F-8BBC-C64F-9638-1E94F025AF0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14" authorId="0" shapeId="0" xr:uid="{1E80AFAA-0E98-3147-BBBA-7F392D897B9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14" authorId="0" shapeId="0" xr:uid="{BC27DF2F-F4A2-1B47-825C-8B999BE0C8A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14" authorId="0" shapeId="0" xr:uid="{E1636FE0-118F-D24B-B7F1-76FFFE26226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15" authorId="0" shapeId="0" xr:uid="{8B83CEB9-0282-2B48-8364-925CC93EB84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15" authorId="0" shapeId="0" xr:uid="{D6C74E8C-C84F-9F46-AEB1-90A622266CE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15" authorId="0" shapeId="0" xr:uid="{7EFB7C3B-9379-0240-A2C7-4242CE00E50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16" authorId="0" shapeId="0" xr:uid="{22C40497-3594-6C4D-8A91-AA5E1ED2C6A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16" authorId="0" shapeId="0" xr:uid="{0C5C0B62-89AD-9F4C-8991-6447A8B5124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16" authorId="0" shapeId="0" xr:uid="{F082A47D-B35F-0049-B8AD-738D29BE67A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17" authorId="0" shapeId="0" xr:uid="{6D78FDF5-E1E7-AF42-928E-2BD0220F25A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17" authorId="0" shapeId="0" xr:uid="{E0DF3158-1A5B-994B-9F79-7C36B79CDD2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17" authorId="0" shapeId="0" xr:uid="{BDBEBD8D-7514-6545-A4B5-37A7D23856D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18" authorId="0" shapeId="0" xr:uid="{0B8F5067-1D78-344E-880F-A421E6CF28F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18" authorId="0" shapeId="0" xr:uid="{4E794FB0-8CBF-0448-9937-037C8BCED08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18" authorId="0" shapeId="0" xr:uid="{C27046C1-BC4B-2B48-8132-F0BD8E7FA61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19" authorId="0" shapeId="0" xr:uid="{2F2F9709-8DF7-604C-98DF-318C83CE4C7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19" authorId="0" shapeId="0" xr:uid="{5AA3837F-58A4-2F4D-BE31-50EF323DA55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19" authorId="0" shapeId="0" xr:uid="{6D186B40-F29A-B041-B1C5-84ED86CA7E1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20" authorId="0" shapeId="0" xr:uid="{5BFA4B4D-E4E2-AF47-A566-5F0A3A3F42A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20" authorId="0" shapeId="0" xr:uid="{6E7604EB-5600-5540-9F89-C3A608B3C75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20" authorId="0" shapeId="0" xr:uid="{C4EF6D12-D2CF-C743-9808-8BBF27B562B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21" authorId="0" shapeId="0" xr:uid="{A1BC070C-705F-5C41-9685-C6BD119AAC1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21" authorId="0" shapeId="0" xr:uid="{22B77621-4C7C-8044-8EBB-A0FF47F58B4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21" authorId="0" shapeId="0" xr:uid="{85A2A740-8A4E-D24C-B1B8-408ED52B02F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22" authorId="0" shapeId="0" xr:uid="{A7CEBF87-BF5E-9A4D-9188-E940C39F6A1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22" authorId="0" shapeId="0" xr:uid="{88E1507E-A639-1840-8CE1-828E7A5D2A8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22" authorId="0" shapeId="0" xr:uid="{FA16E888-72D1-DE44-91AB-C5BA0A4EB12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23" authorId="0" shapeId="0" xr:uid="{E3882F87-8518-0342-B211-A1DC622DBF1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23" authorId="0" shapeId="0" xr:uid="{26B8A8FB-D767-494D-AD5A-E1C525B52FA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23" authorId="0" shapeId="0" xr:uid="{A4EC74F5-73F0-D849-9405-EFD4F716332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24" authorId="0" shapeId="0" xr:uid="{C20B2D8A-B9D7-9645-93D2-11D9B16D330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24" authorId="0" shapeId="0" xr:uid="{6E7726C9-D160-1340-8050-61C1C607C0B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24" authorId="0" shapeId="0" xr:uid="{285688B5-F104-2149-A257-ACA82173405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25" authorId="0" shapeId="0" xr:uid="{F6A56ABF-447A-B343-8E69-CB3DCF03043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25" authorId="0" shapeId="0" xr:uid="{B20CE703-61F4-684D-BDAB-C6D45F05812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25" authorId="0" shapeId="0" xr:uid="{1F26C475-6FBF-0347-85B3-66972C333B1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26" authorId="0" shapeId="0" xr:uid="{B4769B18-B509-A745-A2B3-68A331E8AAE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26" authorId="0" shapeId="0" xr:uid="{5E831D9C-7FB5-EE4E-92EF-CE148767FB7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26" authorId="0" shapeId="0" xr:uid="{4DDE58AB-A5FF-B94C-921C-C61C6765BD3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27" authorId="0" shapeId="0" xr:uid="{4F9733A5-E3F2-4949-BE45-6307945551F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27" authorId="0" shapeId="0" xr:uid="{D5ACAC9D-1020-5F43-BBA0-D173DB4C6B8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27" authorId="0" shapeId="0" xr:uid="{F3D9B857-13BC-4D4E-B855-690769310E6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28" authorId="0" shapeId="0" xr:uid="{1747E67B-79AC-F349-AEFB-4F59EEFBD94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28" authorId="0" shapeId="0" xr:uid="{AC5B0C70-8F2C-7642-AFDF-3A94E3E57CA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28" authorId="0" shapeId="0" xr:uid="{4700F86B-41B5-124F-8D9A-9C5EDB22A0F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29" authorId="0" shapeId="0" xr:uid="{26D5A133-3A79-6B4B-82B5-28034CEBD5E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29" authorId="0" shapeId="0" xr:uid="{E7ED4DB1-CD80-DB4E-B886-37E2BC95D67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29" authorId="0" shapeId="0" xr:uid="{69C11B8F-117D-B945-BAEC-B8A727BE717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30" authorId="0" shapeId="0" xr:uid="{3147DC18-6D95-1743-9769-4B972C27054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30" authorId="0" shapeId="0" xr:uid="{618D45F4-3708-6E4E-B840-136ECB042E3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30" authorId="0" shapeId="0" xr:uid="{76D2EFAC-92B4-0B4B-932C-A67451152D7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31" authorId="0" shapeId="0" xr:uid="{D1A7476A-F442-BA4E-884B-4EA38EF16A0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31" authorId="0" shapeId="0" xr:uid="{99F51573-C902-304A-A787-546D18D7440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31" authorId="0" shapeId="0" xr:uid="{7B89230F-F855-324D-B80F-B176E314E63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32" authorId="0" shapeId="0" xr:uid="{3B4DC35B-4ACD-D24F-BC48-080E83AB79A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32" authorId="0" shapeId="0" xr:uid="{906A7AAE-42E8-6240-9B40-F6F67975EDA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32" authorId="0" shapeId="0" xr:uid="{86F8C510-42BE-F44A-B2FD-6372D7282DE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33" authorId="0" shapeId="0" xr:uid="{7BCB2F05-643A-5247-B21D-F1A91E6B246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33" authorId="0" shapeId="0" xr:uid="{845A324A-D050-2644-8EBA-9A5D472316F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33" authorId="0" shapeId="0" xr:uid="{FFB87B53-0810-BB4D-8345-07ED6B1B05A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34" authorId="0" shapeId="0" xr:uid="{E31B05C7-320B-FC43-8630-2A239C87236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34" authorId="0" shapeId="0" xr:uid="{7467069A-905A-D544-BCDB-FDD42B23B18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34" authorId="0" shapeId="0" xr:uid="{4FE12972-5B0D-2B4D-960C-B5A63B04B72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35" authorId="0" shapeId="0" xr:uid="{C8E9C11B-7E9A-564A-915F-2FC4F5C311B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35" authorId="0" shapeId="0" xr:uid="{5722C944-C232-3A47-9960-52BC632F96D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35" authorId="0" shapeId="0" xr:uid="{21C97FFA-3C1A-5A4F-AD2B-A235559ACD0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36" authorId="0" shapeId="0" xr:uid="{6CCAAFDF-5739-AA47-85DA-8091EEC4381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36" authorId="0" shapeId="0" xr:uid="{46C9BBA8-2001-2C46-BDA2-0CC2326D391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36" authorId="0" shapeId="0" xr:uid="{AE007804-13F7-0143-AE78-80DFB97D570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37" authorId="0" shapeId="0" xr:uid="{CB183E69-AE12-6145-95A0-8D2ADFC53BD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Title with foreign-language parenthetical stripped, for matching to Global 2024 tab.</t>
        </r>
      </text>
    </comment>
    <comment ref="I537" authorId="0" shapeId="0" xr:uid="{2953D5C4-5663-7E43-B96D-544F91FDCC5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37" authorId="0" shapeId="0" xr:uid="{10C5D2F6-9E16-5143-B9D9-A21023DF65D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38" authorId="0" shapeId="0" xr:uid="{A63D47E5-04EB-204D-82F5-E8A06A50003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38" authorId="0" shapeId="0" xr:uid="{E2A471D1-F4B6-F34D-9FDB-C1D14EB33C0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38" authorId="0" shapeId="0" xr:uid="{1A62F707-55DB-AF4A-861A-5DB874F2BF8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39" authorId="0" shapeId="0" xr:uid="{D0048768-837C-E640-A22C-4A3E9A2E60D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39" authorId="0" shapeId="0" xr:uid="{5F5F83C6-08DE-BC4A-BEA1-AE6F1B0FF05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39" authorId="0" shapeId="0" xr:uid="{BE0F5E9D-F1D9-1E41-A27B-34E45886495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40" authorId="0" shapeId="0" xr:uid="{4E7256FA-E951-F04A-B045-90CCFD56055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40" authorId="0" shapeId="0" xr:uid="{C329B33E-1F29-FC4F-AFE5-B53714763EF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40" authorId="0" shapeId="0" xr:uid="{8829DBAE-2E1D-6745-BFC9-43FBBEFF44C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41" authorId="0" shapeId="0" xr:uid="{1D526C1F-3BBF-4049-8EF1-AE9D36CC918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41" authorId="0" shapeId="0" xr:uid="{8B5D34D0-6ECF-5F4C-A689-681D24E54ED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41" authorId="0" shapeId="0" xr:uid="{9FEF37A4-5266-DA43-A5FD-18371BD81E2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42" authorId="0" shapeId="0" xr:uid="{B8BE0ED3-658E-2840-9FAE-594F540B36C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42" authorId="0" shapeId="0" xr:uid="{07D3749E-8CBA-7A42-8A0A-E0A279A5E6E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42" authorId="0" shapeId="0" xr:uid="{430386B9-958E-5949-8179-50E062F564B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43" authorId="0" shapeId="0" xr:uid="{F670C25A-2146-DA41-995B-AFE91EE19ED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43" authorId="0" shapeId="0" xr:uid="{613E1AEF-CDE4-4246-B0F1-1FBC7B034B7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43" authorId="0" shapeId="0" xr:uid="{20E4FDC9-BF26-1F42-AD84-D61F60E9A0B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44" authorId="0" shapeId="0" xr:uid="{433ABDCF-0D16-0848-8E6A-7F4B6C75173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44" authorId="0" shapeId="0" xr:uid="{FD18BF7B-B568-EE43-AB30-260BEE585A4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44" authorId="0" shapeId="0" xr:uid="{AA45ED70-F9C8-6A4E-8F4B-D30F659552D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45" authorId="0" shapeId="0" xr:uid="{F9C63C8C-B375-F448-8657-81831ABCD38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45" authorId="0" shapeId="0" xr:uid="{4570C067-2303-DF4D-8F48-60504282314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45" authorId="0" shapeId="0" xr:uid="{F9AA2E60-987D-814B-BA9E-4FEEBA07ECE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46" authorId="0" shapeId="0" xr:uid="{A695427B-9B0D-C448-892F-4C43C64483F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46" authorId="0" shapeId="0" xr:uid="{7E6581EA-4188-F841-9F2F-AEEAA98EBEA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46" authorId="0" shapeId="0" xr:uid="{7D25E141-8B14-2D43-BAC5-A3694C0219C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47" authorId="0" shapeId="0" xr:uid="{007A5635-785A-8F4E-8F96-018B7BB545C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47" authorId="0" shapeId="0" xr:uid="{A2B07F06-0A45-9547-8A53-72890B743C6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47" authorId="0" shapeId="0" xr:uid="{A34D55D1-4F6F-3C45-9237-8515450F120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48" authorId="0" shapeId="0" xr:uid="{7D31DCA3-A3D0-3146-A320-3D75B64A4C2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48" authorId="0" shapeId="0" xr:uid="{1897E39C-747C-6D49-BA75-0AEC22A38F0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48" authorId="0" shapeId="0" xr:uid="{A9C912F8-CEE5-CA4F-8512-37647A513BE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49" authorId="0" shapeId="0" xr:uid="{40ADF0CD-6FF4-FE42-BB00-BB9C4464445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49" authorId="0" shapeId="0" xr:uid="{6C7A0DC5-8ED6-7646-8A27-8CB47D89C76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49" authorId="0" shapeId="0" xr:uid="{4B514DA9-C235-A14A-B327-2D9041FD8C8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50" authorId="0" shapeId="0" xr:uid="{EDB655BD-43E3-674D-911D-83462380D56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50" authorId="0" shapeId="0" xr:uid="{76B42777-2581-8843-B422-A3FCFFD4B70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50" authorId="0" shapeId="0" xr:uid="{82CB96DC-A049-C04F-8AE7-E567FC5BCE3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51" authorId="0" shapeId="0" xr:uid="{3B0B6AF9-A054-0B4F-A60D-6861388E4FC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51" authorId="0" shapeId="0" xr:uid="{2DAFB727-0EF8-FD43-95BC-BEAB2AB7475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51" authorId="0" shapeId="0" xr:uid="{35CF2DA6-C86F-A543-ABB8-848C2EBCF18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52" authorId="0" shapeId="0" xr:uid="{AB7E5A9D-508F-1D40-B227-DDB35A79D2C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52" authorId="0" shapeId="0" xr:uid="{B8DAEBDC-3EE6-E542-B453-43FCB7D598E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52" authorId="0" shapeId="0" xr:uid="{BEC5CB76-E889-E04A-B332-EE4CF788454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53" authorId="0" shapeId="0" xr:uid="{12CAB312-B179-F54D-BAF3-38DC4B45C87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53" authorId="0" shapeId="0" xr:uid="{F3884F56-61F7-1E46-AA5A-E967A8140A8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53" authorId="0" shapeId="0" xr:uid="{312E208D-7D71-8240-8F5F-E0A2AE0FA76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54" authorId="0" shapeId="0" xr:uid="{3A9B9EDE-4814-DF46-A771-9C39B47CF27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54" authorId="0" shapeId="0" xr:uid="{C531F176-D757-D44C-A3E1-7BD99D0DD68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54" authorId="0" shapeId="0" xr:uid="{6EFFBE9B-1734-D54E-9E1C-CD91262E71F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55" authorId="0" shapeId="0" xr:uid="{29EA71A7-176D-E442-BDD4-45F41357F6A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55" authorId="0" shapeId="0" xr:uid="{0ABFF220-CF76-D341-ADBE-F6AD71C9E50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55" authorId="0" shapeId="0" xr:uid="{BF6E0F54-FF12-8B42-963F-1037632ECD1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56" authorId="0" shapeId="0" xr:uid="{5988C1AF-219B-7D47-B126-97EB8C8B80F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56" authorId="0" shapeId="0" xr:uid="{3DD83B95-B118-204F-9D22-7C63C55757D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56" authorId="0" shapeId="0" xr:uid="{FF9B1D0F-FAA6-9A46-9589-838F633F5E0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57" authorId="0" shapeId="0" xr:uid="{960C69CB-61A7-7743-81FC-51D252F3FA2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57" authorId="0" shapeId="0" xr:uid="{A8B6B0C5-E319-BE41-9B5E-07CA900660E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57" authorId="0" shapeId="0" xr:uid="{5BD35E17-8F28-8040-865E-25032EE61EC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58" authorId="0" shapeId="0" xr:uid="{BEBB56E2-08E3-8E43-B1BB-E94F96D2F89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58" authorId="0" shapeId="0" xr:uid="{E08E961B-63C6-9C48-B536-E344ADB575D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58" authorId="0" shapeId="0" xr:uid="{9D4E2475-9D9A-3543-9978-82A3A4CCA77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59" authorId="0" shapeId="0" xr:uid="{99C6CB6E-BA1D-9A4C-B386-4A6F0636B1A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59" authorId="0" shapeId="0" xr:uid="{5740B5A5-DD11-BB4C-B8F2-F7A483B7DE6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59" authorId="0" shapeId="0" xr:uid="{0EE7997B-65AE-724A-8F91-FFC93677D57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60" authorId="0" shapeId="0" xr:uid="{E2350403-D910-134F-A1FC-93622A03DC5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60" authorId="0" shapeId="0" xr:uid="{028980CB-855A-6049-A6F6-85CE63E79A0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60" authorId="0" shapeId="0" xr:uid="{D0C5AE14-1C8A-B84A-807F-BDEFEA30D6F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61" authorId="0" shapeId="0" xr:uid="{132FFF4F-F20B-B541-86B2-67794B02D32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61" authorId="0" shapeId="0" xr:uid="{F232882B-4C04-2240-83C2-F24A1D521AD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61" authorId="0" shapeId="0" xr:uid="{5F118490-CB3F-6146-94AA-1EAD48127EF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62" authorId="0" shapeId="0" xr:uid="{4EE10973-9930-6E4E-A964-113C550862F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62" authorId="0" shapeId="0" xr:uid="{A7A095FE-5480-1F46-B1C7-3011221F09B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62" authorId="0" shapeId="0" xr:uid="{A6699180-2477-E442-BE07-A4CFEF402BF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63" authorId="0" shapeId="0" xr:uid="{9D8B6E18-238C-574D-94C7-E5D74E90DBC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63" authorId="0" shapeId="0" xr:uid="{96EF9CBB-648F-7E4A-A3A8-16BF2AC1AE1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63" authorId="0" shapeId="0" xr:uid="{F0B7BBD1-BBDB-9B4F-94CE-DE25956796F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64" authorId="0" shapeId="0" xr:uid="{8AE17C61-5904-D449-B04C-F2F52AC6E69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64" authorId="0" shapeId="0" xr:uid="{3BD70245-7F3D-9A4B-82AB-344BE60C6DF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64" authorId="0" shapeId="0" xr:uid="{FAB7453D-00A6-CB49-93B9-E1E2EAACBC0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65" authorId="0" shapeId="0" xr:uid="{36E72D35-822E-1F48-A7F3-1D814FE3708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65" authorId="0" shapeId="0" xr:uid="{5D1C6DB1-104D-1B48-A216-9CB346899E1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65" authorId="0" shapeId="0" xr:uid="{5302989B-E68B-3B43-ACB7-B163CDD3BB2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66" authorId="0" shapeId="0" xr:uid="{6792B9B5-9FCA-A940-9EEB-0F4E60C6C07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66" authorId="0" shapeId="0" xr:uid="{34BDA504-7122-BB48-8219-6F6AF2C9FB2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66" authorId="0" shapeId="0" xr:uid="{1F5CB750-0C14-FA4B-B878-A3464A2BEA1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67" authorId="0" shapeId="0" xr:uid="{2ECE07C3-BC03-E044-8742-2A166267597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67" authorId="0" shapeId="0" xr:uid="{F834FA91-06A5-F44A-8CE6-BF756E602B4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67" authorId="0" shapeId="0" xr:uid="{E5405430-F1CB-4049-9288-C5524B244DE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68" authorId="0" shapeId="0" xr:uid="{0B792017-1735-1D40-9230-39F28C33A26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68" authorId="0" shapeId="0" xr:uid="{0C30FB00-1635-CA44-9E10-23E84DFB229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68" authorId="0" shapeId="0" xr:uid="{6539092E-4A5E-DE44-9B0D-6B922019B33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69" authorId="0" shapeId="0" xr:uid="{48E0102C-A278-D841-89EE-6DAD9F733B7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69" authorId="0" shapeId="0" xr:uid="{C03F70B4-1476-2E46-AC3B-8564D323860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69" authorId="0" shapeId="0" xr:uid="{BA90F724-6934-8440-AD37-806F8815983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70" authorId="0" shapeId="0" xr:uid="{7AF04264-F8BE-5E4D-9A7B-34A4077B0BE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70" authorId="0" shapeId="0" xr:uid="{796FB454-53A7-A44B-ACB2-BF3A92CA041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70" authorId="0" shapeId="0" xr:uid="{684DCF17-24EB-0F43-8467-0AEA2176145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71" authorId="0" shapeId="0" xr:uid="{258A5F81-09B4-6B43-ACF7-A9FD23D7ABC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71" authorId="0" shapeId="0" xr:uid="{3E97F697-AE4F-F240-97B1-637A2173A60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71" authorId="0" shapeId="0" xr:uid="{8C8358EB-FD81-9641-8EF0-86305E175E8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72" authorId="0" shapeId="0" xr:uid="{D7E76FE9-2703-5F4C-ABDE-DEBEC376D8D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72" authorId="0" shapeId="0" xr:uid="{D8828DF0-42D6-2246-A03A-B60ABBA1D64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72" authorId="0" shapeId="0" xr:uid="{72ADCA39-483F-AF43-937E-064E8EC04E3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73" authorId="0" shapeId="0" xr:uid="{8C25D6E7-DC17-054B-8562-D2BF5C49157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73" authorId="0" shapeId="0" xr:uid="{1331AB5D-881F-734D-9AED-4FF6C371E22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73" authorId="0" shapeId="0" xr:uid="{4DA42E13-961B-E24D-807B-CA331D208AF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74" authorId="0" shapeId="0" xr:uid="{B8F25BEF-4D6A-7642-B3C6-26960D15A0F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74" authorId="0" shapeId="0" xr:uid="{36E095FF-FC2B-CB49-95E2-D878F38990E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74" authorId="0" shapeId="0" xr:uid="{6EC016C0-F507-244A-8E13-5706CFDF3B5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75" authorId="0" shapeId="0" xr:uid="{05C7922C-599E-9C45-B3FB-B312ED40447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75" authorId="0" shapeId="0" xr:uid="{91E0149F-4D2A-6C4C-96DB-BFF5F28F272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75" authorId="0" shapeId="0" xr:uid="{2AE8D6C5-7C38-F346-A00D-9D5534D5BB8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76" authorId="0" shapeId="0" xr:uid="{4F2904D9-BEB8-9B47-8899-B1A96F637DC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76" authorId="0" shapeId="0" xr:uid="{6A98CE36-D2BD-814E-9FBF-7E42502B9FF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76" authorId="0" shapeId="0" xr:uid="{E30AD7B0-D037-9243-A376-C170A760267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77" authorId="0" shapeId="0" xr:uid="{7A7D18DB-1EDA-1C48-9821-A8CD2A448C4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77" authorId="0" shapeId="0" xr:uid="{429DB22F-32E1-BD42-A47E-E91B9B492C5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77" authorId="0" shapeId="0" xr:uid="{27F8EB8B-55FC-CD44-943D-02C7DEEF1E1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78" authorId="0" shapeId="0" xr:uid="{241E5A47-3055-D148-8553-988C371772C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78" authorId="0" shapeId="0" xr:uid="{94BE3E60-CFC4-7C46-AEC9-509ABCE2350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78" authorId="0" shapeId="0" xr:uid="{CEAD107F-05F4-D44B-8250-84FBB52C767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79" authorId="0" shapeId="0" xr:uid="{D0781683-AA03-984A-BE9A-35C623DA6C7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79" authorId="0" shapeId="0" xr:uid="{39D406F0-8448-814A-A2DE-D3F10D741CA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79" authorId="0" shapeId="0" xr:uid="{025AA15E-B00B-644C-8028-F00FA0E736D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80" authorId="0" shapeId="0" xr:uid="{EE248921-743E-754C-816A-7C314F7B496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80" authorId="0" shapeId="0" xr:uid="{FDEFB895-EBAE-3B4F-8681-2C474384A88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80" authorId="0" shapeId="0" xr:uid="{9334B7A4-94A4-5246-BD97-C3AE067C054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81" authorId="0" shapeId="0" xr:uid="{A2EDB06C-81AE-934B-B346-C26B102997D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81" authorId="0" shapeId="0" xr:uid="{0E336438-A3EF-D549-B3F6-E3C78842146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81" authorId="0" shapeId="0" xr:uid="{6FB4CDAC-4865-4642-92CF-941FB6FDB46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82" authorId="0" shapeId="0" xr:uid="{1344E242-2E2F-7E40-84C9-EEC14A2972F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82" authorId="0" shapeId="0" xr:uid="{B02575E1-0504-B442-BB0C-47EA905461B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82" authorId="0" shapeId="0" xr:uid="{DAEC250E-F16F-0747-AB06-CD30B5B83CF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83" authorId="0" shapeId="0" xr:uid="{AA19C942-7729-DB4A-A262-DCC3CC5FA3C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83" authorId="0" shapeId="0" xr:uid="{864EF5C0-CAB3-8E4B-8EE3-2AC604BE4BF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83" authorId="0" shapeId="0" xr:uid="{887A7907-A08D-814F-BD65-B9A3EA32025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84" authorId="0" shapeId="0" xr:uid="{D8640055-D3BB-BA40-A3DA-76C2138356D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84" authorId="0" shapeId="0" xr:uid="{5C18E3EF-DA3C-B14F-9CDC-EFFFF113289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84" authorId="0" shapeId="0" xr:uid="{24501029-DA60-C647-8F1E-EA79E29B45A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85" authorId="0" shapeId="0" xr:uid="{B9654252-04A2-6B46-AB8F-5CE77FCB446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85" authorId="0" shapeId="0" xr:uid="{A72ED669-0B00-4847-8623-4F70DF76DC5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85" authorId="0" shapeId="0" xr:uid="{DC0F0D26-556F-F44C-9C3E-204F2043EC6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86" authorId="0" shapeId="0" xr:uid="{A3F55E52-873B-4941-9308-99BF8FC5347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86" authorId="0" shapeId="0" xr:uid="{9CAD27EE-7F3C-BE4B-B72C-F0777D31777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86" authorId="0" shapeId="0" xr:uid="{2266564E-B009-5049-85EE-2D8122CE896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87" authorId="0" shapeId="0" xr:uid="{13591537-7E78-6A42-92F5-95DFE2A65C5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87" authorId="0" shapeId="0" xr:uid="{46596554-D17C-BF44-A4C7-2D5E4F64C65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87" authorId="0" shapeId="0" xr:uid="{96111DCB-2CAC-B445-B2A9-008684581F4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88" authorId="0" shapeId="0" xr:uid="{571197FD-F67E-2E48-AC0B-A7BBE0A2183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88" authorId="0" shapeId="0" xr:uid="{12001C13-A2AF-0142-9A97-241B2DEF92A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88" authorId="0" shapeId="0" xr:uid="{49F08D29-7993-7B41-AA70-4E8414E3D66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89" authorId="0" shapeId="0" xr:uid="{1B6FA429-A25C-2B40-817B-5766894BB06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89" authorId="0" shapeId="0" xr:uid="{8DBB851A-8A0B-0D41-B03F-557D536A913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89" authorId="0" shapeId="0" xr:uid="{6CB00A34-E052-2A4B-9689-ED5A66BB2AF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90" authorId="0" shapeId="0" xr:uid="{94371B65-61C7-254A-91AA-CFD7A14B2FA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90" authorId="0" shapeId="0" xr:uid="{4CAA42C6-29A2-B549-8A09-C0999DF0813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90" authorId="0" shapeId="0" xr:uid="{06EA0A54-EE9B-3342-9F19-AED874F2D2D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91" authorId="0" shapeId="0" xr:uid="{75B20D36-902D-424E-A631-3E84B0ACEDA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91" authorId="0" shapeId="0" xr:uid="{81213F84-1485-B24F-BE9F-DBAC1E42B7E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91" authorId="0" shapeId="0" xr:uid="{10E01683-22C1-D541-A12F-F5D55EE35CE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92" authorId="0" shapeId="0" xr:uid="{49DEB3DB-C585-5A4C-B6A1-6D569070683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92" authorId="0" shapeId="0" xr:uid="{0AF16C79-ED7B-9541-93E5-3846DFC6242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92" authorId="0" shapeId="0" xr:uid="{BBC216DF-E60C-6C46-B15C-756C2C17EAC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93" authorId="0" shapeId="0" xr:uid="{6DF68118-8038-0C4F-835C-A65CD1EF06D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93" authorId="0" shapeId="0" xr:uid="{BE6B7856-7C3A-B54A-B340-CC1F2F8AAD8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93" authorId="0" shapeId="0" xr:uid="{6B42C920-BEC1-9346-B9F0-BBC26801E2F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94" authorId="0" shapeId="0" xr:uid="{67355964-D3C1-D243-97F0-AD99030ECAE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94" authorId="0" shapeId="0" xr:uid="{B212CD23-1F2B-C94A-AD7B-ABB7B6E3669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94" authorId="0" shapeId="0" xr:uid="{99762349-C55C-144D-A664-95EF94C22D2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95" authorId="0" shapeId="0" xr:uid="{2F32E6F6-BBA8-0048-8D59-8AD4374DD9F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95" authorId="0" shapeId="0" xr:uid="{4413CD89-7E8B-F64D-B617-DE935A548CF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95" authorId="0" shapeId="0" xr:uid="{F2768A8F-2161-604A-B5BE-F3F56D89A55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96" authorId="0" shapeId="0" xr:uid="{744EBA02-13D6-A145-8429-901E36DA0FC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96" authorId="0" shapeId="0" xr:uid="{AF427E70-3247-214A-942C-183D12594B7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96" authorId="0" shapeId="0" xr:uid="{BB130E8C-9DD6-AF44-BDFF-836A6936F06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97" authorId="0" shapeId="0" xr:uid="{FC450D91-41F1-CE48-AD9A-EBA7E28C907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97" authorId="0" shapeId="0" xr:uid="{9562DC97-4833-5145-B774-833004A4CC5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97" authorId="0" shapeId="0" xr:uid="{F63A29BE-C569-7D4F-8543-B282C9BF8BC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98" authorId="0" shapeId="0" xr:uid="{77EDA385-AC94-AB45-8FB1-0B83DA1FBC8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98" authorId="0" shapeId="0" xr:uid="{F16C8BD1-E5B7-D643-94B0-B28AD71F463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98" authorId="0" shapeId="0" xr:uid="{FE4DA536-153A-CE40-BD46-584B32AF278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599" authorId="0" shapeId="0" xr:uid="{2E250E0C-2896-5A49-AE61-69B0B1B93EB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599" authorId="0" shapeId="0" xr:uid="{F5F7FB8E-6A3F-4D44-9877-5BD6403FB28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599" authorId="0" shapeId="0" xr:uid="{79440146-C029-7B46-8713-FAFC704FD30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00" authorId="0" shapeId="0" xr:uid="{0BEA737C-7678-D74D-BFAA-376DF44051D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00" authorId="0" shapeId="0" xr:uid="{547310D4-3C6F-5245-8746-B4517BF73AF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00" authorId="0" shapeId="0" xr:uid="{1D315015-4EFE-7A4F-B191-0F83F49EC5D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01" authorId="0" shapeId="0" xr:uid="{FFF8CD44-FC8F-E147-BCC5-68328D965B4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01" authorId="0" shapeId="0" xr:uid="{0AE7B280-C6DF-5445-891F-D52E408FBDF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01" authorId="0" shapeId="0" xr:uid="{65D0F811-34E6-694F-B577-55CF075D101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02" authorId="0" shapeId="0" xr:uid="{5127D94E-D00A-914C-BA96-0961638E5D2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02" authorId="0" shapeId="0" xr:uid="{DA3E3162-8DE7-3E4A-B3FB-32BB4407A7E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02" authorId="0" shapeId="0" xr:uid="{76AD011A-AC97-4340-B90C-19785EEFA2B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03" authorId="0" shapeId="0" xr:uid="{67986123-31F0-6B4F-AE69-D08EC9EB92B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03" authorId="0" shapeId="0" xr:uid="{6AD69809-BF43-E546-BF9B-5367F8612D4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03" authorId="0" shapeId="0" xr:uid="{7A587637-6B80-4A47-A80E-CDD91F47285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04" authorId="0" shapeId="0" xr:uid="{B7ED4406-07DF-FB48-8A7A-DEF2A1D9BF6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04" authorId="0" shapeId="0" xr:uid="{CEBE2B10-FF34-894A-8614-6223E12A632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04" authorId="0" shapeId="0" xr:uid="{B025FD73-6E3D-4D45-A4A8-9B7F6E63ACF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05" authorId="0" shapeId="0" xr:uid="{FE0ACBC7-1F49-8247-A739-25B9B78A2C8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05" authorId="0" shapeId="0" xr:uid="{87BEDA26-630A-A14A-8B97-8D316803BEF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05" authorId="0" shapeId="0" xr:uid="{295746CC-758F-8342-8F9F-36480673B33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06" authorId="0" shapeId="0" xr:uid="{9E9E8CA7-F9B7-4E4F-B7EF-62AE5CD6F89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06" authorId="0" shapeId="0" xr:uid="{7E274B44-D7BA-AD46-BCC5-83D1EE87703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06" authorId="0" shapeId="0" xr:uid="{AF1A63DA-BC5C-794D-ACE8-D80E67AC22E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07" authorId="0" shapeId="0" xr:uid="{43D17343-E978-A740-8843-F8C339F6D06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07" authorId="0" shapeId="0" xr:uid="{E08B0C45-9697-F84A-830C-FDECA485D69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07" authorId="0" shapeId="0" xr:uid="{8A81BF9F-2835-0D4B-B3F2-D593595F800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08" authorId="0" shapeId="0" xr:uid="{02C07907-D493-0844-BE1D-FB14FD88690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08" authorId="0" shapeId="0" xr:uid="{7C0E0AEC-7FAF-FC4A-991D-C91DD9F9EC5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08" authorId="0" shapeId="0" xr:uid="{F97E13FA-8C98-244D-B5D6-3D968744394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09" authorId="0" shapeId="0" xr:uid="{31B1FAC6-7EA1-1647-A0EC-A3C1D8742E6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09" authorId="0" shapeId="0" xr:uid="{B7780603-4ECA-4B44-BAAD-6627C62E687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09" authorId="0" shapeId="0" xr:uid="{3B95EF77-35C4-8348-8FB4-1363C892F8A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10" authorId="0" shapeId="0" xr:uid="{C3D15FA2-3BCC-E84C-B4F9-F90B82909AD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10" authorId="0" shapeId="0" xr:uid="{9732B21D-FFA8-E04E-91F3-1FA71DE19BD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10" authorId="0" shapeId="0" xr:uid="{A843425E-FF0E-2542-8A3C-DA72650DC96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11" authorId="0" shapeId="0" xr:uid="{114BEC81-BABF-7140-954E-87E81827039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11" authorId="0" shapeId="0" xr:uid="{CFBD937D-6DD0-4F43-9031-7C08C47F42E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11" authorId="0" shapeId="0" xr:uid="{7910FC16-B72E-B649-ADDC-39C162DB000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12" authorId="0" shapeId="0" xr:uid="{432C19C6-CFB4-0746-82D2-8835380AF5C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12" authorId="0" shapeId="0" xr:uid="{710D186E-01A3-3B49-A5CB-0A2CAADF744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12" authorId="0" shapeId="0" xr:uid="{009644A7-AA54-3F40-8153-C8858B4132F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13" authorId="0" shapeId="0" xr:uid="{73C7202A-FEDD-0A4A-A620-7FD04AC127A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13" authorId="0" shapeId="0" xr:uid="{C8A4BD5D-6C3B-0646-8E3B-7C3300F4742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13" authorId="0" shapeId="0" xr:uid="{632AC4F7-138D-F144-9298-D203F781BB1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14" authorId="0" shapeId="0" xr:uid="{A6DEF518-CCAB-884C-9616-E1E60D16C99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14" authorId="0" shapeId="0" xr:uid="{E200E334-838B-2B40-A854-1BAA8018B50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14" authorId="0" shapeId="0" xr:uid="{33B580F3-1B05-F341-BDE1-861B20FB0C9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15" authorId="0" shapeId="0" xr:uid="{E40192E7-E80A-7C4E-9F56-450A3C8E49E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15" authorId="0" shapeId="0" xr:uid="{CDA62CF0-4A71-2345-A53C-26919BEB558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15" authorId="0" shapeId="0" xr:uid="{AE5DC9DB-9607-AC41-8844-F79125201AD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16" authorId="0" shapeId="0" xr:uid="{08EFFF4F-DDA6-5047-880B-8C36314D8A9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16" authorId="0" shapeId="0" xr:uid="{AAD545D2-FA9D-C141-AA10-8D5249894E7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16" authorId="0" shapeId="0" xr:uid="{A2EB4C6C-7961-A740-BAD6-9228848D439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17" authorId="0" shapeId="0" xr:uid="{4D820BA5-786A-3546-8B77-2DFEEBA870F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17" authorId="0" shapeId="0" xr:uid="{225A4F81-4E87-2540-AAE4-CC39F8AE3EB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17" authorId="0" shapeId="0" xr:uid="{514B3134-3C57-1B45-BEA9-D851A2D5807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18" authorId="0" shapeId="0" xr:uid="{F60CE606-4CB3-9048-B372-6C847CB2E1B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18" authorId="0" shapeId="0" xr:uid="{74BD3F64-E28B-D241-A9F3-BF735263B41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18" authorId="0" shapeId="0" xr:uid="{4611B46A-E219-1844-84A7-B7CB5AB1DB3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19" authorId="0" shapeId="0" xr:uid="{0A17987F-2AEA-274A-B8BE-DBDA6D46941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19" authorId="0" shapeId="0" xr:uid="{0291468F-4BAE-D848-9A79-14F720943A3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19" authorId="0" shapeId="0" xr:uid="{BFC02D2B-4332-0847-91AA-47D949EC4AA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20" authorId="0" shapeId="0" xr:uid="{707A423A-02E6-F64D-9E2B-C317971FC2C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20" authorId="0" shapeId="0" xr:uid="{6F68208C-7220-A04D-BC95-028FC52A58F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20" authorId="0" shapeId="0" xr:uid="{25B7D4C3-8CE8-E74D-9495-42B4211AB75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21" authorId="0" shapeId="0" xr:uid="{B264B353-8F17-5843-A78D-17E4D698060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21" authorId="0" shapeId="0" xr:uid="{BA0C6D37-C870-4F4D-BBD2-795F4C26380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21" authorId="0" shapeId="0" xr:uid="{D29E3055-B3A1-0D43-A057-885CB42A782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22" authorId="0" shapeId="0" xr:uid="{729EA775-7676-F244-956A-3AB2A3E86C7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22" authorId="0" shapeId="0" xr:uid="{2FC6E59F-2286-F141-9027-87B6784AB4F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22" authorId="0" shapeId="0" xr:uid="{683508C0-9CC2-824C-9AE5-EB90A321A4C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23" authorId="0" shapeId="0" xr:uid="{81D97F72-768E-C342-8A04-8972F3C2606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23" authorId="0" shapeId="0" xr:uid="{1AF6A7FB-2419-2342-BA39-C94FDD8D14C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23" authorId="0" shapeId="0" xr:uid="{89991A49-F00A-284B-8261-5BDDBB84A6A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24" authorId="0" shapeId="0" xr:uid="{795FDBA1-DF96-984B-8360-2EE3EE8D804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24" authorId="0" shapeId="0" xr:uid="{95A7FDA5-E464-AD4F-ABD2-570F6BB70AC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24" authorId="0" shapeId="0" xr:uid="{4ADA5F2F-32C5-4749-AF4A-5F506F59EFB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25" authorId="0" shapeId="0" xr:uid="{3702D0C7-F503-8344-9676-12BBC87F968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25" authorId="0" shapeId="0" xr:uid="{FB27B634-A7F6-414C-ABE4-FC905157ACE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25" authorId="0" shapeId="0" xr:uid="{E229FAAF-0D9E-F54F-83C1-4DB5DA58F01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26" authorId="0" shapeId="0" xr:uid="{EAFB5040-E889-CF46-ACB0-D92B433D9C7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26" authorId="0" shapeId="0" xr:uid="{2D93B08D-5983-7F4F-A8A6-946EEFDFA7E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26" authorId="0" shapeId="0" xr:uid="{0733AC71-9A56-3F40-A329-709F033D348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27" authorId="0" shapeId="0" xr:uid="{DF63733F-18A7-B44B-8167-09FBBBFE666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27" authorId="0" shapeId="0" xr:uid="{CC47E15B-6309-F743-BB31-E9F133CAF9C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27" authorId="0" shapeId="0" xr:uid="{51DEAAEC-3D4A-D547-9743-35D21560F52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28" authorId="0" shapeId="0" xr:uid="{E3E4A992-2CE3-EA44-9135-3AFA9B5F16F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28" authorId="0" shapeId="0" xr:uid="{83B91C87-6550-5640-96D0-8B8FCBA58D0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28" authorId="0" shapeId="0" xr:uid="{AB6D8279-40D9-6243-A8EB-6D29166FE14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29" authorId="0" shapeId="0" xr:uid="{AF3EEC8C-A9C3-3145-B6AA-C137FEF141A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29" authorId="0" shapeId="0" xr:uid="{0F5DAFB0-D95C-8D43-8EB7-22A05AE50CA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29" authorId="0" shapeId="0" xr:uid="{5F386FCD-6365-D34F-AA8D-8BB3C4F43FB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30" authorId="0" shapeId="0" xr:uid="{352AF717-180C-2E49-BF77-ECBB6D9EC4E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30" authorId="0" shapeId="0" xr:uid="{C11CE644-EC3F-AC4F-BE25-2814C4E955D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30" authorId="0" shapeId="0" xr:uid="{6F53A680-93C3-F94A-959B-C44B7BB4057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31" authorId="0" shapeId="0" xr:uid="{C93870FE-CA01-9143-8010-7073E0DAB81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31" authorId="0" shapeId="0" xr:uid="{06B045F8-56C3-134A-9959-27822BE5723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31" authorId="0" shapeId="0" xr:uid="{D975D711-79E8-514C-8CD1-AE05A2CBA6B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32" authorId="0" shapeId="0" xr:uid="{0BB3FEEB-F6D4-B746-B2E9-1D75F088E38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32" authorId="0" shapeId="0" xr:uid="{D3CD1AEB-0237-6147-96B7-721CE322353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32" authorId="0" shapeId="0" xr:uid="{D8776DE5-D84B-8248-A051-65865E2922F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33" authorId="0" shapeId="0" xr:uid="{47ACDFF6-928A-104D-A956-ACAC1C780B3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33" authorId="0" shapeId="0" xr:uid="{5A918BFE-920B-1B4C-9C97-1D3D37FD6C3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33" authorId="0" shapeId="0" xr:uid="{85007F3F-1E4D-A640-A7DE-F7402C1E801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34" authorId="0" shapeId="0" xr:uid="{8941C30C-6C43-CF40-B3E0-AB76A2D52D5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34" authorId="0" shapeId="0" xr:uid="{FF77A53A-049B-8648-9503-AB2BB7EE261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34" authorId="0" shapeId="0" xr:uid="{C603BE68-CE84-A246-8705-F7F8384F1FF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35" authorId="0" shapeId="0" xr:uid="{2F79F2B2-D432-7543-81AD-86914BF2388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35" authorId="0" shapeId="0" xr:uid="{B5CADDEF-8FBB-144D-9042-38A56887CA8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35" authorId="0" shapeId="0" xr:uid="{7A3A168F-F07C-1448-8EB9-F2DAB2BCF43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36" authorId="0" shapeId="0" xr:uid="{BA3C951C-D4B3-8E46-9EAE-8CCE1848498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36" authorId="0" shapeId="0" xr:uid="{205225A3-6684-7D48-B97E-10FD8301B5F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36" authorId="0" shapeId="0" xr:uid="{D65E9A3F-C5CD-E747-9454-D40F07330FD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37" authorId="0" shapeId="0" xr:uid="{EF275CA5-3E15-9D46-BB2F-F5AE1B9A152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37" authorId="0" shapeId="0" xr:uid="{1C8F24A0-E57C-AC47-8035-0D35B0EF1CD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37" authorId="0" shapeId="0" xr:uid="{A1FEFEA6-DC96-854F-9D36-C086251E987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38" authorId="0" shapeId="0" xr:uid="{C085EF4B-9E5B-C541-B72F-229A0DE7AD2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38" authorId="0" shapeId="0" xr:uid="{FB71EA22-4F8B-4A41-8884-321B70BBEA6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38" authorId="0" shapeId="0" xr:uid="{BC5103A8-AC47-AC42-8436-22DA6584632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39" authorId="0" shapeId="0" xr:uid="{D06EF58C-E1EB-434D-9392-A3799ECDE7C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39" authorId="0" shapeId="0" xr:uid="{E4653417-2FE3-3243-94ED-8A6B0369601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39" authorId="0" shapeId="0" xr:uid="{35165B46-E7C4-6848-A81B-3404E3EB089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40" authorId="0" shapeId="0" xr:uid="{A0B3CD76-339A-B243-BF70-EB625BDE65A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40" authorId="0" shapeId="0" xr:uid="{99955EC6-9B8F-8C4F-AD1C-D6BD33CE306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40" authorId="0" shapeId="0" xr:uid="{D508BAD8-C60E-2B4E-97F2-9A1EB4E0590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41" authorId="0" shapeId="0" xr:uid="{293B6524-A8F1-0A48-AD8E-85C219462BC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41" authorId="0" shapeId="0" xr:uid="{E84F72CE-2C32-284F-93A1-7AE5D8D645A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41" authorId="0" shapeId="0" xr:uid="{1D040F50-F3CF-8E47-96F4-AB91E24B814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42" authorId="0" shapeId="0" xr:uid="{89D0EADA-3A90-9441-82DB-B06E84B7316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42" authorId="0" shapeId="0" xr:uid="{25473301-AD79-9D45-A007-8B27E78136F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42" authorId="0" shapeId="0" xr:uid="{0C5D8190-5465-3F4C-9A94-332339CF652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43" authorId="0" shapeId="0" xr:uid="{42113272-3291-774C-A116-48224DA5C5D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43" authorId="0" shapeId="0" xr:uid="{C1C05BEE-DDBC-7848-A05C-A0F40BCE1E6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43" authorId="0" shapeId="0" xr:uid="{FD92724A-BE60-4C47-94F9-5538AFE7D65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44" authorId="0" shapeId="0" xr:uid="{A2824A3E-1D7F-C148-8C6F-994703121BC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44" authorId="0" shapeId="0" xr:uid="{E768F150-6FE0-A54D-A22C-2B6B564C051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44" authorId="0" shapeId="0" xr:uid="{B1313B9A-4707-FF49-92FA-E684FC6A62B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45" authorId="0" shapeId="0" xr:uid="{1C1F5EDE-EB42-7E46-838D-D2611B488DD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45" authorId="0" shapeId="0" xr:uid="{D4B3FEC5-4762-F248-B679-F5BEC6BE257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45" authorId="0" shapeId="0" xr:uid="{E4A5DC4B-342B-A04F-B24D-89E316194A5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46" authorId="0" shapeId="0" xr:uid="{6EB81698-E5B9-2D46-9429-DBE9344DFC9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46" authorId="0" shapeId="0" xr:uid="{D52B0939-00E0-3541-9BB5-4E674799287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46" authorId="0" shapeId="0" xr:uid="{B6F07573-C627-F049-A3EA-AE1433A0564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47" authorId="0" shapeId="0" xr:uid="{504032EC-B59F-A044-9A19-818F63BC510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47" authorId="0" shapeId="0" xr:uid="{9134BA67-5353-E444-BFEC-0B1300547CE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47" authorId="0" shapeId="0" xr:uid="{B6561F74-1569-2A4F-98BF-09863DBFBB8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48" authorId="0" shapeId="0" xr:uid="{096EC291-F94B-F942-8AC1-647EE9A800E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48" authorId="0" shapeId="0" xr:uid="{B22C5BFE-36BF-834D-A5C0-3A8C8DE1AE6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48" authorId="0" shapeId="0" xr:uid="{61965BE6-76A3-1A46-BDC5-4C9AFF6E920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49" authorId="0" shapeId="0" xr:uid="{BF651AB6-7734-0B45-B462-95CDD667095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49" authorId="0" shapeId="0" xr:uid="{1F661F6E-E102-AB44-AA57-7341F6A3D6B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49" authorId="0" shapeId="0" xr:uid="{7311BAFE-3C8A-0743-8E9F-56C0926E3AA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50" authorId="0" shapeId="0" xr:uid="{2BD9FCAB-E98C-A24F-96F2-F72457C6832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50" authorId="0" shapeId="0" xr:uid="{2596C4EF-3C5D-514D-A686-3C10BFB094A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50" authorId="0" shapeId="0" xr:uid="{8B268C03-3B47-AC4C-9652-0DE32E2C3E0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51" authorId="0" shapeId="0" xr:uid="{635395BD-509F-9E49-9468-9F0EC26C759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51" authorId="0" shapeId="0" xr:uid="{E22BE66C-2196-F14F-A2E2-2F335927EC5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51" authorId="0" shapeId="0" xr:uid="{D49FE720-EC93-6248-889B-15D2C49A79C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52" authorId="0" shapeId="0" xr:uid="{EDC01263-A947-0047-BEC0-E4CAC950952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52" authorId="0" shapeId="0" xr:uid="{C4E8A67C-DB2D-8542-B0C6-76AE9F0B6F9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52" authorId="0" shapeId="0" xr:uid="{0E5B9A5D-161C-1648-95FC-DDB4D84176C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53" authorId="0" shapeId="0" xr:uid="{8F1FF0E8-C8D0-8B48-B41F-F0C7E5E2581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53" authorId="0" shapeId="0" xr:uid="{0E68A50B-270A-8240-8F07-9B3B4261502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53" authorId="0" shapeId="0" xr:uid="{0EBD3E18-A6D3-8246-8AB7-3B4660104B8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54" authorId="0" shapeId="0" xr:uid="{8F29307C-50A2-274D-9B02-131437A30BB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54" authorId="0" shapeId="0" xr:uid="{B64A4F08-E87D-924F-B113-6F7FFEFFDB1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54" authorId="0" shapeId="0" xr:uid="{AFF1E5E6-F6D3-BF46-BF73-73D06844057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55" authorId="0" shapeId="0" xr:uid="{B90B2FA4-003D-A041-9301-051AFADB684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55" authorId="0" shapeId="0" xr:uid="{FF1540D9-8930-2C42-BEED-E1B5445C3CB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55" authorId="0" shapeId="0" xr:uid="{8E4E21C3-7BE8-9040-969E-C6F19D1DAF6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56" authorId="0" shapeId="0" xr:uid="{9577C85E-23A7-6242-938E-0ABEC1EF97E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56" authorId="0" shapeId="0" xr:uid="{836F70CE-BB53-1B45-B028-6C48DDD78F7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56" authorId="0" shapeId="0" xr:uid="{53CA4766-5F86-CC49-BD7A-4C30F7F0CB9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57" authorId="0" shapeId="0" xr:uid="{6A41FBD5-19C3-894B-A854-D5D1488B4A8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57" authorId="0" shapeId="0" xr:uid="{958A9149-CACA-F44D-A25A-ABAF0C27583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57" authorId="0" shapeId="0" xr:uid="{9C0E56F2-E933-9E4C-976F-D5329258777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58" authorId="0" shapeId="0" xr:uid="{868D832B-CAD7-E942-AE01-6D032877964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58" authorId="0" shapeId="0" xr:uid="{0AD4DB92-637E-FB45-8274-F34D4677868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58" authorId="0" shapeId="0" xr:uid="{8059D25D-6EF2-6841-A7ED-3DA065A83FF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59" authorId="0" shapeId="0" xr:uid="{8CD18BC4-C5F2-844C-8FC7-6917A63D4EA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59" authorId="0" shapeId="0" xr:uid="{EAFD464E-D920-3048-B94A-7E2C104CB9B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59" authorId="0" shapeId="0" xr:uid="{406A2F69-7907-5340-B2FA-FA5CAB3FB27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60" authorId="0" shapeId="0" xr:uid="{F9894CCD-D769-8C47-8C0F-5ED17FDBF26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60" authorId="0" shapeId="0" xr:uid="{6514D8A9-47ED-BB40-8A4A-6D37AD9FB23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60" authorId="0" shapeId="0" xr:uid="{10C6C239-86A1-2948-9467-81AD9513269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61" authorId="0" shapeId="0" xr:uid="{BD04F858-FDCE-CA46-89EB-16BC7CB6146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61" authorId="0" shapeId="0" xr:uid="{BD96A704-53DC-9144-BE69-71166ECCC76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61" authorId="0" shapeId="0" xr:uid="{052345B2-AB38-6A4A-B040-37A5C188D35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62" authorId="0" shapeId="0" xr:uid="{E38A75D1-9BA8-D142-BB43-BC444EE8926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62" authorId="0" shapeId="0" xr:uid="{145C57D9-1F83-F64E-BB89-03FB96BE1AF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62" authorId="0" shapeId="0" xr:uid="{4F39B5BE-1D48-3C49-8F90-344634B269E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63" authorId="0" shapeId="0" xr:uid="{C2C822FD-84CE-EE4E-B5F1-23BD88CA4A5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63" authorId="0" shapeId="0" xr:uid="{B706BDF0-7018-CF48-A615-AEF43FED3B7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63" authorId="0" shapeId="0" xr:uid="{4C583D82-7427-7943-8C4C-6E7CCA9ADCD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64" authorId="0" shapeId="0" xr:uid="{60BAA927-03AA-4D4D-939F-1ECF820B2E1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64" authorId="0" shapeId="0" xr:uid="{BDA4D552-90AF-154A-BE74-07131935699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64" authorId="0" shapeId="0" xr:uid="{08642291-5956-814D-87FB-86779BFBBC7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65" authorId="0" shapeId="0" xr:uid="{D6BD5CA7-8914-2C48-88CD-3363938C805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65" authorId="0" shapeId="0" xr:uid="{576D1C13-36C1-D84F-B13B-5719EA4BF7A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65" authorId="0" shapeId="0" xr:uid="{A6A64C4B-3F5A-AB42-9D68-B66600F338F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66" authorId="0" shapeId="0" xr:uid="{3A30237E-46CD-574C-9CF9-51BB3B02068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66" authorId="0" shapeId="0" xr:uid="{8109AF1E-A83C-1D42-A8DB-69E1162DF64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66" authorId="0" shapeId="0" xr:uid="{96F2CB24-E50D-7444-934F-C4693B33AE1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67" authorId="0" shapeId="0" xr:uid="{A302F53A-AB84-264F-80A7-79D4794C322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67" authorId="0" shapeId="0" xr:uid="{17D42013-58A5-4B4A-B23A-675F435AA7F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67" authorId="0" shapeId="0" xr:uid="{0B8A0A17-A3E6-3943-A838-56EBF2608AB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68" authorId="0" shapeId="0" xr:uid="{156AA3BD-7EE6-8E4F-BD54-58357ACBE89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68" authorId="0" shapeId="0" xr:uid="{0F41BCF2-F8BB-C94E-BABC-52F764A90C8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68" authorId="0" shapeId="0" xr:uid="{EAAB1CD9-9A1A-4C4C-80EB-55EF80513F6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69" authorId="0" shapeId="0" xr:uid="{DCB26E4D-1049-ED45-BB8D-D9E528512C6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69" authorId="0" shapeId="0" xr:uid="{47AEB6B2-2F97-2141-B61E-4E50CCD078E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69" authorId="0" shapeId="0" xr:uid="{82E92A17-A8D1-D749-98C7-B0BED4077C8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70" authorId="0" shapeId="0" xr:uid="{797CE0FA-F418-164C-83E9-5F35FE14551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70" authorId="0" shapeId="0" xr:uid="{A68AD554-FBD1-F948-8F16-66252278D8E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70" authorId="0" shapeId="0" xr:uid="{417B0C72-5634-F042-A7BB-34FE36AA553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71" authorId="0" shapeId="0" xr:uid="{8782805C-3F77-D341-B617-32B8B778A47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71" authorId="0" shapeId="0" xr:uid="{08FE6963-AC4C-EB47-8509-C460AFD1C31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71" authorId="0" shapeId="0" xr:uid="{3245A27C-6ED2-ED49-B52B-6DA0AC48B8B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72" authorId="0" shapeId="0" xr:uid="{F2C8055D-CDF9-ED4C-B15F-14110DD37B6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72" authorId="0" shapeId="0" xr:uid="{17575090-02D5-8745-8173-19A7302B25A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72" authorId="0" shapeId="0" xr:uid="{81397156-0983-AD47-831C-359B04A9991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73" authorId="0" shapeId="0" xr:uid="{F754680B-F431-AE40-A796-78436B67A2F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73" authorId="0" shapeId="0" xr:uid="{63A235DD-7818-8F46-BC51-CDAE89FECF4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73" authorId="0" shapeId="0" xr:uid="{3916A80E-5342-9B42-8E5F-A28998759C2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74" authorId="0" shapeId="0" xr:uid="{2BFF7A8D-232E-6445-B58E-03F2417631D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74" authorId="0" shapeId="0" xr:uid="{261D1047-DA2C-2E46-859D-FF89B3ED641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74" authorId="0" shapeId="0" xr:uid="{124C9870-CE7E-BB4F-A097-1F81414A217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75" authorId="0" shapeId="0" xr:uid="{E3D21741-6EE1-DF47-9012-FD57028608A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75" authorId="0" shapeId="0" xr:uid="{34153083-F128-6D4E-940E-6607651A4B2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75" authorId="0" shapeId="0" xr:uid="{E78F372E-59D7-2B48-8068-7111570223B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76" authorId="0" shapeId="0" xr:uid="{CD0976F4-F852-6249-9581-CC687A8EBCC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76" authorId="0" shapeId="0" xr:uid="{13CFAC18-7211-3D44-BB18-F0B4E0017CD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76" authorId="0" shapeId="0" xr:uid="{DBC43B9E-F6D3-504E-9ED4-D2EE1F473F8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77" authorId="0" shapeId="0" xr:uid="{652C9B93-2E5F-1940-A8F3-2469C6A30C1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77" authorId="0" shapeId="0" xr:uid="{76338220-690A-9942-9C2B-32C5DD7BA26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77" authorId="0" shapeId="0" xr:uid="{F9B008D3-F66B-1B47-977B-5B3CBB0EA49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78" authorId="0" shapeId="0" xr:uid="{1285482D-515A-3E43-9FD1-1FE6AE05F5A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78" authorId="0" shapeId="0" xr:uid="{C38FD6BF-2A0C-3548-9CDB-A2D5F39CA40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78" authorId="0" shapeId="0" xr:uid="{325D0823-5FBB-6344-BCA1-561FD960149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79" authorId="0" shapeId="0" xr:uid="{72E5F77A-EA70-1042-BDFE-EF15E12AED6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79" authorId="0" shapeId="0" xr:uid="{0EBE1AD2-CF51-5C4A-982E-6900496182E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79" authorId="0" shapeId="0" xr:uid="{2B44A13D-0B17-014D-86A1-AEEA0E5F374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80" authorId="0" shapeId="0" xr:uid="{0C136747-6666-A443-93BD-DCEAA8F1D12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80" authorId="0" shapeId="0" xr:uid="{136148C1-2F68-084C-BECE-5A84BEEF3C6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80" authorId="0" shapeId="0" xr:uid="{0D0154C5-9AFD-144A-9554-6D212682D7E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81" authorId="0" shapeId="0" xr:uid="{94296A90-8656-AB40-B34D-61FF3835506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81" authorId="0" shapeId="0" xr:uid="{7C45E0EC-6E28-CB47-A3D4-1EA1A3BBE2F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81" authorId="0" shapeId="0" xr:uid="{0A4B4052-44DF-634F-B568-48A1AE4024A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82" authorId="0" shapeId="0" xr:uid="{52139B12-F5F9-B54F-BB67-4EEFCE8C6A7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82" authorId="0" shapeId="0" xr:uid="{B6F194BD-1440-9A44-87AC-323C1B880AC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82" authorId="0" shapeId="0" xr:uid="{35C88BDB-9272-814A-BB40-1500FB23D05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83" authorId="0" shapeId="0" xr:uid="{257B2A67-D433-D148-AFEE-A324ABA630F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83" authorId="0" shapeId="0" xr:uid="{EC00E1E3-65F5-FE46-B00F-BBA4E76F44F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83" authorId="0" shapeId="0" xr:uid="{AEC796AD-3C30-DE44-AD7F-65CE92B65B7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84" authorId="0" shapeId="0" xr:uid="{E21A9380-C864-9345-A38E-88BFB39DEE2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84" authorId="0" shapeId="0" xr:uid="{6C4D506A-24AB-FF41-A9CD-5B8B4D55D33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84" authorId="0" shapeId="0" xr:uid="{C0D85373-CCC6-2848-9EE0-842063F5D4F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85" authorId="0" shapeId="0" xr:uid="{799A2516-A284-564B-B9BC-B75CED58C87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85" authorId="0" shapeId="0" xr:uid="{779126C4-F7F3-254B-923C-D1CA6C0FD0E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85" authorId="0" shapeId="0" xr:uid="{1858E083-E426-1D48-8576-786B6BD3EAB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86" authorId="0" shapeId="0" xr:uid="{90F99847-C738-174B-A726-357639F3847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86" authorId="0" shapeId="0" xr:uid="{5D1E3624-5876-1D40-A563-116093B6DBC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86" authorId="0" shapeId="0" xr:uid="{BA5215A4-4184-E145-B1B6-F43C73BDC5F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87" authorId="0" shapeId="0" xr:uid="{F71C25EB-4407-D842-B580-649A42D55B3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87" authorId="0" shapeId="0" xr:uid="{F61E615D-CB3B-EA4B-9FA8-3B902644D3A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87" authorId="0" shapeId="0" xr:uid="{A304AC37-9150-0C49-95C2-F28EF07FD8E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88" authorId="0" shapeId="0" xr:uid="{6A803E4E-A7E5-ED40-8D7B-C8811AF4438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88" authorId="0" shapeId="0" xr:uid="{2092BD04-AC5F-6A4D-A1C5-73B49291157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88" authorId="0" shapeId="0" xr:uid="{9A06255E-ED6C-1D45-A156-54FD724D9CF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89" authorId="0" shapeId="0" xr:uid="{D6A2320B-3AE2-6545-AD69-C8A132D71D8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89" authorId="0" shapeId="0" xr:uid="{34B54CBB-7CEA-C64E-BC8A-BD4E102DCAE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89" authorId="0" shapeId="0" xr:uid="{1EEBC216-156D-044B-B4CF-2093680B639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90" authorId="0" shapeId="0" xr:uid="{5CC21647-DFC4-614C-A8AF-70D458CDA9F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90" authorId="0" shapeId="0" xr:uid="{DCFABCA1-9B8E-5D4C-A1DE-3C29B82EF2B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90" authorId="0" shapeId="0" xr:uid="{D94D7354-B174-7E4B-840C-C4D613623C8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91" authorId="0" shapeId="0" xr:uid="{EE19672D-DC7A-FF4F-A3EF-C0A035D86A5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91" authorId="0" shapeId="0" xr:uid="{E3DB0538-EC4B-1C48-90C8-D1526DDEE05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91" authorId="0" shapeId="0" xr:uid="{783FA981-0227-4549-8D39-676E824DE16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92" authorId="0" shapeId="0" xr:uid="{0082EA09-E510-6941-94E4-546B4AE0662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92" authorId="0" shapeId="0" xr:uid="{37C5CB88-C2CE-944A-A450-600C354F766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92" authorId="0" shapeId="0" xr:uid="{504A14E5-2E88-6545-88AA-A6F528BA267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93" authorId="0" shapeId="0" xr:uid="{2ABC81BD-1E27-FD41-B535-55FB0320CE7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93" authorId="0" shapeId="0" xr:uid="{7F7F021F-2696-B941-85BC-0C49801D3E4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93" authorId="0" shapeId="0" xr:uid="{429ABD22-F561-9146-A904-3F84A5EF823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94" authorId="0" shapeId="0" xr:uid="{D725191B-F44D-CC4D-9925-FBDD94ADCB8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94" authorId="0" shapeId="0" xr:uid="{86D0E8C4-7950-FA4B-B695-25F4745AD6D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94" authorId="0" shapeId="0" xr:uid="{95409724-F6CF-8241-8EB1-A245F542A02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95" authorId="0" shapeId="0" xr:uid="{E18E20BA-7E6B-B843-8165-03591C08918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95" authorId="0" shapeId="0" xr:uid="{06CD4C97-F191-E14B-9779-F24E261BDBA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95" authorId="0" shapeId="0" xr:uid="{8A026CB9-ABEB-5A4D-93C8-AD6C6DB175D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96" authorId="0" shapeId="0" xr:uid="{752513DD-40C1-EB45-8A5D-1158DC180D7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96" authorId="0" shapeId="0" xr:uid="{4152A005-930E-954C-B6C8-1876BB8112A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96" authorId="0" shapeId="0" xr:uid="{F578E854-B264-FE45-AD72-34B3A21AD09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97" authorId="0" shapeId="0" xr:uid="{38626B65-4CA5-1A42-BFCB-3442F89033F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97" authorId="0" shapeId="0" xr:uid="{303AA4F0-A0D0-5445-AE84-E11C243C68B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97" authorId="0" shapeId="0" xr:uid="{E7E482B4-BFD4-5A49-8250-20B65A8294E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98" authorId="0" shapeId="0" xr:uid="{6441DA77-A1F7-7F43-9D6A-9C98FD9435D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98" authorId="0" shapeId="0" xr:uid="{54EC1FE7-1652-214F-85A6-B08EA98305C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98" authorId="0" shapeId="0" xr:uid="{5CD63CAE-8D95-2B48-8C74-675688D7590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699" authorId="0" shapeId="0" xr:uid="{3C924D28-0F4E-1043-AD13-65095153F4F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699" authorId="0" shapeId="0" xr:uid="{BFFDC359-F9AC-8647-A74A-E36422AE162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699" authorId="0" shapeId="0" xr:uid="{E3B2872F-CB0E-C047-905E-2F78A7FC642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700" authorId="0" shapeId="0" xr:uid="{D52535BE-FAF3-A447-BF50-36919B8D147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700" authorId="0" shapeId="0" xr:uid="{980D8530-BF78-7645-8A5A-26C95007EB8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700" authorId="0" shapeId="0" xr:uid="{B4EEEC0C-7C0D-E540-9401-A62EDAD2FDB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701" authorId="0" shapeId="0" xr:uid="{E975F1A4-FBF0-9446-8751-3610B47E342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701" authorId="0" shapeId="0" xr:uid="{AE932085-8E19-F445-ABF5-B695DF13B1A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701" authorId="0" shapeId="0" xr:uid="{A50CA5CB-8C7C-B74C-82C6-A7E82D7E734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  <comment ref="H702" authorId="0" shapeId="0" xr:uid="{45538FA1-5B1F-434F-99E4-424F75C366A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2024 tab.</t>
        </r>
      </text>
    </comment>
    <comment ref="I702" authorId="0" shapeId="0" xr:uid="{6BF8225B-CC2D-7A47-A080-0AFD34D9F5F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NormTitle matching key used by Global 2024!J to join to this tab's Studio (col D).</t>
        </r>
      </text>
    </comment>
    <comment ref="J702" authorId="0" shapeId="0" xr:uid="{9D8940F3-47E9-314D-8559-FEF149A658F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2024.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 Chunng2</author>
  </authors>
  <commentList>
    <comment ref="J1" authorId="0" shapeId="0" xr:uid="{28368A33-6F56-6E45-AA29-43F52846B95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2" authorId="0" shapeId="0" xr:uid="{344F2960-0A22-0948-A8E1-509821FCE5D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3" authorId="0" shapeId="0" xr:uid="{01220C2E-5A4E-C54E-8CC5-45B191FC0E7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4" authorId="0" shapeId="0" xr:uid="{CCB5CC80-066C-3041-8583-20B2F0A6CF6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5" authorId="0" shapeId="0" xr:uid="{99F72F0E-C259-A44E-BB06-80784C740FD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6" authorId="0" shapeId="0" xr:uid="{507D5F6B-C289-4340-9F8A-47C9E45919C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7" authorId="0" shapeId="0" xr:uid="{727B2572-28CE-0746-847C-00DF20C797A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8" authorId="0" shapeId="0" xr:uid="{815FA203-9163-3043-A8DF-C588C8788D7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9" authorId="0" shapeId="0" xr:uid="{0822EADA-6B62-5748-B231-01A537EE7B8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0" authorId="0" shapeId="0" xr:uid="{58184D0B-36EE-8A4D-979D-0C9C92C6D4E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1" authorId="0" shapeId="0" xr:uid="{EBB5D36E-C1FF-2F40-9AED-F438E79A182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2" authorId="0" shapeId="0" xr:uid="{67B4D8EC-FA17-144C-8F87-BCDF083989C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3" authorId="0" shapeId="0" xr:uid="{40F0C3B4-B8DC-3647-858C-0F2BF2DAFAF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4" authorId="0" shapeId="0" xr:uid="{0E2EF2AF-68AE-FE41-9FA8-12AD7FA6F9F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5" authorId="0" shapeId="0" xr:uid="{D71A4993-468A-3F43-A4FD-0C1B9C3ADC6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6" authorId="0" shapeId="0" xr:uid="{CF6EB538-0CF0-A747-883D-1EED7FB4549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7" authorId="0" shapeId="0" xr:uid="{FBE1A37D-6950-AC4D-9E86-9E60DC58274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8" authorId="0" shapeId="0" xr:uid="{00045C6A-9C68-DE41-80BB-C937301FFB2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9" authorId="0" shapeId="0" xr:uid="{98CE4CEB-9B33-CA4D-84E5-273FF0B2AA6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20" authorId="0" shapeId="0" xr:uid="{39DA2F20-95E7-114B-8873-A9EEA1ADA03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21" authorId="0" shapeId="0" xr:uid="{786F0424-1757-5643-9F1A-2EA43841C69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22" authorId="0" shapeId="0" xr:uid="{D269A3F9-350B-3B4B-B856-333DDD7D4EF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23" authorId="0" shapeId="0" xr:uid="{8C15859F-4050-DC47-84AF-343AF73F8E0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24" authorId="0" shapeId="0" xr:uid="{8150B9DB-C9FA-0041-9E6B-5C58A6E54D0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25" authorId="0" shapeId="0" xr:uid="{4F89E168-4E75-C247-A108-052E7257C1E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26" authorId="0" shapeId="0" xr:uid="{CB1EAC62-0546-EB4A-A2A4-FF39B2E7423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27" authorId="0" shapeId="0" xr:uid="{960AD58A-874F-DC4A-BADE-FD41F2281C9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28" authorId="0" shapeId="0" xr:uid="{6EC4D7A4-39E5-F64F-87A3-291D86DC024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29" authorId="0" shapeId="0" xr:uid="{23E16C0B-FF03-744F-93E2-02163A05CEA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30" authorId="0" shapeId="0" xr:uid="{11FC7D61-69AD-514A-9003-094E5FFF950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31" authorId="0" shapeId="0" xr:uid="{3D6DF15C-E16D-074C-90FC-968D9152A30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32" authorId="0" shapeId="0" xr:uid="{322FD195-BD1B-4A47-AAC5-F48720B58B7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33" authorId="0" shapeId="0" xr:uid="{41424ABD-DA4B-2B4A-9F93-1F218BDD69B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34" authorId="0" shapeId="0" xr:uid="{59C87B99-9507-9E49-A301-F611327A034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35" authorId="0" shapeId="0" xr:uid="{DE77E49A-27B7-594B-8FD0-3CF5C558C5A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36" authorId="0" shapeId="0" xr:uid="{B0DCFC31-ED1C-B844-95ED-6FD09EBB26F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37" authorId="0" shapeId="0" xr:uid="{D07F9371-1203-E043-BD33-ECA0B9C7479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38" authorId="0" shapeId="0" xr:uid="{FB43BBB3-A27C-D64A-B8E8-ABCBE81A3D3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39" authorId="0" shapeId="0" xr:uid="{2859ABA9-F283-A041-A5EF-C31F8F70634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40" authorId="0" shapeId="0" xr:uid="{85F8851A-E441-DB4A-9662-9AC5A3C089A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41" authorId="0" shapeId="0" xr:uid="{0E45AD02-5B7E-794D-8219-C7B5D5483D4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42" authorId="0" shapeId="0" xr:uid="{261EDF12-37E4-A747-B746-30D820827B1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43" authorId="0" shapeId="0" xr:uid="{C9C65BAD-BF61-174F-AFC0-B0683D3074D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44" authorId="0" shapeId="0" xr:uid="{FA10E1EB-6D34-5943-9D2E-0A8EFA42A74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45" authorId="0" shapeId="0" xr:uid="{5E01907A-75FE-DB4F-912D-4596F98CD5C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46" authorId="0" shapeId="0" xr:uid="{384A5582-E66B-8C47-9E21-9242F84FBBF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47" authorId="0" shapeId="0" xr:uid="{A686439E-EF4E-E04B-80A5-48F33198EE7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48" authorId="0" shapeId="0" xr:uid="{E594222B-245D-484F-87E0-55333ADFBFE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49" authorId="0" shapeId="0" xr:uid="{83BE5F1C-9A99-2A4A-85BC-9B6DCAD3B36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50" authorId="0" shapeId="0" xr:uid="{3774099B-FDB5-8B47-A886-3B174C2473E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51" authorId="0" shapeId="0" xr:uid="{659624AA-B9D1-0A4F-882B-E53F596CB91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52" authorId="0" shapeId="0" xr:uid="{93699135-BA65-8744-AA35-FE15589E356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53" authorId="0" shapeId="0" xr:uid="{CE33B5FF-A049-0540-AFA5-4A0A2A136DC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54" authorId="0" shapeId="0" xr:uid="{F1F4A26A-99CF-3A45-A34E-50DEA85BB86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55" authorId="0" shapeId="0" xr:uid="{76D4809C-5A32-F14F-8B42-79D4232D975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56" authorId="0" shapeId="0" xr:uid="{EA2DD388-B9DA-F94E-BF76-F13B9C274C5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57" authorId="0" shapeId="0" xr:uid="{BECFC942-5EF9-9B46-8A22-EFEFA539D0A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58" authorId="0" shapeId="0" xr:uid="{F3845B3D-709F-9647-97F6-68175007070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59" authorId="0" shapeId="0" xr:uid="{16BE9030-362C-FD41-B163-19F0DCD04E5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60" authorId="0" shapeId="0" xr:uid="{9E8778ED-DD4A-C74D-9F28-E0FEA0203F1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61" authorId="0" shapeId="0" xr:uid="{66FD9F88-C2E6-5745-8777-0430E81CDCE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62" authorId="0" shapeId="0" xr:uid="{56FCEF3C-AA24-0548-9A1A-054FB2ABB25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63" authorId="0" shapeId="0" xr:uid="{C5442E95-F12F-6D4D-940A-E6B796AF529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64" authorId="0" shapeId="0" xr:uid="{1380AF65-0472-8A4C-943A-6A400CCD376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65" authorId="0" shapeId="0" xr:uid="{CEE8E2B7-3FA1-2B42-B928-AEF50CF1B20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66" authorId="0" shapeId="0" xr:uid="{D4B864AE-0F6F-8A45-8422-1A92EE49DED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67" authorId="0" shapeId="0" xr:uid="{57FD43E6-399D-4E41-931C-758BAFCE589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68" authorId="0" shapeId="0" xr:uid="{E073BEA5-3FAE-B645-9F27-7D23E005E29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69" authorId="0" shapeId="0" xr:uid="{E4B55D9F-7FBD-E042-B345-170137930A2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70" authorId="0" shapeId="0" xr:uid="{1E1AD1FE-30D8-F343-A2C8-8353F7F26EE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71" authorId="0" shapeId="0" xr:uid="{4E5266AC-97ED-DA4A-8638-22300904F42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72" authorId="0" shapeId="0" xr:uid="{33F8CAF1-6D72-E24E-A2D4-67CD3EB815C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73" authorId="0" shapeId="0" xr:uid="{7AEB7625-DBDD-BE42-A588-41385E5A3EC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74" authorId="0" shapeId="0" xr:uid="{CF5322FA-6514-7149-8963-5E0E5EB12D4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75" authorId="0" shapeId="0" xr:uid="{4791D445-B775-FC46-B28A-B24661392CA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76" authorId="0" shapeId="0" xr:uid="{606B0105-9F1F-6041-807B-C49CC9A5B8D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77" authorId="0" shapeId="0" xr:uid="{D19C173D-4841-1945-A6E3-AA52D7C2C1D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78" authorId="0" shapeId="0" xr:uid="{2D3BA90E-0F42-D443-9E22-D9A33100D7E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79" authorId="0" shapeId="0" xr:uid="{CF1A003F-B841-744B-9C34-D9925686019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80" authorId="0" shapeId="0" xr:uid="{1BF6B8A7-9407-9448-90D0-7FC1DB3B8B8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81" authorId="0" shapeId="0" xr:uid="{D19B1259-99FF-A845-84C2-9D6ABE6435D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82" authorId="0" shapeId="0" xr:uid="{2C88453C-18A0-6A43-AFD0-7BE78EE9214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83" authorId="0" shapeId="0" xr:uid="{F2E826B1-7201-BD4E-B36D-B1C63D0C249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84" authorId="0" shapeId="0" xr:uid="{C61A63EF-A67A-4849-B684-A6B3CE56D8B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85" authorId="0" shapeId="0" xr:uid="{BDF567C0-5494-B548-9AE0-DFEDC91D722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86" authorId="0" shapeId="0" xr:uid="{0A304277-6AC0-5042-808C-ACF5252E2B5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87" authorId="0" shapeId="0" xr:uid="{153282A4-E874-1F43-9CCB-5DD6A83863E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88" authorId="0" shapeId="0" xr:uid="{151752A9-56D5-7C4F-9491-28375280E31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89" authorId="0" shapeId="0" xr:uid="{BC3A8653-1770-884D-BAD7-3ED0051DEA6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90" authorId="0" shapeId="0" xr:uid="{A34BCAB7-3D13-DF4C-8F44-98479073FAD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91" authorId="0" shapeId="0" xr:uid="{0B395271-57EB-4348-A294-5DD0C118112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92" authorId="0" shapeId="0" xr:uid="{A3395DAD-1792-354E-98B1-84A33D45C6A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93" authorId="0" shapeId="0" xr:uid="{E9129305-4E0F-BF43-A62C-1607C5E3756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94" authorId="0" shapeId="0" xr:uid="{DD694AF8-CAE4-D241-8D6C-D3FA21D75E1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95" authorId="0" shapeId="0" xr:uid="{1D4937E4-8C00-F14C-9DD5-D1EF9179D6E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96" authorId="0" shapeId="0" xr:uid="{E3E26B9F-8B24-0D42-8881-5FFA8D02030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97" authorId="0" shapeId="0" xr:uid="{828A5BD6-33C1-8549-8EC1-E23543BEB41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98" authorId="0" shapeId="0" xr:uid="{80499B05-EA06-E540-BEC9-5AB9BA5D006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99" authorId="0" shapeId="0" xr:uid="{F848F7E5-3DA2-094F-99F2-C2D43D54C33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00" authorId="0" shapeId="0" xr:uid="{BF93AFB0-489D-EB42-AD96-C3F8FD6BA75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01" authorId="0" shapeId="0" xr:uid="{D36E8228-4831-764C-AC66-A0A2405F791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02" authorId="0" shapeId="0" xr:uid="{CF37AA5A-EA52-7F4C-964B-F1FA38D8A9A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03" authorId="0" shapeId="0" xr:uid="{AEF3B431-F430-2A4A-8171-BFBDB7310B9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04" authorId="0" shapeId="0" xr:uid="{A5E62E45-AF0B-6949-8B58-C22E0FBBB05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05" authorId="0" shapeId="0" xr:uid="{BDFD8D54-0597-814D-ADF8-5EAB8CF1203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06" authorId="0" shapeId="0" xr:uid="{49C1F60C-83A5-E548-8490-8F175E81B3C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07" authorId="0" shapeId="0" xr:uid="{DB401508-DCB5-834F-88C9-C1DAFBA80DE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08" authorId="0" shapeId="0" xr:uid="{70059FBA-A94C-EE4A-B436-34EF86EEF3F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09" authorId="0" shapeId="0" xr:uid="{3AB3ABDE-8D45-0143-8913-A438D2C4960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10" authorId="0" shapeId="0" xr:uid="{42870F73-F27F-7D41-A6F2-7F36F119541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11" authorId="0" shapeId="0" xr:uid="{16478357-AB91-A247-A011-068FEDB48A9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12" authorId="0" shapeId="0" xr:uid="{ECA7CAE6-A1AB-634E-AB9C-D392749E3BC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13" authorId="0" shapeId="0" xr:uid="{E92F632E-3877-BC45-A24F-C6C0A7AF368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14" authorId="0" shapeId="0" xr:uid="{E3B92B8B-EF63-4240-A673-7680EC0E7D4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15" authorId="0" shapeId="0" xr:uid="{FE2C8E34-AC35-D240-A077-ABF5DB9E113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16" authorId="0" shapeId="0" xr:uid="{1A8F0E65-4E69-6D4B-8AF0-92E7C0B4E4F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17" authorId="0" shapeId="0" xr:uid="{0C8C86D9-851A-FB4B-8A75-85CB6672F95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18" authorId="0" shapeId="0" xr:uid="{0F2C50DC-153E-654B-95EA-5F7B763EA09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19" authorId="0" shapeId="0" xr:uid="{8596D600-41DB-1048-876F-6AFB1EC93FB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20" authorId="0" shapeId="0" xr:uid="{CD3F56ED-B9CC-7946-A44B-9B4C5751DAF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21" authorId="0" shapeId="0" xr:uid="{F290F1FC-917D-054D-8C64-D18601BE7F5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22" authorId="0" shapeId="0" xr:uid="{BBDEAA7F-F13C-CD41-90BA-A4537543514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23" authorId="0" shapeId="0" xr:uid="{C8F7D20C-4A49-A747-8E74-84104A37EB6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24" authorId="0" shapeId="0" xr:uid="{862E8FA4-3C93-1245-8E71-2B6CEB7ECD7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25" authorId="0" shapeId="0" xr:uid="{A6F5B07C-4859-5746-9251-0A0BA3568EA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26" authorId="0" shapeId="0" xr:uid="{46D6C497-DCC1-6D40-A221-1590D96E1C9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27" authorId="0" shapeId="0" xr:uid="{52925EF4-AA87-B648-9068-2E5FD1B9256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28" authorId="0" shapeId="0" xr:uid="{F705BA3C-FEE2-D54C-80E0-85ECB299FEE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29" authorId="0" shapeId="0" xr:uid="{7861AC6F-77B0-FE4E-915B-A1500EA1A51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30" authorId="0" shapeId="0" xr:uid="{38BAA58B-5EC3-BE4C-9D75-4F470A3C853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31" authorId="0" shapeId="0" xr:uid="{60DBF77F-A458-CC4D-A9F7-2519C9F5C23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32" authorId="0" shapeId="0" xr:uid="{7EEB5F3B-2F96-FD45-AC9B-B2627B61734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33" authorId="0" shapeId="0" xr:uid="{CDFB1664-772D-2245-9096-C9FCED425A4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34" authorId="0" shapeId="0" xr:uid="{9C126A33-DBF6-9E46-B653-47F18790131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35" authorId="0" shapeId="0" xr:uid="{02EC6E7F-1E88-5549-8DBB-C9AB20A9E3E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36" authorId="0" shapeId="0" xr:uid="{96CCD49B-2FE2-E945-8817-26BD47B7BAA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37" authorId="0" shapeId="0" xr:uid="{604B9A46-1C94-544D-A02F-B89351DEC5E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38" authorId="0" shapeId="0" xr:uid="{0149ABE4-A277-BB4A-BB69-B6F4FFC4BF2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39" authorId="0" shapeId="0" xr:uid="{CF911EFF-1AAD-C64E-8E50-816CF01FFA6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40" authorId="0" shapeId="0" xr:uid="{FFE84597-06F6-8242-A913-16A568823A4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41" authorId="0" shapeId="0" xr:uid="{E67EF491-C5CF-7043-894A-200EBB1B425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42" authorId="0" shapeId="0" xr:uid="{9FD6014A-A2CA-554F-AC64-BDF267B9791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43" authorId="0" shapeId="0" xr:uid="{DD964097-A9D0-2C4D-81B8-1ED94808F5D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44" authorId="0" shapeId="0" xr:uid="{6EA831A4-A062-7E42-A825-F97FE36EF85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45" authorId="0" shapeId="0" xr:uid="{12C500E5-F937-3746-9311-F446F38C14B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46" authorId="0" shapeId="0" xr:uid="{AA69B7BA-C1E3-2A49-A2AA-81495A59A0B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47" authorId="0" shapeId="0" xr:uid="{C6B7101B-7173-B349-B4EC-153741FEB96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48" authorId="0" shapeId="0" xr:uid="{72E7DB04-01F8-F747-BA05-FA811B46D70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49" authorId="0" shapeId="0" xr:uid="{7CEE6D42-7983-E44B-A604-114528EB9D1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50" authorId="0" shapeId="0" xr:uid="{A5366786-9905-904E-A91A-28F2EC37AC2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51" authorId="0" shapeId="0" xr:uid="{7C6B765D-DF63-A34A-B50A-83D2DD826DA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52" authorId="0" shapeId="0" xr:uid="{DF80E27B-2EFF-4C41-9739-CBB33D13527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53" authorId="0" shapeId="0" xr:uid="{F9BB5130-99B7-6845-899E-247EA31DB36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54" authorId="0" shapeId="0" xr:uid="{7A297A83-2683-9346-98BF-34EA9E32A13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55" authorId="0" shapeId="0" xr:uid="{541D0AC5-9914-644C-8910-2B1D546D677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56" authorId="0" shapeId="0" xr:uid="{A86EA4E8-28FF-A94E-B50F-887992BE012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57" authorId="0" shapeId="0" xr:uid="{AB0FD895-5AAF-0146-BDF1-02CAD9B2ABB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58" authorId="0" shapeId="0" xr:uid="{87AAB2C1-5446-4A46-81AE-BC11CFD379F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59" authorId="0" shapeId="0" xr:uid="{698A9EBD-CC03-E140-BEB9-73D12D5F422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60" authorId="0" shapeId="0" xr:uid="{D60D59A5-6BB3-5346-B55F-03F91049976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61" authorId="0" shapeId="0" xr:uid="{E68E2A9D-D34C-E04B-8BD8-950609F4DB0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62" authorId="0" shapeId="0" xr:uid="{9648FA22-9F74-7F46-BE59-52B3973E601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63" authorId="0" shapeId="0" xr:uid="{5A595A25-B6D1-8E40-9684-8E9EB55141E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64" authorId="0" shapeId="0" xr:uid="{9F75A67C-AC8F-1849-B36E-1940CB5870E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65" authorId="0" shapeId="0" xr:uid="{2A2FB6B5-4917-EB4F-8CC5-8893C38FB8F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66" authorId="0" shapeId="0" xr:uid="{95AB2A85-1A78-F542-BD17-814CD2944ED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67" authorId="0" shapeId="0" xr:uid="{53C91506-C250-B947-88D2-8DBC605006F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68" authorId="0" shapeId="0" xr:uid="{2C6B9EE6-3765-6C40-9E77-7B9A8824807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69" authorId="0" shapeId="0" xr:uid="{34625811-A864-8E4F-9793-5BC0F91E6BA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70" authorId="0" shapeId="0" xr:uid="{7B212937-73B3-EF43-9DE3-FED3638D723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71" authorId="0" shapeId="0" xr:uid="{FA8FFAEC-5126-1B4F-B0FD-D8B24FA00F4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72" authorId="0" shapeId="0" xr:uid="{3048B24A-A982-2947-BF8D-23971246DB4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73" authorId="0" shapeId="0" xr:uid="{85A8DB60-7112-2441-9F58-B4AECECABEA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74" authorId="0" shapeId="0" xr:uid="{076F529C-B772-1C48-9653-EE79EF353C7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75" authorId="0" shapeId="0" xr:uid="{63F62674-D955-C048-8A95-86CD8C1898A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76" authorId="0" shapeId="0" xr:uid="{D9A0EA56-42DE-954A-A447-CFF89F5EB9E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77" authorId="0" shapeId="0" xr:uid="{CBDF0E44-DAE1-3E4E-B95B-9E0F0370534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78" authorId="0" shapeId="0" xr:uid="{B3CD57E9-646F-0943-9C64-830D48632CC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79" authorId="0" shapeId="0" xr:uid="{82C34B27-4F5D-D14C-A95C-1C6305765AD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80" authorId="0" shapeId="0" xr:uid="{ABE5F1C0-C46A-CD43-A7EE-52BB36F6362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81" authorId="0" shapeId="0" xr:uid="{7A34D265-E526-9340-8AD2-867B4919118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82" authorId="0" shapeId="0" xr:uid="{BE55A205-DFF9-2A40-9E15-4C0C919E232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83" authorId="0" shapeId="0" xr:uid="{34781482-E5B2-234F-8E4D-0305292D24A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84" authorId="0" shapeId="0" xr:uid="{46B5F382-A8C9-4C47-92A5-6D609F7F724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85" authorId="0" shapeId="0" xr:uid="{AEE7C6EA-5427-6C4C-8B7A-E24EF3096AD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86" authorId="0" shapeId="0" xr:uid="{922E8D20-6E96-6741-A05E-0D570F721AE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87" authorId="0" shapeId="0" xr:uid="{CEB703E7-2551-304D-ACA6-A7840395397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88" authorId="0" shapeId="0" xr:uid="{ABA5A19B-2F83-5E45-872E-80F84839ED1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89" authorId="0" shapeId="0" xr:uid="{313F3D24-602D-3542-8B54-EA84CDE00E8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90" authorId="0" shapeId="0" xr:uid="{55DD581E-1C6C-9247-9C7E-14BC8FA4F00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91" authorId="0" shapeId="0" xr:uid="{1B069731-0FA9-144C-94AE-4789EBE8DD3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92" authorId="0" shapeId="0" xr:uid="{1F23B329-5975-E544-85A8-8C062342BEB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93" authorId="0" shapeId="0" xr:uid="{BBBE0921-4A30-EA40-A777-996F00EE1B5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94" authorId="0" shapeId="0" xr:uid="{0CFE0CBB-7A9D-6341-AB6D-6B8D5233A18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95" authorId="0" shapeId="0" xr:uid="{04C26C9A-BDF4-624C-9BE6-D8F37C77738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96" authorId="0" shapeId="0" xr:uid="{6EF616DD-B6A9-D747-8901-08E5625D24B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97" authorId="0" shapeId="0" xr:uid="{E2B91EB1-06FD-CA4F-840C-E113794B26A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98" authorId="0" shapeId="0" xr:uid="{C8F83D31-DF82-0A44-838B-C36F3EB9A2D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199" authorId="0" shapeId="0" xr:uid="{E84F14A1-E6AC-274E-9E06-E45F9BDCAC1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  <comment ref="J200" authorId="0" shapeId="0" xr:uid="{370E53EF-2342-2A44-8303-D7787754CAF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Matched to Domestic 2024 via normalized title; falls back to exact Domestic-gross match; otherwise Other.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 Chunng2</author>
  </authors>
  <commentList>
    <comment ref="J1" authorId="0" shapeId="0" xr:uid="{6F2AF88F-3081-AB4E-828A-4CC36AB5189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2" authorId="0" shapeId="0" xr:uid="{8E3A2AEA-058C-E544-BD28-0F704E04C08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3" authorId="0" shapeId="0" xr:uid="{B86617BE-B4E6-D642-A1F7-059F96940E9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4" authorId="0" shapeId="0" xr:uid="{75774919-F375-D64A-B936-35E3D46BD69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5" authorId="0" shapeId="0" xr:uid="{DB9EBE18-9AB6-CC44-984A-F1BA06733E1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6" authorId="0" shapeId="0" xr:uid="{5F0E9E2E-0C0A-EC41-AD0B-B835E1EEC1B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7" authorId="0" shapeId="0" xr:uid="{3F00EAA8-2E1E-4041-B41B-73182AED226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8" authorId="0" shapeId="0" xr:uid="{EC500CA7-2EB2-F24B-B11E-C7AE296F979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9" authorId="0" shapeId="0" xr:uid="{980A2268-5F6E-F64B-9591-6AF10BC5DB5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0" authorId="0" shapeId="0" xr:uid="{7348A23A-0891-9A4A-9D6E-A91BA26CD3B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1" authorId="0" shapeId="0" xr:uid="{EBDA0B3D-5C77-9340-B1C8-86E83962524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2" authorId="0" shapeId="0" xr:uid="{F07698DB-23F4-1146-8873-07C4E92F10E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3" authorId="0" shapeId="0" xr:uid="{E71AB3B1-5868-E249-AE07-6C6C7FFCB14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4" authorId="0" shapeId="0" xr:uid="{F9005DE4-CDBB-6C46-BFF2-41E8315AE99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5" authorId="0" shapeId="0" xr:uid="{B8247EDB-57BF-6647-A2E9-A39E60C53FD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6" authorId="0" shapeId="0" xr:uid="{B508D6C4-888C-FF43-9CCA-3BC6876B281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7" authorId="0" shapeId="0" xr:uid="{13EEDFC6-6526-9A43-8AB5-E2B7CAD12D5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8" authorId="0" shapeId="0" xr:uid="{75914463-2FA8-B74E-BB8E-65C89F6347C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9" authorId="0" shapeId="0" xr:uid="{994C5F1A-D0C8-DC4C-8D30-70379FDD41D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20" authorId="0" shapeId="0" xr:uid="{B2E56E59-CACD-B540-9486-D3C6DD57CF4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21" authorId="0" shapeId="0" xr:uid="{B79823A5-1C5C-9943-80D0-7B26793E5CA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22" authorId="0" shapeId="0" xr:uid="{C3758475-5459-DA4C-A75B-2A40B11B6C5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23" authorId="0" shapeId="0" xr:uid="{E6558404-10ED-224D-8569-C0D0E8C6B84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24" authorId="0" shapeId="0" xr:uid="{035E45BB-321C-CD46-B135-B1F81BE9643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25" authorId="0" shapeId="0" xr:uid="{2194201E-3D8F-694A-8375-51AB73853E4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26" authorId="0" shapeId="0" xr:uid="{8A599FC1-2246-6F48-A8C3-8897439215E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27" authorId="0" shapeId="0" xr:uid="{D61EAA7B-B5E9-B44D-ADCF-7CE0DB5622A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28" authorId="0" shapeId="0" xr:uid="{A8DE88E9-45EF-0F46-80E5-2386CD48E23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29" authorId="0" shapeId="0" xr:uid="{9B390868-49A6-4B43-9031-676FE3F8A8A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30" authorId="0" shapeId="0" xr:uid="{4BAFDD53-936F-7644-A46E-C0668F86B2A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31" authorId="0" shapeId="0" xr:uid="{274F47FD-DC71-7C45-9B6B-42E57F9F2FA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32" authorId="0" shapeId="0" xr:uid="{848121D4-6A7F-FF40-97A8-BDE4F43BCAB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33" authorId="0" shapeId="0" xr:uid="{542A084C-1A61-AC4A-BFB0-6E2B383AE22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34" authorId="0" shapeId="0" xr:uid="{4F13B903-982D-B046-A013-D3CCB1C1B11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35" authorId="0" shapeId="0" xr:uid="{F8D9F2F5-E863-834A-AD4B-6A82F28A662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36" authorId="0" shapeId="0" xr:uid="{49F90883-1B23-CB4F-8118-FBFB7C72B26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37" authorId="0" shapeId="0" xr:uid="{793EA512-B373-2743-88C4-3E9CC1F883E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38" authorId="0" shapeId="0" xr:uid="{592ECE60-4FAF-254D-822B-262CADBB252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39" authorId="0" shapeId="0" xr:uid="{CFF63376-10E1-6C4A-932E-684D4D29289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40" authorId="0" shapeId="0" xr:uid="{1DEFDE91-CB48-9042-9AD8-013C0570557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41" authorId="0" shapeId="0" xr:uid="{958E18E7-E442-0B4C-9EFE-26966354066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42" authorId="0" shapeId="0" xr:uid="{2345348D-3835-D14B-9B4C-01FFB047351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43" authorId="0" shapeId="0" xr:uid="{4C365C3A-E450-4A4B-A3A4-DD52204781D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44" authorId="0" shapeId="0" xr:uid="{66D120DE-74F9-934C-B6BA-27AA3533A84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45" authorId="0" shapeId="0" xr:uid="{346EFA0E-2877-0B48-874E-1E0F47BC94F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46" authorId="0" shapeId="0" xr:uid="{786B27E0-B097-3F41-BFA1-271F6BC40EE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47" authorId="0" shapeId="0" xr:uid="{53B6F28F-BEBB-1D4D-B8FB-20C322CA5B0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48" authorId="0" shapeId="0" xr:uid="{02F642C0-906D-A342-A86D-B6B5737C09A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49" authorId="0" shapeId="0" xr:uid="{DA58F494-8F97-024A-ADC8-ADA1463C2C8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50" authorId="0" shapeId="0" xr:uid="{F3DB9970-552D-104F-B109-B45AD6BBF12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51" authorId="0" shapeId="0" xr:uid="{C6FDB733-6031-6C4E-9B50-DD7A4920393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52" authorId="0" shapeId="0" xr:uid="{079C4384-C470-A740-AC67-5A6EBB324EA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53" authorId="0" shapeId="0" xr:uid="{B2EFBF1B-D28B-DE44-A206-C4315C06964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54" authorId="0" shapeId="0" xr:uid="{B22465E9-D8C2-964E-AFA8-3BEB852E4D4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55" authorId="0" shapeId="0" xr:uid="{843B8A54-4C7C-3246-BC8E-508B56F8665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56" authorId="0" shapeId="0" xr:uid="{7314CC44-BDFF-5F41-979F-B62F02E2339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57" authorId="0" shapeId="0" xr:uid="{D0CF68D9-EBA9-594A-97DA-CA67BA1F161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58" authorId="0" shapeId="0" xr:uid="{03AD90F3-F0AE-374B-B1AD-B2CB1543124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59" authorId="0" shapeId="0" xr:uid="{A92A5642-2574-3F43-BEBE-196F28EA9C8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60" authorId="0" shapeId="0" xr:uid="{8ECC0118-90C1-1A43-A5DD-B72DEFF127C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61" authorId="0" shapeId="0" xr:uid="{C7A187B8-0738-A04C-8F8C-6FE24ADE511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62" authorId="0" shapeId="0" xr:uid="{BFDA1082-77CB-8A4F-9167-7B91D76C8C7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63" authorId="0" shapeId="0" xr:uid="{19E0001C-E01F-B341-AD5C-7307FB6B935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64" authorId="0" shapeId="0" xr:uid="{749CFD56-ADB0-494E-BBEA-858AE4A2BC4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65" authorId="0" shapeId="0" xr:uid="{733A320A-2157-9C4A-B408-80DC9B6E6D0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66" authorId="0" shapeId="0" xr:uid="{EAFC1264-3CAC-844F-9E9A-85E801CDC33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67" authorId="0" shapeId="0" xr:uid="{F3213450-C69C-D74E-BE7B-8CD81EFB264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68" authorId="0" shapeId="0" xr:uid="{994AFCEB-C7EE-624C-9515-C1AD893DAC7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69" authorId="0" shapeId="0" xr:uid="{97F5DA34-850C-3D44-B076-89DC570E4F5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70" authorId="0" shapeId="0" xr:uid="{565E07AF-D20D-EB41-9E4F-C702ACEB733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71" authorId="0" shapeId="0" xr:uid="{49A5F524-ECE9-774B-AF12-62C7E567867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72" authorId="0" shapeId="0" xr:uid="{DD1ED204-B241-1247-A090-8E0A231A63A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73" authorId="0" shapeId="0" xr:uid="{D0152253-6C73-C24F-A8E7-85281907219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74" authorId="0" shapeId="0" xr:uid="{6F6D7B15-006E-E048-9702-AF6C3C0F7D8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75" authorId="0" shapeId="0" xr:uid="{9E9F9F79-C5E5-3846-9B19-B3FE7B07C6D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76" authorId="0" shapeId="0" xr:uid="{350770CB-3B34-8B4F-B46C-438B160532A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77" authorId="0" shapeId="0" xr:uid="{7AC674D6-A947-AB4C-9EB0-4A9ECDE721D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78" authorId="0" shapeId="0" xr:uid="{E4747968-6310-9F48-85B9-DA83FEDDEDA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79" authorId="0" shapeId="0" xr:uid="{995C19AF-AEDE-094C-9FFF-0B591B7FF87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80" authorId="0" shapeId="0" xr:uid="{EC5F2826-17ED-9449-96B3-20405A6DFB2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81" authorId="0" shapeId="0" xr:uid="{BE9C85CC-9FB6-5340-BE43-7B16F9D1829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82" authorId="0" shapeId="0" xr:uid="{4EE73993-55C4-2543-9CC7-F1057EE2082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83" authorId="0" shapeId="0" xr:uid="{319E7C64-C62F-5D47-9162-5847600B64C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84" authorId="0" shapeId="0" xr:uid="{B93915C7-C2AA-8343-AFAF-0B38D1E8F6E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85" authorId="0" shapeId="0" xr:uid="{AA459137-AE0C-9743-BE62-0ADAC177833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86" authorId="0" shapeId="0" xr:uid="{F6671244-3D5B-E940-B8AA-4E71187535F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87" authorId="0" shapeId="0" xr:uid="{C030C09D-2DD6-BF44-A7B3-112369F29A3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88" authorId="0" shapeId="0" xr:uid="{F69D287B-C5BD-DF47-BEA8-6A781AB1113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89" authorId="0" shapeId="0" xr:uid="{B2478666-07D5-8948-A3FC-F62F01F7285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90" authorId="0" shapeId="0" xr:uid="{2DF50088-DC56-A04B-B3A3-FF30AF60698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91" authorId="0" shapeId="0" xr:uid="{C2D5E938-4053-7940-9476-0D5EC7C3ED1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92" authorId="0" shapeId="0" xr:uid="{67F9A801-43A0-9B49-B245-22FC668938A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93" authorId="0" shapeId="0" xr:uid="{BB7CC971-563C-1D45-9DA2-2A8F6E03B24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94" authorId="0" shapeId="0" xr:uid="{A50FDD74-A0C5-B442-A0DE-DAE27B2F0D6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95" authorId="0" shapeId="0" xr:uid="{ADE98C24-89EA-954A-89F1-EF438525A77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96" authorId="0" shapeId="0" xr:uid="{9CFEE82B-B8DA-A949-AB6A-3B4BEE699A4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97" authorId="0" shapeId="0" xr:uid="{A6F3F9CB-7CAC-8B47-BF83-F61352F2509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98" authorId="0" shapeId="0" xr:uid="{C5CDAC85-08D6-5C47-89A7-B16CB4DAE32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99" authorId="0" shapeId="0" xr:uid="{4A309206-97F9-D140-BBEB-279D6B552DB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00" authorId="0" shapeId="0" xr:uid="{52C6DFED-ED5B-384A-A584-A0A5A871D49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01" authorId="0" shapeId="0" xr:uid="{D50E2E33-8BE3-8141-A462-A9EF8FE2902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02" authorId="0" shapeId="0" xr:uid="{0E907463-E5CD-8647-8E38-BD974F05EB7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03" authorId="0" shapeId="0" xr:uid="{F4C42C89-F1F6-E748-8421-9CF1611CA27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04" authorId="0" shapeId="0" xr:uid="{15F25C27-19B6-774F-A4F2-0C3F7E07131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05" authorId="0" shapeId="0" xr:uid="{10CF7AD4-9987-5C4F-B6BA-31D71D85AC0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06" authorId="0" shapeId="0" xr:uid="{2197A1FA-A990-9345-83F5-6BB529614F2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07" authorId="0" shapeId="0" xr:uid="{CBFB24DD-4C8B-0C4E-BF10-E9B462EE762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08" authorId="0" shapeId="0" xr:uid="{A948E1A5-8AD8-2F43-9ADD-113E8EB223F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09" authorId="0" shapeId="0" xr:uid="{ED610117-FED3-BD46-BDF3-366BB425923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10" authorId="0" shapeId="0" xr:uid="{7D8DA6A9-E08F-CF4A-B19B-69BC92D5F93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11" authorId="0" shapeId="0" xr:uid="{981006B5-3B26-8144-AB1B-3922C09F88B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12" authorId="0" shapeId="0" xr:uid="{F3E5C643-DE1C-BF40-9077-99596119B62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13" authorId="0" shapeId="0" xr:uid="{1CBA57BE-F283-1943-9F09-05CED574442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14" authorId="0" shapeId="0" xr:uid="{667DD6D5-2AC7-934D-A187-4B604C03EF3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15" authorId="0" shapeId="0" xr:uid="{C6A6156D-95B6-F743-A5E5-55A3D88F407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16" authorId="0" shapeId="0" xr:uid="{EE1ED225-9B15-564E-831E-A8BF4D77DDE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17" authorId="0" shapeId="0" xr:uid="{C06B8B8C-540D-814D-9254-7D975C90926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18" authorId="0" shapeId="0" xr:uid="{15AD8991-CD9B-1A4E-8ECB-1980FCEB245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19" authorId="0" shapeId="0" xr:uid="{7551757E-B5AC-864E-9172-5AB7CD8E596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20" authorId="0" shapeId="0" xr:uid="{715702DC-69FB-854C-92CB-45D091E3E2B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21" authorId="0" shapeId="0" xr:uid="{9DEC6220-6BF3-9443-BD91-CE72D20923D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22" authorId="0" shapeId="0" xr:uid="{BFC96202-233F-D442-8D17-2E331B29A1D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23" authorId="0" shapeId="0" xr:uid="{A7C362BB-C5EC-2F49-A3C1-A33B86ACB80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24" authorId="0" shapeId="0" xr:uid="{4497AC6E-5462-D441-9967-1C492A5EEFB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25" authorId="0" shapeId="0" xr:uid="{35D7B730-05EE-834E-89DB-27E77EBF5F6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26" authorId="0" shapeId="0" xr:uid="{7DC1C10F-14AE-E949-B8C7-7D0DBCF3CCF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27" authorId="0" shapeId="0" xr:uid="{10BB85BA-5CEF-6242-95D0-2F823202078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28" authorId="0" shapeId="0" xr:uid="{71880345-0C96-8948-A00C-A2487E28226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29" authorId="0" shapeId="0" xr:uid="{4ADB6457-6A60-B441-A296-B69F93D1F68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30" authorId="0" shapeId="0" xr:uid="{3F535810-5A71-394F-A7F5-4EE0279F2CB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31" authorId="0" shapeId="0" xr:uid="{6DFB9210-71AD-DB4C-BFB3-BCC5166BB57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32" authorId="0" shapeId="0" xr:uid="{3FE9D9EC-EDDD-BC49-B7D0-F8AA6E5BF67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33" authorId="0" shapeId="0" xr:uid="{FA9DE3D7-116B-C048-AF8B-05700FF4D8B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34" authorId="0" shapeId="0" xr:uid="{877A6DC9-FAED-ED46-8336-D8E071E0EBE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35" authorId="0" shapeId="0" xr:uid="{1D36FDB2-B92A-EF4C-986D-DD9EA93C5D1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36" authorId="0" shapeId="0" xr:uid="{6CFED995-58CE-0C48-A7E8-DDD8444297E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37" authorId="0" shapeId="0" xr:uid="{6F6C13DD-3862-1046-9184-72065B58864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38" authorId="0" shapeId="0" xr:uid="{EECC8D3A-3D74-3D4F-9AF7-C5C668582A9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39" authorId="0" shapeId="0" xr:uid="{77EB23EF-6C27-4842-B0BE-3A540A6E151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40" authorId="0" shapeId="0" xr:uid="{CC3D2B37-5A00-A948-AD00-72D6930A610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41" authorId="0" shapeId="0" xr:uid="{94851B7C-456D-B94F-8DEE-BA2F59F1756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42" authorId="0" shapeId="0" xr:uid="{75A59E16-CEFE-2E43-A891-824A2827342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43" authorId="0" shapeId="0" xr:uid="{E92C0D1D-63F4-404A-9C39-2B2773DD97A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44" authorId="0" shapeId="0" xr:uid="{0D219274-8130-7242-802F-6C42B4B914E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45" authorId="0" shapeId="0" xr:uid="{0B3C8A34-43BB-2549-B7B6-DF57F093C84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46" authorId="0" shapeId="0" xr:uid="{B39826ED-197C-C24F-8888-51F8D343F87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47" authorId="0" shapeId="0" xr:uid="{7DB65C91-5146-574B-B06E-4D2EFFA3380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48" authorId="0" shapeId="0" xr:uid="{E9B07CDE-2981-AB4A-A97E-792C881F78F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49" authorId="0" shapeId="0" xr:uid="{895BCFBF-C0F8-F443-8DAF-B06AEEF790F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50" authorId="0" shapeId="0" xr:uid="{E0B9B335-9371-5941-805D-CBAD046CFEE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51" authorId="0" shapeId="0" xr:uid="{371D9D5B-AF9D-1C4D-A25B-C1BB0DC9054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52" authorId="0" shapeId="0" xr:uid="{4C103ABA-2736-564E-84E4-B0973AD2593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53" authorId="0" shapeId="0" xr:uid="{585A8B71-27F0-D245-A28E-039F1C52211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54" authorId="0" shapeId="0" xr:uid="{8F103FB8-8BE3-1D42-90B0-31F7F4F8210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55" authorId="0" shapeId="0" xr:uid="{3A0AB2EE-2A8C-FF44-81EA-FACDE04C34F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56" authorId="0" shapeId="0" xr:uid="{F054DE0C-AD95-EA43-BF52-787E9301FA1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57" authorId="0" shapeId="0" xr:uid="{5D5B7299-F490-BD46-AD56-16A1DC2AA12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58" authorId="0" shapeId="0" xr:uid="{DB1AA2BB-E681-0E43-893D-6CBCE0074AB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59" authorId="0" shapeId="0" xr:uid="{E91321A6-D8AD-8E42-ADBC-AF4655CC87A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60" authorId="0" shapeId="0" xr:uid="{368A4F05-7E04-734E-B04E-4DAE0CBAD3C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61" authorId="0" shapeId="0" xr:uid="{F84A9C92-F276-1642-8CBA-E17D8EB8321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62" authorId="0" shapeId="0" xr:uid="{9B659AFD-95AD-5D45-8BC3-2DBD42E0399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63" authorId="0" shapeId="0" xr:uid="{38661A2F-1FC2-1149-AB20-0392977AFA9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64" authorId="0" shapeId="0" xr:uid="{43F90709-73A8-604F-863D-944EC3EEA01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65" authorId="0" shapeId="0" xr:uid="{8C3E79FD-73DE-5841-ACC0-13293FBD3E1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66" authorId="0" shapeId="0" xr:uid="{9555D8FA-399F-044E-8881-4BF5D8D0A3C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67" authorId="0" shapeId="0" xr:uid="{456DD708-4DAD-7844-8D0D-CEB27EE0347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68" authorId="0" shapeId="0" xr:uid="{240FC75E-5395-7F4D-80F6-5A5AC53AFFD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69" authorId="0" shapeId="0" xr:uid="{D665BD3E-4214-1B4F-9AF3-B889701CD52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70" authorId="0" shapeId="0" xr:uid="{3BDD4427-AA52-4446-B8AC-CA92E373CBE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71" authorId="0" shapeId="0" xr:uid="{B0F8E3C4-256B-5F47-9AD7-6C055151FEC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72" authorId="0" shapeId="0" xr:uid="{3D940316-DEFF-CC4E-BE46-DABAC9C9E8F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73" authorId="0" shapeId="0" xr:uid="{7AD46A6C-926B-4147-BB45-DBC659934D5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74" authorId="0" shapeId="0" xr:uid="{8B494C86-C829-5640-A509-5AB980D8D1A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75" authorId="0" shapeId="0" xr:uid="{03B1AF64-F752-7949-A338-FFE6AF5F079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76" authorId="0" shapeId="0" xr:uid="{294A705B-5D30-A042-8CD6-FE11A5E70DC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77" authorId="0" shapeId="0" xr:uid="{F2CF5847-6B7D-D246-8522-5EEDAA8F040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78" authorId="0" shapeId="0" xr:uid="{439B13B1-A6B7-D24A-BDAA-2109CF34D06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79" authorId="0" shapeId="0" xr:uid="{2A3893A3-C733-574C-810E-09467E7C6A0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80" authorId="0" shapeId="0" xr:uid="{35522C9E-B822-1E40-BCDA-553E63AA33D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81" authorId="0" shapeId="0" xr:uid="{D4C70B10-FBE0-2B42-BBB1-ACA2D356847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82" authorId="0" shapeId="0" xr:uid="{32218BC9-A4AE-884D-83C1-859672B25DC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83" authorId="0" shapeId="0" xr:uid="{FE01FECF-FB65-5649-9214-E1700FF7E37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84" authorId="0" shapeId="0" xr:uid="{D4A50036-5143-2949-9E29-6909AA3F790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85" authorId="0" shapeId="0" xr:uid="{CFC6D1E8-711A-AF43-893B-08AB6D5F734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86" authorId="0" shapeId="0" xr:uid="{3D67573C-B091-8544-90D9-AA7534957A2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87" authorId="0" shapeId="0" xr:uid="{9F357DF8-DDF4-A04E-BBA3-7F19588BFA1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88" authorId="0" shapeId="0" xr:uid="{925FA751-0A3F-EC48-92B2-4B9E10218D1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89" authorId="0" shapeId="0" xr:uid="{F9BB0075-EEF6-7F41-8CC7-30E56723258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90" authorId="0" shapeId="0" xr:uid="{ABDE558B-37F4-4A4F-B461-361D8D9D1EF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91" authorId="0" shapeId="0" xr:uid="{D45EBA7A-5516-0044-B857-D90AB279B9B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92" authorId="0" shapeId="0" xr:uid="{8CB30F0E-9719-EF4E-B65F-7BB1AC5D5AA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93" authorId="0" shapeId="0" xr:uid="{DA4E5A1E-EADE-6A4D-BA99-52509A9D55F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94" authorId="0" shapeId="0" xr:uid="{5DA4E2E9-72B8-D846-B00E-8AC2ADCD6AC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95" authorId="0" shapeId="0" xr:uid="{D87B57EE-6E30-2E45-959A-49B7EAFFC50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96" authorId="0" shapeId="0" xr:uid="{E9C8B707-CF10-C84B-B0EC-FBD5C25B08B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97" authorId="0" shapeId="0" xr:uid="{F87D2D51-7451-034B-8D33-F0E8DC7DA0F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98" authorId="0" shapeId="0" xr:uid="{461D7EBE-8603-D64E-978C-390081BAABD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199" authorId="0" shapeId="0" xr:uid="{74700827-4719-D743-82ED-63A05C82960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  <comment ref="J200" authorId="0" shapeId="0" xr:uid="{94E871C4-FB7D-1C48-8A45-248397F7BE9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Matched to Domestic 2023 via normalized title; falls back to exact Domestic-gross match; otherwise Other.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 Chunng2</author>
  </authors>
  <commentList>
    <comment ref="H1" authorId="0" shapeId="0" xr:uid="{735638F1-6382-9745-AD74-0BDDD6C28B1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" authorId="0" shapeId="0" xr:uid="{C9683129-C55C-7845-A400-00EAB749D5A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" authorId="0" shapeId="0" xr:uid="{ED87C884-F531-2E41-A05D-B7F870C7A62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" authorId="0" shapeId="0" xr:uid="{DF1130E2-8DE0-C742-98C2-DD9BFE8EA9E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" authorId="0" shapeId="0" xr:uid="{74A7A55F-B669-1845-B68C-27F82A6952B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" authorId="0" shapeId="0" xr:uid="{F9F688C5-CBF8-464A-AEFB-F03EB2F6E20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" authorId="0" shapeId="0" xr:uid="{85BC1C3C-68C0-E142-8936-EF5B7F4015D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" authorId="0" shapeId="0" xr:uid="{923A8141-8068-7440-B085-5FCABC557E8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" authorId="0" shapeId="0" xr:uid="{10ECC50A-684F-804A-B2BA-DB7D6118C31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" authorId="0" shapeId="0" xr:uid="{497F3671-EA13-1440-8436-35D280886FC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" authorId="0" shapeId="0" xr:uid="{EBC7B5A8-9C7A-634F-86FA-923C07316A9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" authorId="0" shapeId="0" xr:uid="{3DBAA963-6F70-1740-AC1B-4CA5D29FD74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" authorId="0" shapeId="0" xr:uid="{DAE239C8-F90F-934C-B66E-AA0D33EC69B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" authorId="0" shapeId="0" xr:uid="{37B29101-251C-3F42-93F3-CEF4D55809E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" authorId="0" shapeId="0" xr:uid="{382AC6A2-EA09-3741-A6E6-4F67E3EBA7A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6" authorId="0" shapeId="0" xr:uid="{107816CB-25DD-2147-9FB3-31AC56EFCF7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6" authorId="0" shapeId="0" xr:uid="{AF60090F-CA2B-EB40-8153-9F17FD59F60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6" authorId="0" shapeId="0" xr:uid="{51EB44A7-0E94-7147-90A7-3426EAA5757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7" authorId="0" shapeId="0" xr:uid="{CB12725B-DEB4-9F47-920B-A65E0449CA3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7" authorId="0" shapeId="0" xr:uid="{9BCB5132-53D2-FD42-AE1F-BE9D0297B03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7" authorId="0" shapeId="0" xr:uid="{E8DB07C1-BBF0-6543-B56C-3EE158E5629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8" authorId="0" shapeId="0" xr:uid="{5B261334-FD3F-B448-B4BD-DBE1D951DED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8" authorId="0" shapeId="0" xr:uid="{ED2B0020-0F8C-7C42-8A31-2D41CC9DAAE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8" authorId="0" shapeId="0" xr:uid="{0259AECB-9B8E-3D4F-B24F-2BEA23C8426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9" authorId="0" shapeId="0" xr:uid="{04F40004-EDE8-0E4C-9F80-3EEE368634A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9" authorId="0" shapeId="0" xr:uid="{C5D7AF9D-FDE7-B543-B9DD-5CECB6AE787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9" authorId="0" shapeId="0" xr:uid="{56902511-9465-0941-9848-7D075534173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0" authorId="0" shapeId="0" xr:uid="{8B0B14C3-25A2-8F48-BA90-BB2C5B3A76E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0" authorId="0" shapeId="0" xr:uid="{E18A6816-D10D-1E46-9AE1-D42360F5C84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0" authorId="0" shapeId="0" xr:uid="{0AE10DB4-4632-9A43-A698-FA42E9A3819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1" authorId="0" shapeId="0" xr:uid="{B112B301-73D9-E648-AFFA-82C51095133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1" authorId="0" shapeId="0" xr:uid="{A8015814-870B-C949-8DFE-B4FA776C5AD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1" authorId="0" shapeId="0" xr:uid="{EB043ADE-8EA7-C147-B4E6-F41AB9E1554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2" authorId="0" shapeId="0" xr:uid="{55E4CB64-6195-FF4D-AB6D-4FE262C8E93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2" authorId="0" shapeId="0" xr:uid="{89C1FDCC-4EFB-3C4D-B88E-96D413352F5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2" authorId="0" shapeId="0" xr:uid="{28DE238C-697A-5242-B637-1B37F1DA582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3" authorId="0" shapeId="0" xr:uid="{12B0EA58-9590-E34D-963C-EF6B5A6A1D4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3" authorId="0" shapeId="0" xr:uid="{54D4D669-B93D-574B-BF24-1690E1D0CBD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3" authorId="0" shapeId="0" xr:uid="{E3A514BD-22B0-EE4F-A97C-B746EDEE953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4" authorId="0" shapeId="0" xr:uid="{783B1AD2-305B-BE4A-B54A-B5B630A188F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4" authorId="0" shapeId="0" xr:uid="{8648FD76-04B5-FF42-A6D1-94B5D63A8A7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4" authorId="0" shapeId="0" xr:uid="{753A5C19-CCDF-154B-9F5F-899CC4A0020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5" authorId="0" shapeId="0" xr:uid="{661DCA00-C533-1540-B24D-C5A4894144C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5" authorId="0" shapeId="0" xr:uid="{86EA24CB-572C-8F4A-A68C-AF43A530BAC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5" authorId="0" shapeId="0" xr:uid="{93039A92-45D6-F947-949A-21DACDC0F88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6" authorId="0" shapeId="0" xr:uid="{01FC45E4-CC32-424A-9EC7-DFBDAD087D6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6" authorId="0" shapeId="0" xr:uid="{BEB9713A-55B7-254D-BD4D-AA6482A3001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6" authorId="0" shapeId="0" xr:uid="{82D6BE77-21BE-E34B-8DE5-3DD958C02EA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7" authorId="0" shapeId="0" xr:uid="{BC4D69BD-B2FC-9941-A1DC-3D55F2565D2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7" authorId="0" shapeId="0" xr:uid="{B86ABAAA-DD0F-D346-9469-EA77C2F5120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7" authorId="0" shapeId="0" xr:uid="{E3FF3DC5-F4A1-9E4B-AF32-50949C1C2F4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8" authorId="0" shapeId="0" xr:uid="{FCA3196B-D142-304B-9D21-0FAC6224B15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8" authorId="0" shapeId="0" xr:uid="{8BEACD6F-CBD5-4344-AAFB-7BF6B3AC657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8" authorId="0" shapeId="0" xr:uid="{0C13115D-F8BF-0141-9AC9-9B32B5A5246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9" authorId="0" shapeId="0" xr:uid="{B38618A2-D886-6C48-B6E0-92F9D7FACA5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9" authorId="0" shapeId="0" xr:uid="{1C7AB976-D9AE-394D-BDCB-EADA4C2341B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9" authorId="0" shapeId="0" xr:uid="{7B9C2883-F95F-1B45-9AA5-0DFA56AD60D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0" authorId="0" shapeId="0" xr:uid="{57CF0B9C-9EDB-1942-B535-7D1FEC2AEE0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0" authorId="0" shapeId="0" xr:uid="{A11CB9D0-B44A-694B-86A6-567250DFCC5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0" authorId="0" shapeId="0" xr:uid="{55E50B42-3C99-5B4C-A954-9E497AA80D7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1" authorId="0" shapeId="0" xr:uid="{178709CD-CCFB-DA45-A0A9-B0F40D973BA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1" authorId="0" shapeId="0" xr:uid="{6EDAD3AA-03A8-E54F-A6D2-47B4D49C2A2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1" authorId="0" shapeId="0" xr:uid="{E5F3C046-9E4C-0749-966D-4D32A3D2D67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2" authorId="0" shapeId="0" xr:uid="{63EEDD3A-B221-C441-907F-242942D105D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2" authorId="0" shapeId="0" xr:uid="{5DC677BE-0DC7-314F-AA72-7F5450D7CC3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2" authorId="0" shapeId="0" xr:uid="{50046804-080B-3E40-8DFF-E6D123F8341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3" authorId="0" shapeId="0" xr:uid="{E29880E2-BA4B-6746-AC78-E3EEC9301B8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3" authorId="0" shapeId="0" xr:uid="{409781C6-39A2-F448-A4A1-7F3FD81CC72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3" authorId="0" shapeId="0" xr:uid="{2C235B24-B0CC-0146-B87F-75BF0595AE0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4" authorId="0" shapeId="0" xr:uid="{A0311767-128F-5B44-BED2-58FF04F3912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4" authorId="0" shapeId="0" xr:uid="{3F676236-E424-5646-A8F8-DBD7260E191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4" authorId="0" shapeId="0" xr:uid="{439FFCA0-F4D3-AA4A-80C4-2D192C97120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5" authorId="0" shapeId="0" xr:uid="{8111B61A-BF33-EB4D-993B-DDEAE64D8E3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5" authorId="0" shapeId="0" xr:uid="{B81B7250-5370-944D-A575-415322D8C31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5" authorId="0" shapeId="0" xr:uid="{66635942-FC52-F148-8DA9-9C03C5898F1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6" authorId="0" shapeId="0" xr:uid="{63810C86-C8AB-5346-AF6E-C182FB00A2E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6" authorId="0" shapeId="0" xr:uid="{53D04750-1204-AD4C-B5F8-8784BF3B438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6" authorId="0" shapeId="0" xr:uid="{5E4946AF-CA36-694A-AC43-34FDD9D7F3A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7" authorId="0" shapeId="0" xr:uid="{07D52637-9E72-AC41-A987-6DF6A2C3029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7" authorId="0" shapeId="0" xr:uid="{3A8479A9-BD7F-C943-8C72-4A51662D014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7" authorId="0" shapeId="0" xr:uid="{1F3A1F6B-F02B-5742-95BA-49B1C644679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8" authorId="0" shapeId="0" xr:uid="{D914A0F7-37DA-E244-A62F-45042DC06CC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8" authorId="0" shapeId="0" xr:uid="{6A308CFE-D053-A546-8EE9-DF8ACEB7826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8" authorId="0" shapeId="0" xr:uid="{0AF769A6-15E6-2344-9EE6-CB419411449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9" authorId="0" shapeId="0" xr:uid="{40DB42B7-A98F-4A49-B0DD-A2D9F4596A1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9" authorId="0" shapeId="0" xr:uid="{DEC59C9A-741C-154C-BFC9-E883CAE7E99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9" authorId="0" shapeId="0" xr:uid="{C160C3B9-1A39-DD41-8935-A94BCD252DA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0" authorId="0" shapeId="0" xr:uid="{7B822232-B2D7-D64D-B027-B95852E1988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0" authorId="0" shapeId="0" xr:uid="{BCF8152D-2119-F04B-B009-02ECEE0815C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0" authorId="0" shapeId="0" xr:uid="{15427B00-65D7-6144-B3E6-DDD9687A2A1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1" authorId="0" shapeId="0" xr:uid="{4800B2FB-8A83-9444-9BAE-2A5A52BEC8E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1" authorId="0" shapeId="0" xr:uid="{0193BF7E-F8C8-B843-A9C4-F0FCEB4D18E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1" authorId="0" shapeId="0" xr:uid="{C306FE85-F614-3243-94A1-268DF901196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2" authorId="0" shapeId="0" xr:uid="{1D6C33F8-8DFB-C54D-B2C3-FB0A088AD15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2" authorId="0" shapeId="0" xr:uid="{8D79BBBA-CDF8-404B-B17C-FE9242A3CAE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2" authorId="0" shapeId="0" xr:uid="{8A8DCC4F-4E27-E94E-9FE6-6BF8A109044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3" authorId="0" shapeId="0" xr:uid="{D10152C5-A3D1-A748-B6A2-561BAC57B51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3" authorId="0" shapeId="0" xr:uid="{9033A44E-1D61-D24C-82BB-155198E243D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3" authorId="0" shapeId="0" xr:uid="{CEEEFEE9-F90E-B343-A878-1034A613B66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4" authorId="0" shapeId="0" xr:uid="{0D75EB90-0576-8F43-9CAC-63ECE2DECB7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4" authorId="0" shapeId="0" xr:uid="{EB4482E8-D0B1-E049-BABA-8BAC3694864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4" authorId="0" shapeId="0" xr:uid="{72608F0C-4E0B-CE49-BC9F-C5FE293A895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5" authorId="0" shapeId="0" xr:uid="{4C3B65F6-682D-1F47-80B8-5E1D64D320C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5" authorId="0" shapeId="0" xr:uid="{E2BCC7F9-2CD6-8449-9C67-463F8F67050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5" authorId="0" shapeId="0" xr:uid="{8F29EEAF-882C-284F-BF51-5C764B525B3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6" authorId="0" shapeId="0" xr:uid="{ACE6B90E-CD60-C743-B2E5-5EFAC2F0434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6" authorId="0" shapeId="0" xr:uid="{30806B87-52EE-364D-A44A-BB2541982FA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6" authorId="0" shapeId="0" xr:uid="{B58B67CE-4BB8-DD41-BAC7-4DAA88BEE1D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7" authorId="0" shapeId="0" xr:uid="{627FBA70-F404-BF49-9D71-FC7A3545435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7" authorId="0" shapeId="0" xr:uid="{6128C6A7-0ADF-BC4B-80A6-7C131AFA550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7" authorId="0" shapeId="0" xr:uid="{B33D7852-1FE6-6F48-A3BC-F979D9C4927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8" authorId="0" shapeId="0" xr:uid="{939FF9A5-BDFA-D74D-852C-17124903534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8" authorId="0" shapeId="0" xr:uid="{C40608C2-9A28-8647-B7B6-B4C87282ABD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8" authorId="0" shapeId="0" xr:uid="{5BF4946C-915F-7749-949B-34655863F13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9" authorId="0" shapeId="0" xr:uid="{47D75DA0-DEF1-0D44-B9CE-239FB48E372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9" authorId="0" shapeId="0" xr:uid="{6663C392-76CC-9643-9A9D-AAE186D2E56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9" authorId="0" shapeId="0" xr:uid="{192DA00D-1FF1-FD48-9FE1-DE1682D191A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0" authorId="0" shapeId="0" xr:uid="{0D9D0614-A549-0740-943A-A08D9866128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0" authorId="0" shapeId="0" xr:uid="{AC902F82-3A8A-CD41-80DF-8E6E338F66C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0" authorId="0" shapeId="0" xr:uid="{241CCD4B-22BF-CB48-BB39-7B47A0C28CD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1" authorId="0" shapeId="0" xr:uid="{0C9A25F7-F197-584F-9908-527DF989E74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1" authorId="0" shapeId="0" xr:uid="{D1BB242C-A86A-BD4B-B4BB-19A000BD718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1" authorId="0" shapeId="0" xr:uid="{F08285F8-7BD3-A748-9A69-B5F3243223B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2" authorId="0" shapeId="0" xr:uid="{BBBB575B-408B-D347-A685-B055C037DF4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2" authorId="0" shapeId="0" xr:uid="{3F236FFB-54A9-EE4C-87E5-B890E9B69BF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2" authorId="0" shapeId="0" xr:uid="{1D7F7666-B68A-D14F-8BBC-FBC8B00EA08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3" authorId="0" shapeId="0" xr:uid="{592DC201-515B-EC40-B1ED-48A3B272DD9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3" authorId="0" shapeId="0" xr:uid="{D32C6369-D7DE-154D-86AE-790AB06D5A9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3" authorId="0" shapeId="0" xr:uid="{6FE62083-08FB-B440-A526-09D43296401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4" authorId="0" shapeId="0" xr:uid="{EE3D5902-0F96-444D-8B28-46CFBB652B1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4" authorId="0" shapeId="0" xr:uid="{9F195F52-101E-1646-8CC1-B1A4C7F15D2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4" authorId="0" shapeId="0" xr:uid="{08BC0B6A-8D20-6542-9184-D0E98F5C0AB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5" authorId="0" shapeId="0" xr:uid="{FC3E49FB-31AA-4C4C-93B3-1CC0D8F70AD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5" authorId="0" shapeId="0" xr:uid="{F166E403-D974-4C4E-A24F-13656CF4C0C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5" authorId="0" shapeId="0" xr:uid="{1BDAFF5D-916B-1C4C-BA13-3ACFDA36F1D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6" authorId="0" shapeId="0" xr:uid="{7B0827C0-7DDD-E843-96AB-758A8E935BE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6" authorId="0" shapeId="0" xr:uid="{8437AF17-C7A4-EE4E-AF8E-8418C3E0079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6" authorId="0" shapeId="0" xr:uid="{557E89A9-90A8-B04D-9D81-4B03C36F1DA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7" authorId="0" shapeId="0" xr:uid="{85DD6DA9-7E03-1247-904D-72E1061C46A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7" authorId="0" shapeId="0" xr:uid="{E5C3B012-FFD8-2045-BF93-EC64A708689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7" authorId="0" shapeId="0" xr:uid="{67556B21-DB10-DE48-95D1-7A08B8B90BE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8" authorId="0" shapeId="0" xr:uid="{52BCCFF8-E96A-5D4B-ACA5-F16EF9DBC18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8" authorId="0" shapeId="0" xr:uid="{FBBFB09A-8764-4741-877F-6A4AADD6DFE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8" authorId="0" shapeId="0" xr:uid="{A9D30C31-1BC6-374E-A664-047D84F964B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9" authorId="0" shapeId="0" xr:uid="{BDA4633F-8889-4742-A310-CF58E6A8090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9" authorId="0" shapeId="0" xr:uid="{BC5B92EB-4E48-0A43-AAB4-32BF559A6ED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9" authorId="0" shapeId="0" xr:uid="{31A8A67E-5685-0745-8A75-19FA5E073D1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0" authorId="0" shapeId="0" xr:uid="{E9A1DC88-A6C1-DA40-B06C-143FEB522B4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0" authorId="0" shapeId="0" xr:uid="{13CEBDE9-0283-EC46-B7FF-01B73848243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0" authorId="0" shapeId="0" xr:uid="{05A65171-1B5D-4F46-A213-9864636EF95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1" authorId="0" shapeId="0" xr:uid="{2CCE95E1-E46A-A14A-9104-68FBA26DB33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1" authorId="0" shapeId="0" xr:uid="{89226ECE-6189-F743-A729-BBA7F093D18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1" authorId="0" shapeId="0" xr:uid="{4D1C09EB-858E-5B41-A59F-4FB8EDA479D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2" authorId="0" shapeId="0" xr:uid="{A75DA921-D9BB-7542-8994-267129CA041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2" authorId="0" shapeId="0" xr:uid="{9779AC05-5758-994A-8833-39D330D6B50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2" authorId="0" shapeId="0" xr:uid="{31511B7F-18F5-C344-9E77-0ADE9DF3EF5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3" authorId="0" shapeId="0" xr:uid="{26314F7E-E7FD-7942-BDE1-2CF867E09B4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3" authorId="0" shapeId="0" xr:uid="{0E789B3E-026D-7542-8E0F-4B30A93B826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3" authorId="0" shapeId="0" xr:uid="{33216993-EED9-FE40-8D85-93B0AD007D0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4" authorId="0" shapeId="0" xr:uid="{E74749FA-3EBB-424E-B8C3-C6C5F82EFBE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4" authorId="0" shapeId="0" xr:uid="{E91F38A1-48FF-964E-AFE8-A50955F1E51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4" authorId="0" shapeId="0" xr:uid="{8C571E9C-D94F-9F4C-9E3F-B8480A1728B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5" authorId="0" shapeId="0" xr:uid="{35EC9434-E24C-6A44-B169-3B987A133C5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5" authorId="0" shapeId="0" xr:uid="{7942B3C5-91F3-744D-BD83-0A900442E2F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5" authorId="0" shapeId="0" xr:uid="{477EDF42-67A3-384D-B023-BE6DD320366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6" authorId="0" shapeId="0" xr:uid="{18149236-B1F9-5547-9723-9F47101DF66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6" authorId="0" shapeId="0" xr:uid="{B155622E-0B26-6148-85A2-25A8810C23D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6" authorId="0" shapeId="0" xr:uid="{1E200E9F-26BA-604A-923A-0880966C9AF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7" authorId="0" shapeId="0" xr:uid="{8FA378CB-5DC3-CC4D-A0CB-C41E4C1D592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7" authorId="0" shapeId="0" xr:uid="{F5638986-580F-0543-8AE8-9B35B426F5C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7" authorId="0" shapeId="0" xr:uid="{8F9EC7FC-3E29-6143-959C-108A4A8BC84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8" authorId="0" shapeId="0" xr:uid="{557E70BF-3078-874B-A6ED-874DB8F4151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8" authorId="0" shapeId="0" xr:uid="{FF8D3C8D-6CEC-9F40-B5B2-B2B72CEF3C3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8" authorId="0" shapeId="0" xr:uid="{30EEC4D5-8BFE-9047-ABD6-7213A11CEE1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9" authorId="0" shapeId="0" xr:uid="{2A4A1C50-C301-8D4A-A806-733B2DDF9B5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9" authorId="0" shapeId="0" xr:uid="{6658DB96-DCB8-5C4C-B450-AF55EFFE5DC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9" authorId="0" shapeId="0" xr:uid="{64DAA0C7-EEE7-9147-B1A2-773E349F11C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60" authorId="0" shapeId="0" xr:uid="{8EF4AF78-AAA2-024F-B963-05BF5D8D5DE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60" authorId="0" shapeId="0" xr:uid="{167FF85E-34D3-6D4E-BEE4-E39C404707D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60" authorId="0" shapeId="0" xr:uid="{7581A504-6278-3048-93C5-61B1D81CD11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61" authorId="0" shapeId="0" xr:uid="{B6DAA02D-EECF-D446-AD73-3798D2668A5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61" authorId="0" shapeId="0" xr:uid="{688F1876-FCC7-6B4A-B085-952E623CAAE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61" authorId="0" shapeId="0" xr:uid="{BF99D4E6-FF09-084D-A46B-11153A782BF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62" authorId="0" shapeId="0" xr:uid="{347A7F8E-ADE6-0E4F-B232-2A91F68F132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62" authorId="0" shapeId="0" xr:uid="{30845705-127B-A341-9B82-F5A6EAA6DF5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62" authorId="0" shapeId="0" xr:uid="{BB210D92-9062-694A-8816-777044C990E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63" authorId="0" shapeId="0" xr:uid="{4D0F26C6-76D2-BE40-B79A-11A1967E57C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63" authorId="0" shapeId="0" xr:uid="{28457FF9-6BBF-3845-AABE-A95CC8740D7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63" authorId="0" shapeId="0" xr:uid="{293D3845-2DC7-594D-8D60-3513C1CF7A0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64" authorId="0" shapeId="0" xr:uid="{EC627E50-B729-A145-ABED-6249E438441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64" authorId="0" shapeId="0" xr:uid="{35521ABF-5B7A-9C43-9B45-5CD6FE4926C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64" authorId="0" shapeId="0" xr:uid="{FFDAB6F2-9B30-0848-BD33-31E3A84E38C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65" authorId="0" shapeId="0" xr:uid="{D67BBC49-2466-9B4B-A571-1711295454D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65" authorId="0" shapeId="0" xr:uid="{DB9D8909-B43A-BC48-A2C0-71F19D58993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65" authorId="0" shapeId="0" xr:uid="{A3AC6452-3225-E042-9720-B72821E3F12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66" authorId="0" shapeId="0" xr:uid="{F67637D8-E971-FA49-A481-355BA4D532C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66" authorId="0" shapeId="0" xr:uid="{B25DEF5B-A74B-264E-B092-B52CD30C03A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66" authorId="0" shapeId="0" xr:uid="{825BE21E-28DA-6B42-8801-533E15613D1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67" authorId="0" shapeId="0" xr:uid="{59B29E04-5294-ED45-8080-0CD47AE2B94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67" authorId="0" shapeId="0" xr:uid="{0106D5CB-C488-B449-B10D-28BB7D7EC9B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67" authorId="0" shapeId="0" xr:uid="{E21EDAB4-F154-A643-9DC0-4DF5E851E84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68" authorId="0" shapeId="0" xr:uid="{41A1769F-66D8-DD41-8AD3-A36536F1E37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68" authorId="0" shapeId="0" xr:uid="{438FA3BE-8134-024A-9B4A-A46AAB843B9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68" authorId="0" shapeId="0" xr:uid="{0FAFB8C6-769D-CF4C-A992-1C3A4F5EB1D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69" authorId="0" shapeId="0" xr:uid="{006DE955-33AA-9A4B-B763-E64F14FF6B1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69" authorId="0" shapeId="0" xr:uid="{B00DA9FF-652F-BC4F-9CDB-37D4AAAF6F8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69" authorId="0" shapeId="0" xr:uid="{467FDE4D-A1CF-D746-9B2F-C4893276D64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70" authorId="0" shapeId="0" xr:uid="{9FF5C992-A6DB-8742-8B55-15119535EBD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70" authorId="0" shapeId="0" xr:uid="{849B0943-7B12-5148-84CD-F3E9051E9E6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70" authorId="0" shapeId="0" xr:uid="{A6B82336-D30D-3D45-8893-7E4E230270D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71" authorId="0" shapeId="0" xr:uid="{667D4EA2-4E1B-E144-B77A-2327206AF6A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71" authorId="0" shapeId="0" xr:uid="{6507845B-AF69-D94F-8858-DA8A7197F4E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71" authorId="0" shapeId="0" xr:uid="{FBC9D3B6-C73E-7B4E-8A1E-B84841F7D4F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72" authorId="0" shapeId="0" xr:uid="{B06904E2-DBCF-434C-AA8F-AFFCF490CDF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72" authorId="0" shapeId="0" xr:uid="{C71A94B1-B5DB-D444-9CE8-E0FC98F21F1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72" authorId="0" shapeId="0" xr:uid="{6AC505A3-891B-7642-AEA5-06D242A5C56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73" authorId="0" shapeId="0" xr:uid="{5B94769F-9724-574A-A5CD-22018ADD3DA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73" authorId="0" shapeId="0" xr:uid="{D6DD107D-0BD5-CC48-AE62-AEEEDF6F5B1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73" authorId="0" shapeId="0" xr:uid="{CC45F5D2-7AA8-834E-97E6-7207E456A71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74" authorId="0" shapeId="0" xr:uid="{18D31837-5FBF-BE43-B4B2-6AB5A39E792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74" authorId="0" shapeId="0" xr:uid="{B154E0DD-BF24-D248-9AF6-434070B21B5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74" authorId="0" shapeId="0" xr:uid="{F53B259B-397C-774F-B3D3-01187341F4E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75" authorId="0" shapeId="0" xr:uid="{2DAF6C8C-4668-984C-8D5C-317EAEC2087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75" authorId="0" shapeId="0" xr:uid="{8C3DC2E6-B179-154B-8952-39C650FEB97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75" authorId="0" shapeId="0" xr:uid="{F2262F87-7E66-C944-BC36-818BF6E27DD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76" authorId="0" shapeId="0" xr:uid="{6DF65F48-A094-E84B-8359-8E9074B3C1F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76" authorId="0" shapeId="0" xr:uid="{6569ECCA-A99D-654E-A7C8-755CBF21368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76" authorId="0" shapeId="0" xr:uid="{BF3D6225-F30F-1D48-B816-7EF25103957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77" authorId="0" shapeId="0" xr:uid="{27F2DD61-550F-C54B-822E-756A6B6B94C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77" authorId="0" shapeId="0" xr:uid="{9396B51E-E736-AB4D-A337-927EAF5F079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77" authorId="0" shapeId="0" xr:uid="{9D84A4CB-AF51-1745-92D6-49A544429B0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78" authorId="0" shapeId="0" xr:uid="{16730E0A-995C-0C46-9750-4AFABF0313D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78" authorId="0" shapeId="0" xr:uid="{7A29DD8C-8BE2-EC40-A8F0-34F00381BF5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78" authorId="0" shapeId="0" xr:uid="{D17DD861-DE8E-1144-9F4D-7CED0E91722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79" authorId="0" shapeId="0" xr:uid="{373071DD-D8A5-8B4A-999B-D61A56905D5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79" authorId="0" shapeId="0" xr:uid="{74CF687A-B994-244A-93E5-04FB0FCCE27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79" authorId="0" shapeId="0" xr:uid="{19496B46-C9D4-2744-A23B-6EAD8634C4B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80" authorId="0" shapeId="0" xr:uid="{602621D4-1081-E043-B9BC-6E636F4C194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80" authorId="0" shapeId="0" xr:uid="{1530E0C8-4DB5-8642-8FC2-7AD2816B6EC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80" authorId="0" shapeId="0" xr:uid="{7209192F-C0FA-3E48-90EE-226DCFA5E44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81" authorId="0" shapeId="0" xr:uid="{5B4FD012-B92E-874C-8B7F-786A0903990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81" authorId="0" shapeId="0" xr:uid="{9BFDA5BE-94BE-EC4C-9AE3-3AC0F8DEA0F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81" authorId="0" shapeId="0" xr:uid="{EF94225C-3BED-F74D-BC12-307A3387342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82" authorId="0" shapeId="0" xr:uid="{EDFBA6FE-74D6-594B-B579-4D74F0CC649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82" authorId="0" shapeId="0" xr:uid="{86B088D6-99F4-0B40-AB3D-D4C7141C167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82" authorId="0" shapeId="0" xr:uid="{8DFAB128-51B5-3C49-9C3C-08C454532EB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83" authorId="0" shapeId="0" xr:uid="{7F28410E-EE0C-B441-A7D0-4BD6799639A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83" authorId="0" shapeId="0" xr:uid="{66A82A8D-B2FC-6E4E-993B-B38E6AC1A2D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83" authorId="0" shapeId="0" xr:uid="{514BCEFE-F4DE-534F-97F2-51F61E22687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84" authorId="0" shapeId="0" xr:uid="{9A401F85-2C0A-EE4B-A51B-974D8009766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84" authorId="0" shapeId="0" xr:uid="{1B757E24-6705-1B47-B6E2-3BEA9A82DBC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84" authorId="0" shapeId="0" xr:uid="{A97A4F2C-7024-BC47-8C7A-205A34993AE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85" authorId="0" shapeId="0" xr:uid="{250EBFB7-5229-044B-91CE-42E6F791A77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85" authorId="0" shapeId="0" xr:uid="{D65957BB-E181-DA48-9D81-2BFA2E0B839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85" authorId="0" shapeId="0" xr:uid="{2E56708E-2CFA-894D-8A23-B66ABCE0337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86" authorId="0" shapeId="0" xr:uid="{576B9DFB-CE1B-B044-9A36-A549F8772B4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86" authorId="0" shapeId="0" xr:uid="{E2E8B0D0-C226-644A-ACE2-F6FA5BC022A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86" authorId="0" shapeId="0" xr:uid="{172F088A-54D2-6443-BA90-516CA0E7172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87" authorId="0" shapeId="0" xr:uid="{6B9D76A7-14C6-D44E-BB21-297E218CC29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87" authorId="0" shapeId="0" xr:uid="{6008297B-CAE2-BB46-BA62-0BC71DD0FC3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87" authorId="0" shapeId="0" xr:uid="{35E0DEE1-E319-D74B-85D6-7D95953CEAA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88" authorId="0" shapeId="0" xr:uid="{B9365817-8628-A84D-AF2B-051AE0BA91A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88" authorId="0" shapeId="0" xr:uid="{DBB918B6-EAB4-1B4E-A079-BCEF28AA05F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88" authorId="0" shapeId="0" xr:uid="{C587313C-7348-2944-B67F-95F41ADDFF5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89" authorId="0" shapeId="0" xr:uid="{DA548F2E-9F2A-AC41-8617-4808CA48E58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89" authorId="0" shapeId="0" xr:uid="{D97AD6A1-00BE-C944-8293-5C403D6AA5A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89" authorId="0" shapeId="0" xr:uid="{22841CD0-1A44-B24E-9D0C-4B62DC01E26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90" authorId="0" shapeId="0" xr:uid="{ABD3DAEA-3043-D943-AD03-CB42C3CB263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90" authorId="0" shapeId="0" xr:uid="{DB7B76CC-4432-C648-BC70-2BEE63E34E3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90" authorId="0" shapeId="0" xr:uid="{90429D5C-F816-B343-8356-E1A47F1937C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91" authorId="0" shapeId="0" xr:uid="{EED1CC90-D2EA-ED42-A8A8-8ACA711300E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91" authorId="0" shapeId="0" xr:uid="{14FB1F47-5A5A-AC4F-8D57-D5B91C6CE30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91" authorId="0" shapeId="0" xr:uid="{0FF13F81-8D7B-B540-A67B-FB6159AFE7B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92" authorId="0" shapeId="0" xr:uid="{D8EB940E-1A00-914E-995A-C21760B67F6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92" authorId="0" shapeId="0" xr:uid="{29F5EE4A-1DCE-4744-B23B-2782555894C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92" authorId="0" shapeId="0" xr:uid="{A71B7AC7-E586-7C46-9EEA-C28F872B6C2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93" authorId="0" shapeId="0" xr:uid="{6028A77B-B5F7-ED4F-858C-9090EE12695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93" authorId="0" shapeId="0" xr:uid="{8F78BB03-D4C0-AB46-94AE-C1950BC720E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93" authorId="0" shapeId="0" xr:uid="{D4DFDD5E-5F75-4D40-B787-D2403FBC954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94" authorId="0" shapeId="0" xr:uid="{35BDB64E-E908-3E4B-8AA8-92CBECDB246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94" authorId="0" shapeId="0" xr:uid="{73D45F89-B48F-1F44-8938-2EF40C8BE21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94" authorId="0" shapeId="0" xr:uid="{B7E81AB0-03D3-444F-A1AC-BBFD2242357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95" authorId="0" shapeId="0" xr:uid="{AB80D912-B5DD-8E4C-A8FE-C462EBF284D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95" authorId="0" shapeId="0" xr:uid="{8FCA49F5-B347-E544-BC9B-3EE1941EF68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95" authorId="0" shapeId="0" xr:uid="{5A2AEC46-6D5A-EB44-B4CE-C615024837D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96" authorId="0" shapeId="0" xr:uid="{A31011B7-E24A-5946-9D44-9C9F4D2AFB1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96" authorId="0" shapeId="0" xr:uid="{050F93E1-F4B6-644E-97E9-BAB58360825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96" authorId="0" shapeId="0" xr:uid="{B68C8496-093A-1848-89B2-8CD66B13A2D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97" authorId="0" shapeId="0" xr:uid="{D0E8D1D6-496D-1C49-930F-8F886CC65C0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97" authorId="0" shapeId="0" xr:uid="{57188B88-6FE7-FD4A-891A-4FB9D6BE1B0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97" authorId="0" shapeId="0" xr:uid="{28E969EA-7490-2748-8907-485AD2FC6CD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98" authorId="0" shapeId="0" xr:uid="{1A607DDE-AC3C-1948-903E-DF65D3EE3F1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98" authorId="0" shapeId="0" xr:uid="{6A6EADCE-3CCF-2046-BA2F-B0A428CDEB5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98" authorId="0" shapeId="0" xr:uid="{848B3389-EBE4-4940-A1A4-81F463DA926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99" authorId="0" shapeId="0" xr:uid="{429D6C12-5C78-0B49-8B8E-0ED5F6C4FBD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99" authorId="0" shapeId="0" xr:uid="{7EA138CC-649D-8D4D-B01C-035747E082B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99" authorId="0" shapeId="0" xr:uid="{B642D8AE-484B-044E-B77F-7BB37936E4B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00" authorId="0" shapeId="0" xr:uid="{20D1BD8F-311F-0143-9B04-148FA32805F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00" authorId="0" shapeId="0" xr:uid="{8EC98213-A580-9940-ADF8-2F5E1D4E73D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00" authorId="0" shapeId="0" xr:uid="{FFB4D270-5F08-D342-A3D5-3F7F1311658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01" authorId="0" shapeId="0" xr:uid="{A1FE74DE-2733-2D4B-BB9D-0644408B9AC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01" authorId="0" shapeId="0" xr:uid="{F33D0FD6-6DF8-6A44-8525-357E710A838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01" authorId="0" shapeId="0" xr:uid="{3F0C94A7-3D8A-3A4E-BC08-38B202EB3C9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02" authorId="0" shapeId="0" xr:uid="{0E7AECB5-C16B-D74C-81BB-64EE19E8C45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02" authorId="0" shapeId="0" xr:uid="{64FF96AF-53F1-7A4E-8FA6-14949A2DDBF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02" authorId="0" shapeId="0" xr:uid="{CE0D0092-DE77-F849-ABE4-D26C7FC1235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03" authorId="0" shapeId="0" xr:uid="{EF11C6CD-5DB2-FD4A-8529-0D3D21C682A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03" authorId="0" shapeId="0" xr:uid="{E60FD7A6-44A4-6043-AEF9-1FBCBB5F2FE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03" authorId="0" shapeId="0" xr:uid="{191866A3-1CBD-CF47-BAE8-71EF447EA64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04" authorId="0" shapeId="0" xr:uid="{7E5541C9-63AF-2647-9BF5-DD8B0BABFEA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04" authorId="0" shapeId="0" xr:uid="{12C9C829-67BB-4A48-9061-4B50A709EB6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04" authorId="0" shapeId="0" xr:uid="{922004FC-A057-104D-B08F-F92DF685995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05" authorId="0" shapeId="0" xr:uid="{3504CA21-4A86-4A44-B131-C365FD9B0FE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05" authorId="0" shapeId="0" xr:uid="{D7E7143C-8918-C441-B560-C586CC8A8E0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05" authorId="0" shapeId="0" xr:uid="{27DBAC77-65A8-0F40-B94A-36B4829E371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06" authorId="0" shapeId="0" xr:uid="{559617A8-C1F7-F141-8579-047AD2E42A6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06" authorId="0" shapeId="0" xr:uid="{5F397952-4978-EF43-A08F-C284390A9C7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06" authorId="0" shapeId="0" xr:uid="{967A4EE4-E965-1F4B-AE29-4D0CC01E161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07" authorId="0" shapeId="0" xr:uid="{728189CA-967D-DF4B-B753-51091A3643A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07" authorId="0" shapeId="0" xr:uid="{6A6C83BB-D093-874F-8231-C206E3D8941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07" authorId="0" shapeId="0" xr:uid="{5E423DC6-DC24-7849-B4CD-073D8F8B1E3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08" authorId="0" shapeId="0" xr:uid="{10EDAF7F-B6A3-1448-9008-12269271B7E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08" authorId="0" shapeId="0" xr:uid="{87FC2BAA-193A-0545-A135-E8E1ABFA8F7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08" authorId="0" shapeId="0" xr:uid="{2A61B35C-3579-674B-A09D-7E1DDA95901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09" authorId="0" shapeId="0" xr:uid="{7457ED13-2A20-7E44-BA56-A29A318AC73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09" authorId="0" shapeId="0" xr:uid="{D53177E0-1CBE-9041-9EDF-1A2D78D05D7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09" authorId="0" shapeId="0" xr:uid="{CACB7734-CC27-404B-9068-A4098DC1B4B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10" authorId="0" shapeId="0" xr:uid="{2C8D6C2A-6192-BC4F-AEE9-D3F80AE35E8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10" authorId="0" shapeId="0" xr:uid="{CBE157A1-F086-F949-912A-65C9997111E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10" authorId="0" shapeId="0" xr:uid="{DBA35B2C-A192-2847-AC01-1927AAE1A63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11" authorId="0" shapeId="0" xr:uid="{6F6B5ACB-60C0-8E42-BAFB-1BE6A13F3E6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11" authorId="0" shapeId="0" xr:uid="{B45B84E3-AB71-0F40-AE82-51EA857E10B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11" authorId="0" shapeId="0" xr:uid="{7F447E1F-D5A6-2A43-AF94-FD9FBCA4B80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12" authorId="0" shapeId="0" xr:uid="{E435587D-858E-8748-8F22-C65D51F1DE1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12" authorId="0" shapeId="0" xr:uid="{81727E7B-E7EC-C040-A0BA-18227BE38AD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12" authorId="0" shapeId="0" xr:uid="{EC5B7307-D042-2E41-A8B7-6D1BE0E865C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13" authorId="0" shapeId="0" xr:uid="{27FEDF6E-3C34-BA4C-9942-5AE1CC3C99F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13" authorId="0" shapeId="0" xr:uid="{DC3CA5F4-6A12-C648-9FE8-C11C9A7448C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13" authorId="0" shapeId="0" xr:uid="{33AF2C63-E5FE-584E-BBCE-8D386C40D04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14" authorId="0" shapeId="0" xr:uid="{C4BE8A8F-326B-FA4F-AACD-2A3CAC73778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14" authorId="0" shapeId="0" xr:uid="{3A08D9B5-5E60-144A-B8FC-C64A1D33461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14" authorId="0" shapeId="0" xr:uid="{415B3258-44F5-4545-A472-07EDA0F7859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15" authorId="0" shapeId="0" xr:uid="{440729DB-B435-4446-ABF0-24C6ED51CAE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15" authorId="0" shapeId="0" xr:uid="{33D6638F-9EBF-0849-A95A-E71B48C2709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15" authorId="0" shapeId="0" xr:uid="{5C6AE3C0-EF6C-484D-8AE9-02ED971EF65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16" authorId="0" shapeId="0" xr:uid="{B715C5E8-C284-C14A-B380-78C7D86604B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16" authorId="0" shapeId="0" xr:uid="{EE3C9D76-A81A-AB47-94D2-26EF1492C36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16" authorId="0" shapeId="0" xr:uid="{CFF0119C-E0D0-044C-B686-F856323E8E0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17" authorId="0" shapeId="0" xr:uid="{C6B23572-7ACF-9A4D-8B6D-FB6B5168A00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17" authorId="0" shapeId="0" xr:uid="{35675E92-708C-3B44-A739-D698304CCDF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17" authorId="0" shapeId="0" xr:uid="{84B5D752-7BCA-9B43-A68A-A2992FC7ED8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18" authorId="0" shapeId="0" xr:uid="{B2AAC7F5-BC74-3F41-83AD-0E4CC60FCDC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18" authorId="0" shapeId="0" xr:uid="{CAABC3FC-51CA-E948-99CC-A7E38974BBD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18" authorId="0" shapeId="0" xr:uid="{5CFBECDA-C6F0-AE43-AF8C-FF920E95FE8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19" authorId="0" shapeId="0" xr:uid="{80F3A127-9572-3A48-9B49-E6CE1E335C2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19" authorId="0" shapeId="0" xr:uid="{B5E0BD53-4713-2646-8D79-9DC5B0B4AE2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19" authorId="0" shapeId="0" xr:uid="{68EF8400-D6AA-344C-8AA8-C5A3812A5F3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20" authorId="0" shapeId="0" xr:uid="{452380F5-8E31-8246-B0C3-B3BD7B33E9F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20" authorId="0" shapeId="0" xr:uid="{E34A22A3-B405-134C-BF12-F27D6E1E08B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20" authorId="0" shapeId="0" xr:uid="{BC894A84-906B-A347-8145-FD498A2C224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21" authorId="0" shapeId="0" xr:uid="{77A482AB-073A-794A-8B54-DD2AB9FD8D7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21" authorId="0" shapeId="0" xr:uid="{4C9F91B3-F3B3-F840-967E-76C61456AD0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21" authorId="0" shapeId="0" xr:uid="{18790268-BAA4-9047-A5E7-D6C640D5C65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22" authorId="0" shapeId="0" xr:uid="{9E33A57A-C145-6D43-99B7-5834504132D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22" authorId="0" shapeId="0" xr:uid="{57D50515-7781-C44F-80DE-71349AB45FE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22" authorId="0" shapeId="0" xr:uid="{DB69B9F0-9EDF-A74B-A51F-BD17F54D16E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23" authorId="0" shapeId="0" xr:uid="{826A8566-662B-A045-BB7F-69EDADC173A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23" authorId="0" shapeId="0" xr:uid="{77090594-D307-D644-94AE-4D06DEE3393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23" authorId="0" shapeId="0" xr:uid="{60EF6ACB-429F-6C4E-997C-D4C4EFDEB6A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24" authorId="0" shapeId="0" xr:uid="{A852D7F8-0B7D-124A-8FD5-B71B551519F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24" authorId="0" shapeId="0" xr:uid="{9BA8D647-7859-044E-A359-82BFFED6189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24" authorId="0" shapeId="0" xr:uid="{2C76FEA5-BDAD-9947-A361-D19298A68B3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25" authorId="0" shapeId="0" xr:uid="{4B2D0FE2-23F5-9B4A-9A1C-18A2752A750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25" authorId="0" shapeId="0" xr:uid="{95E5A80A-50FC-654A-A9A8-88D31755F7A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25" authorId="0" shapeId="0" xr:uid="{037A963B-4A6A-4A49-8897-DDF5C0708A2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26" authorId="0" shapeId="0" xr:uid="{B905B316-34B3-1943-84EE-5C27935E636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26" authorId="0" shapeId="0" xr:uid="{DCD787F1-B72D-2D42-BBD6-2A4F45CE14B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26" authorId="0" shapeId="0" xr:uid="{9610F049-3527-E74B-BEB3-92AA797EE5E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27" authorId="0" shapeId="0" xr:uid="{685402A0-DE85-3D47-9D9D-E835D9DAD2A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27" authorId="0" shapeId="0" xr:uid="{39E9933D-BC86-384F-9D04-D34C53C0B5A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27" authorId="0" shapeId="0" xr:uid="{0A15ED61-05D8-5541-8996-F9DBF19CE87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28" authorId="0" shapeId="0" xr:uid="{0C6154EC-4A0D-7246-9F52-F22B2FA01EA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28" authorId="0" shapeId="0" xr:uid="{A13EF0A2-FA3B-244B-8798-733DB5B2652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28" authorId="0" shapeId="0" xr:uid="{9EA23647-0432-1646-97CF-A369C32FF93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29" authorId="0" shapeId="0" xr:uid="{F5F3F1F8-2C00-2545-B6C2-D61557FD342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29" authorId="0" shapeId="0" xr:uid="{203A71F4-29F7-F14F-BD6D-FC88383860F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29" authorId="0" shapeId="0" xr:uid="{971E189F-17E1-D046-9BC6-36CA5F440C8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30" authorId="0" shapeId="0" xr:uid="{E42C8D91-084A-C44C-8AB8-E92A9887779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30" authorId="0" shapeId="0" xr:uid="{07E8B356-EDE1-164F-8F88-25B6A7E6F98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30" authorId="0" shapeId="0" xr:uid="{C912FA81-E74F-8847-B84B-4A1E0CF6C73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31" authorId="0" shapeId="0" xr:uid="{E1DAC6FE-8FBF-FA4A-9288-596BC920712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31" authorId="0" shapeId="0" xr:uid="{2DBDBB3B-C3D2-8447-A20E-B8523E352DE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31" authorId="0" shapeId="0" xr:uid="{2232086A-8B6F-944B-9D1B-69CC10DCDD8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32" authorId="0" shapeId="0" xr:uid="{98A442EB-05FE-E84A-9758-60C7C1F68AD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32" authorId="0" shapeId="0" xr:uid="{31643D19-7A8B-7B4D-BA6B-010653C5308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32" authorId="0" shapeId="0" xr:uid="{BAF21810-B77B-9642-95F8-527F1435EF6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33" authorId="0" shapeId="0" xr:uid="{090D88DF-7AD7-FA41-9FF9-6A358A7451F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33" authorId="0" shapeId="0" xr:uid="{84EBD7C4-E46B-9D4D-9B84-4BB072FAC4F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33" authorId="0" shapeId="0" xr:uid="{7ECA6F43-6BA4-654C-B985-063622D9E26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34" authorId="0" shapeId="0" xr:uid="{245622BA-CCDC-284E-BD04-493A8D8800F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34" authorId="0" shapeId="0" xr:uid="{443F9FC4-1448-384D-B69E-8FDA230CE9F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34" authorId="0" shapeId="0" xr:uid="{A5657372-36C3-AC41-94AA-348D58D9476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35" authorId="0" shapeId="0" xr:uid="{5AC316B6-89D9-9447-9E2C-E4B9B9F76BB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35" authorId="0" shapeId="0" xr:uid="{C06267B1-2A5D-F540-92FD-1D9008A882C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35" authorId="0" shapeId="0" xr:uid="{4B7ED890-749D-9648-B455-F42B9FEF53B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36" authorId="0" shapeId="0" xr:uid="{A90B9724-2C4C-8C44-84F3-1F147DAD2AA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36" authorId="0" shapeId="0" xr:uid="{64F21E11-01F4-E44F-9F71-1C0CD14A90D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36" authorId="0" shapeId="0" xr:uid="{50692D20-E88F-6D47-A3ED-944F62F5791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37" authorId="0" shapeId="0" xr:uid="{B1FFEEA9-511B-B34B-AAD5-FFBD75965A3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37" authorId="0" shapeId="0" xr:uid="{3B3B3260-FD86-D44C-864F-EFB742F80AF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37" authorId="0" shapeId="0" xr:uid="{3728BF52-BD44-694E-8A77-10A517B7509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38" authorId="0" shapeId="0" xr:uid="{A827B8F4-A0BD-9843-B286-C4326AD1FB3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38" authorId="0" shapeId="0" xr:uid="{616E3A91-390C-E840-9F92-15EF11B97C1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38" authorId="0" shapeId="0" xr:uid="{9988598B-25E8-B94A-BB8A-B83D3838DED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39" authorId="0" shapeId="0" xr:uid="{990CDF7E-35C0-B747-9054-C0261384485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39" authorId="0" shapeId="0" xr:uid="{3F9B140E-4BBD-2144-A8D1-0009AC816AF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39" authorId="0" shapeId="0" xr:uid="{2920F7B4-0C05-0B43-9042-0C83EADA129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40" authorId="0" shapeId="0" xr:uid="{A1191112-A3E4-DD4D-9975-360A7555E66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40" authorId="0" shapeId="0" xr:uid="{A974EF67-E970-4F40-85B3-6FABF2E7AA5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40" authorId="0" shapeId="0" xr:uid="{94ECB9F5-8883-3B41-9B0D-D7683551034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41" authorId="0" shapeId="0" xr:uid="{D26FD151-9B6D-EB47-BB43-A5D4ADA9C2D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41" authorId="0" shapeId="0" xr:uid="{8E9C8A46-D0C3-E244-B391-CA30697BA68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41" authorId="0" shapeId="0" xr:uid="{7CDAEF2B-6133-EF4B-9195-042DB29E0E1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42" authorId="0" shapeId="0" xr:uid="{803B0132-D1DC-E645-A9C1-A341C45EFDB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42" authorId="0" shapeId="0" xr:uid="{3C4698A9-A0CC-B646-90CA-21AA3687F75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42" authorId="0" shapeId="0" xr:uid="{5BAFCBF3-7A43-5245-B143-318EF909177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43" authorId="0" shapeId="0" xr:uid="{2952131C-76EB-CC4D-90BF-7D748992A84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43" authorId="0" shapeId="0" xr:uid="{80A07891-34C8-1B4F-8CBB-41E600B3909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43" authorId="0" shapeId="0" xr:uid="{32110B5D-7203-514F-BD8C-2FAD57CEB40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44" authorId="0" shapeId="0" xr:uid="{46A056A2-37AD-6F46-B000-5E4A7F26459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44" authorId="0" shapeId="0" xr:uid="{622A37F9-D2A5-204D-8310-65A65003286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44" authorId="0" shapeId="0" xr:uid="{F4DE3B64-2DA8-CF4C-B391-F5F53BBD551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45" authorId="0" shapeId="0" xr:uid="{CC3295BE-5150-C74C-9B2B-8F87248CC99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45" authorId="0" shapeId="0" xr:uid="{D40C798A-7B29-0742-9EF5-530C952EE83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45" authorId="0" shapeId="0" xr:uid="{0F2F8162-D2D3-3C48-A04C-F334B7A6A88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46" authorId="0" shapeId="0" xr:uid="{61A4D7BE-F098-0E43-8CDF-7F992E8BAFD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46" authorId="0" shapeId="0" xr:uid="{29DB5E97-BF08-0241-BCDA-BBFAF415053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46" authorId="0" shapeId="0" xr:uid="{74B8C130-35C7-A945-BAA2-4862DCC19B8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47" authorId="0" shapeId="0" xr:uid="{262F35B5-837D-8842-B361-5D25DA2C7C4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47" authorId="0" shapeId="0" xr:uid="{7EB21811-1ED1-5B48-9A61-A1063DC660B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47" authorId="0" shapeId="0" xr:uid="{FB367B64-0D8E-3D47-A7DE-01CDF49E76D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48" authorId="0" shapeId="0" xr:uid="{9D6EC19C-6176-6D45-8E14-0474D6118F7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48" authorId="0" shapeId="0" xr:uid="{9D6F85C1-EDFD-9841-B0D4-D5C6393D7E0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48" authorId="0" shapeId="0" xr:uid="{852F3C7F-4312-CD4F-A73E-44BFDD1D5E9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49" authorId="0" shapeId="0" xr:uid="{637E968E-5F62-1946-88E2-7CCE78E3F37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49" authorId="0" shapeId="0" xr:uid="{3492F2A0-FCDC-1245-AA8E-117C71ED4DE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49" authorId="0" shapeId="0" xr:uid="{529CE879-9AB0-8640-924A-784A7BF278F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50" authorId="0" shapeId="0" xr:uid="{06F73A5F-E62B-714E-B0C9-30BC2104699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50" authorId="0" shapeId="0" xr:uid="{0538906D-3AC8-ED45-BD94-C3C1EFEE671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50" authorId="0" shapeId="0" xr:uid="{52B42D6A-E8BF-A648-B3AC-21F28B70520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51" authorId="0" shapeId="0" xr:uid="{F49F8F02-A75D-FE46-9FE6-1F702F88D49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51" authorId="0" shapeId="0" xr:uid="{EE7068E0-3A46-FF4C-B588-3FEF9F53A5F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51" authorId="0" shapeId="0" xr:uid="{CB301136-6722-6040-83DC-A9D4D9AECC5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52" authorId="0" shapeId="0" xr:uid="{8949242C-3514-C640-978A-CEFA0B3DF94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52" authorId="0" shapeId="0" xr:uid="{64A639AC-6A12-5246-8013-714E437F3E9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52" authorId="0" shapeId="0" xr:uid="{5775C93B-8E73-834D-BC4C-4F6304FB1F0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53" authorId="0" shapeId="0" xr:uid="{216D0DBE-10AE-8047-ACA7-5418E787774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53" authorId="0" shapeId="0" xr:uid="{341B8D66-283F-8241-A36E-A89348B93D5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53" authorId="0" shapeId="0" xr:uid="{279780D6-3FEB-EB41-85B1-56CDCBB6B15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54" authorId="0" shapeId="0" xr:uid="{2099B48A-52FD-CF4B-9F5B-D4FF92B9CDE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54" authorId="0" shapeId="0" xr:uid="{FAEEA325-3388-2841-8D9C-38807916397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54" authorId="0" shapeId="0" xr:uid="{4EBD18F2-9CC4-3F4F-8ADD-FFF96C58D54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55" authorId="0" shapeId="0" xr:uid="{69D07D1A-B5D1-1F43-8942-ADDC78865DC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55" authorId="0" shapeId="0" xr:uid="{9785FB63-F1CC-E548-BE57-5B5B57EAF5E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55" authorId="0" shapeId="0" xr:uid="{79BDD6BD-B0A3-D545-ABBC-5A34C7ABE57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56" authorId="0" shapeId="0" xr:uid="{F110350B-F517-3843-885F-5D77599D7FA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56" authorId="0" shapeId="0" xr:uid="{4304C67E-0244-464F-BB30-258CE20DE26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56" authorId="0" shapeId="0" xr:uid="{30C50499-E18B-1046-9210-6B8F3A031F5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57" authorId="0" shapeId="0" xr:uid="{4AE98952-3A7D-044C-9426-7BCDF335674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57" authorId="0" shapeId="0" xr:uid="{6EAADF3B-1EB0-1A44-BFBA-9CA741C1B4C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57" authorId="0" shapeId="0" xr:uid="{20EBDB75-99C5-3A42-A895-7598B7886BD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58" authorId="0" shapeId="0" xr:uid="{C128ECE3-395E-A94B-8B91-5BE89FD28EE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58" authorId="0" shapeId="0" xr:uid="{193B0AC0-0ED2-A248-B167-828AA61C60D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58" authorId="0" shapeId="0" xr:uid="{0B21F6B0-1323-814A-9045-61A6120175E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59" authorId="0" shapeId="0" xr:uid="{59AE7EC3-1693-884E-AC1A-E83AC39A4ED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59" authorId="0" shapeId="0" xr:uid="{41263385-C7BF-EA49-8D78-0EA766CF3B5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59" authorId="0" shapeId="0" xr:uid="{AECBB868-F4A2-E54D-8103-80A214EE8D5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60" authorId="0" shapeId="0" xr:uid="{2DBD624B-421D-8F44-9036-7F3C195A12B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60" authorId="0" shapeId="0" xr:uid="{106A2FEE-B375-FD44-8E36-30EA6C4DC28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60" authorId="0" shapeId="0" xr:uid="{49F38A77-15A0-3E42-B6C4-3FF95132DDA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61" authorId="0" shapeId="0" xr:uid="{5E6BF08D-91B3-584F-80B9-8AA30A5CE11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61" authorId="0" shapeId="0" xr:uid="{02B6B0FE-3770-D24C-8634-35FC49821DD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61" authorId="0" shapeId="0" xr:uid="{F68C04A3-F490-6344-8FEC-DE10B874DA4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62" authorId="0" shapeId="0" xr:uid="{1FA83ABC-AF39-E94D-BD7E-3FF43DCF358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62" authorId="0" shapeId="0" xr:uid="{CCA973B3-21DA-E440-A03F-E0A0E64598B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62" authorId="0" shapeId="0" xr:uid="{302052C2-95B7-B544-9A5D-3CE77529F18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63" authorId="0" shapeId="0" xr:uid="{953B94C8-57A5-7246-9922-AACC65CB94C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63" authorId="0" shapeId="0" xr:uid="{EDE5B3D9-9846-164E-8F73-91D0AC824EB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63" authorId="0" shapeId="0" xr:uid="{A9B608B0-378A-5B4C-A409-1C1E538DF55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64" authorId="0" shapeId="0" xr:uid="{679F2FC0-2ED7-3942-AE90-75638F8208B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64" authorId="0" shapeId="0" xr:uid="{3DED0979-D107-3749-8CD0-FB0D8499B97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64" authorId="0" shapeId="0" xr:uid="{21A320C4-593C-2240-99B5-B3AF6681D0F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65" authorId="0" shapeId="0" xr:uid="{F08716A5-43CE-3748-ABCB-446863FD054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65" authorId="0" shapeId="0" xr:uid="{50E12AA6-BDE5-1F48-8458-E34D40B1448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65" authorId="0" shapeId="0" xr:uid="{2324805C-9679-944F-9B72-3DBFAA03A2E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66" authorId="0" shapeId="0" xr:uid="{BFD4F7AC-5E7D-604D-8B78-D2066205641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66" authorId="0" shapeId="0" xr:uid="{E2BEA1A4-890B-3D41-865F-83442D8FD18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66" authorId="0" shapeId="0" xr:uid="{EB230610-B5A3-AA46-921A-CA8E354305B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67" authorId="0" shapeId="0" xr:uid="{B6E38C9B-B9B3-9046-9F63-A7FEAA5F65E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67" authorId="0" shapeId="0" xr:uid="{9F0FA04F-8B9B-E74A-8B27-4D110202238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67" authorId="0" shapeId="0" xr:uid="{287A4CC1-4407-3B4A-AAB3-661AA9EACDF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68" authorId="0" shapeId="0" xr:uid="{39A34F32-3453-8F42-A3D4-02BE4A7F651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68" authorId="0" shapeId="0" xr:uid="{62891A53-BA39-7549-AB43-9EC124EAC95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68" authorId="0" shapeId="0" xr:uid="{593345B8-4C86-2949-B27D-27A4BD60BFE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69" authorId="0" shapeId="0" xr:uid="{73B5A244-8AB6-FA44-B200-E8FB8D08E64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69" authorId="0" shapeId="0" xr:uid="{A780E2EF-F6B0-4F47-A406-A2A27A8E6D7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69" authorId="0" shapeId="0" xr:uid="{9E3FB1D5-D886-6A42-B774-2E6825BDEC1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70" authorId="0" shapeId="0" xr:uid="{22ADE3D6-A765-4741-B59D-91CFF1F5A87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70" authorId="0" shapeId="0" xr:uid="{207491C6-24F2-EE4F-BFD7-913B25E6F27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70" authorId="0" shapeId="0" xr:uid="{E2A5325C-D271-BE4E-A070-48D35362774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71" authorId="0" shapeId="0" xr:uid="{323822F7-79C2-9340-BC6B-14DB34BD936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71" authorId="0" shapeId="0" xr:uid="{75495638-7548-234D-84CD-64103796D5A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71" authorId="0" shapeId="0" xr:uid="{10FE49C5-5049-4B46-B006-705C7E872CC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72" authorId="0" shapeId="0" xr:uid="{456BA5AC-3997-FF45-95A2-7D176A8A869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72" authorId="0" shapeId="0" xr:uid="{B51198F7-AB19-FE41-97AA-630E2EE03BE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72" authorId="0" shapeId="0" xr:uid="{E260B55B-880A-894F-9E1D-829F5B2BAF9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73" authorId="0" shapeId="0" xr:uid="{2611E96F-20C2-1146-8752-8BC1BBBC1C2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73" authorId="0" shapeId="0" xr:uid="{4C9AC47B-3DCB-3840-B340-F6B2B8846A3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73" authorId="0" shapeId="0" xr:uid="{A6C75B6B-8DDE-F44B-A804-550E1525ADF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74" authorId="0" shapeId="0" xr:uid="{A3BC250E-0E20-124A-895F-BBB44B7AA83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74" authorId="0" shapeId="0" xr:uid="{0519A8F5-FCC6-5845-B523-9A6F7FC088F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74" authorId="0" shapeId="0" xr:uid="{36E461E9-3C04-3D44-AD4E-19E77BD8F4E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75" authorId="0" shapeId="0" xr:uid="{E1ECD9C6-64E4-D241-8291-21FCACE5449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75" authorId="0" shapeId="0" xr:uid="{D0ED9FD2-7F07-654E-965F-565FE8AC9AF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75" authorId="0" shapeId="0" xr:uid="{6AE16A06-3BB9-5649-8939-9412E59C973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76" authorId="0" shapeId="0" xr:uid="{5B2C87B3-FB89-5D46-B30B-A2529B03829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76" authorId="0" shapeId="0" xr:uid="{9805B275-2FEC-FE43-A571-528A0D124B3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76" authorId="0" shapeId="0" xr:uid="{D2799310-ADF8-CF49-9732-EB416950BC4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77" authorId="0" shapeId="0" xr:uid="{F9E50558-4D6E-EF40-8517-D4F683FA126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77" authorId="0" shapeId="0" xr:uid="{DF0C8014-D01E-8E41-9944-485AC435BB0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77" authorId="0" shapeId="0" xr:uid="{789AB5AF-E2D4-9949-85D7-7329186C362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78" authorId="0" shapeId="0" xr:uid="{83BF80DA-644E-6946-AD5D-5A9F5387FE5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78" authorId="0" shapeId="0" xr:uid="{FA7184D5-EE2F-2B4E-AE57-B31EF3B6E61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78" authorId="0" shapeId="0" xr:uid="{657D0A3F-570D-2F42-8E6A-886EB4BC35F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79" authorId="0" shapeId="0" xr:uid="{05101B4D-DED5-4A49-AE5E-016146118E6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79" authorId="0" shapeId="0" xr:uid="{10E36381-8757-F546-84AF-9CA6A9945EF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79" authorId="0" shapeId="0" xr:uid="{A169D982-5015-EC47-99E2-CD9BD85718B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80" authorId="0" shapeId="0" xr:uid="{22D1BA83-BEB0-554A-9E86-E6AF7678DA0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80" authorId="0" shapeId="0" xr:uid="{B7D5A2C3-6FB4-3B4F-9B80-4357BA3B4D0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80" authorId="0" shapeId="0" xr:uid="{96C32156-A04A-4440-80BB-7B146C68891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81" authorId="0" shapeId="0" xr:uid="{8174160E-1C32-6B40-9761-209A1C022CE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81" authorId="0" shapeId="0" xr:uid="{0FBF06EF-B521-AD4C-BBE9-ED64B62AD1C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81" authorId="0" shapeId="0" xr:uid="{1EC1E3DA-F66E-4347-AF0D-E23AC34B6B2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82" authorId="0" shapeId="0" xr:uid="{9A4B1645-A1F8-C943-9A16-D0B16501E67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82" authorId="0" shapeId="0" xr:uid="{3ABBA94E-0C45-8D40-A596-1D1F550D51E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82" authorId="0" shapeId="0" xr:uid="{1BAC1041-DC7D-4D4C-A442-2608916BB36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83" authorId="0" shapeId="0" xr:uid="{3DB9D3D4-45D7-594F-972F-9700461CA42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83" authorId="0" shapeId="0" xr:uid="{FAD29878-D585-3749-818C-B559D76A189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83" authorId="0" shapeId="0" xr:uid="{2E3F8AA2-0817-284A-8127-063D9C94275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84" authorId="0" shapeId="0" xr:uid="{151C2E06-AD4D-5946-8F2C-9DD21C672C5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84" authorId="0" shapeId="0" xr:uid="{DEB30290-E6AB-3B45-A5F3-52F2774CA38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84" authorId="0" shapeId="0" xr:uid="{E8B18E89-E27F-5E44-A9D1-5E9AC8BB893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85" authorId="0" shapeId="0" xr:uid="{55613285-58E6-9A4D-9A63-121BE5AFBBE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85" authorId="0" shapeId="0" xr:uid="{D6F8EFFF-9A91-9C49-8327-A5826EA377F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85" authorId="0" shapeId="0" xr:uid="{3DA48F74-F83A-CD41-A8D0-BE225E7986A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86" authorId="0" shapeId="0" xr:uid="{A4EC15BA-3347-7A46-B4E0-A63239ED19F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86" authorId="0" shapeId="0" xr:uid="{8F55D844-DC19-9546-9891-7D0019A4121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86" authorId="0" shapeId="0" xr:uid="{343D9731-DCDC-4C4C-8038-49E21F489D9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87" authorId="0" shapeId="0" xr:uid="{9984B27C-1AAF-1042-8467-B1CC247F080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87" authorId="0" shapeId="0" xr:uid="{3CF5A7C3-DF15-3846-9F79-C8912CF8D65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87" authorId="0" shapeId="0" xr:uid="{516945BA-D9FE-DC42-9319-1C2633DCDAC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88" authorId="0" shapeId="0" xr:uid="{7E0D36AA-77F4-7446-921D-B1BBA813280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88" authorId="0" shapeId="0" xr:uid="{0E5982CD-8B0B-474F-99DF-148A12C34E0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88" authorId="0" shapeId="0" xr:uid="{21E0A0BE-A0D1-8C45-950C-1CE0323E81E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89" authorId="0" shapeId="0" xr:uid="{466C35DB-0B1B-6246-AED5-7D9F888C04D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89" authorId="0" shapeId="0" xr:uid="{DC3A41DD-A210-CF46-B547-E3F55ECF90F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89" authorId="0" shapeId="0" xr:uid="{489D2F47-EAD8-A746-834A-77786E70BCA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90" authorId="0" shapeId="0" xr:uid="{42888755-296A-1E4F-BEA0-C9F71B2D0FC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90" authorId="0" shapeId="0" xr:uid="{21E4E3A3-7A86-3644-B304-3757FBD0F55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90" authorId="0" shapeId="0" xr:uid="{B8598ABE-3E3E-DD4A-A8A7-0622CB6CECD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91" authorId="0" shapeId="0" xr:uid="{C51F57C9-7653-2B41-826F-0A7E359FA22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91" authorId="0" shapeId="0" xr:uid="{99C0AAC5-6978-BF4B-B6E4-F721565BB34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91" authorId="0" shapeId="0" xr:uid="{A295AC09-CA25-824B-B916-C615259EA04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92" authorId="0" shapeId="0" xr:uid="{C9C6E750-A183-CD44-9C88-351252160EF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92" authorId="0" shapeId="0" xr:uid="{19AE1EDD-E879-E940-921E-5D91AB9F055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92" authorId="0" shapeId="0" xr:uid="{CFFB417B-B36E-4E43-ABB2-531E582E603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93" authorId="0" shapeId="0" xr:uid="{BC7E500D-1154-AA48-B0F8-76FC295630B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93" authorId="0" shapeId="0" xr:uid="{25CB94AE-36E8-8A4D-8C26-93FCEBC4033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93" authorId="0" shapeId="0" xr:uid="{5FFEF68B-3A45-A240-8023-74F0C9D1C63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94" authorId="0" shapeId="0" xr:uid="{60A52FF6-2D0A-D848-B3E6-BE651DB3476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94" authorId="0" shapeId="0" xr:uid="{60AC0042-189F-AB4D-8FE9-9C49E06B968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94" authorId="0" shapeId="0" xr:uid="{66ACB238-97A2-2F4C-BD15-8E572748262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95" authorId="0" shapeId="0" xr:uid="{0E48E4E9-7620-FD46-A464-8E258085F7F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95" authorId="0" shapeId="0" xr:uid="{2FADDB5D-4034-FC41-B99B-EAE6DD64BC3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95" authorId="0" shapeId="0" xr:uid="{8F1210CB-17C5-B844-92C3-ED018C90EC1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96" authorId="0" shapeId="0" xr:uid="{793902DF-A6A7-C44A-9B41-92C3B3323E7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96" authorId="0" shapeId="0" xr:uid="{9F378AE1-1140-644E-9F7A-224D26904E1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96" authorId="0" shapeId="0" xr:uid="{31239E2A-8409-8541-9FAC-84A7D07A9E7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97" authorId="0" shapeId="0" xr:uid="{A9FBDA65-83C6-9241-AED7-98C892960F5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97" authorId="0" shapeId="0" xr:uid="{3C3DF8A3-7C63-2245-A70C-E3CF30AEE4B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97" authorId="0" shapeId="0" xr:uid="{FE7BD236-BDB5-6543-A0F0-14B3224BE20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98" authorId="0" shapeId="0" xr:uid="{9F911D28-CED5-6D46-8C72-C3FC69177DB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98" authorId="0" shapeId="0" xr:uid="{3EBF50F4-BD63-CA40-9111-4978BF3A6F3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98" authorId="0" shapeId="0" xr:uid="{557E5468-FF19-C249-AAF9-F8C576BC471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199" authorId="0" shapeId="0" xr:uid="{E3994FAE-AAFA-3443-803D-5994915412D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199" authorId="0" shapeId="0" xr:uid="{D092CA94-49C4-C942-97DB-FCE135C8B8E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199" authorId="0" shapeId="0" xr:uid="{2100C0BF-952C-584A-BE79-15D1D9A9467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00" authorId="0" shapeId="0" xr:uid="{9E508DF9-E5CF-BB41-829E-DAF4933C64E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00" authorId="0" shapeId="0" xr:uid="{DFD4EA29-5DB6-B84F-BBF0-CCC6525F54B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00" authorId="0" shapeId="0" xr:uid="{5267FCAC-C552-EE48-BE7A-627BA663ED6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01" authorId="0" shapeId="0" xr:uid="{90F09D55-1607-704F-AC48-6D7BDE5DC85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01" authorId="0" shapeId="0" xr:uid="{73DAF25E-B0A4-2746-ACDA-D246F292EDD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01" authorId="0" shapeId="0" xr:uid="{B774F95E-CD8F-C243-A4DB-42EEE8F0DEE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02" authorId="0" shapeId="0" xr:uid="{5A98B59D-1964-314F-B003-D405125D67A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02" authorId="0" shapeId="0" xr:uid="{981ADCBD-6EF4-F84E-A2AD-E13CC5589F6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02" authorId="0" shapeId="0" xr:uid="{7645F4E2-59E4-3C41-94D9-936A0821046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03" authorId="0" shapeId="0" xr:uid="{03AD8B78-A0C1-4141-A706-16DD5992183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03" authorId="0" shapeId="0" xr:uid="{87972FF3-D88A-8D4D-BE23-F9E3025254D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03" authorId="0" shapeId="0" xr:uid="{25F1D958-1431-CF44-9D2D-1E5898F5D4D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04" authorId="0" shapeId="0" xr:uid="{575C1A0E-7BFC-7A4F-B9A0-7DBAB223CE2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04" authorId="0" shapeId="0" xr:uid="{3DE13155-BF77-6844-9193-A6277460767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04" authorId="0" shapeId="0" xr:uid="{FE2565AB-3E68-2E47-B954-793310B92BE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05" authorId="0" shapeId="0" xr:uid="{95590A0F-57A3-5F4F-AAAE-24A3E4C6C7A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05" authorId="0" shapeId="0" xr:uid="{CCB2534C-59E3-7542-AFB3-3A23CC58737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05" authorId="0" shapeId="0" xr:uid="{163542D3-081E-A442-AFBE-810D9EA9176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06" authorId="0" shapeId="0" xr:uid="{DD0A9A48-0FA7-F34D-8D7A-5BCCC874621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06" authorId="0" shapeId="0" xr:uid="{F9C86A81-527A-5C4F-92CA-608386AA81A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06" authorId="0" shapeId="0" xr:uid="{1707C032-49E8-0E4F-9C13-0C161169734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07" authorId="0" shapeId="0" xr:uid="{84723AA5-529C-D04E-AB83-41E6AA5D645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07" authorId="0" shapeId="0" xr:uid="{C7E599B5-EB4A-6E4D-8252-F8F4F9012D0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07" authorId="0" shapeId="0" xr:uid="{EB8303DC-C92C-9A4F-8126-C34253AF00B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08" authorId="0" shapeId="0" xr:uid="{A65565C8-746C-274B-9335-E7955D04A68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08" authorId="0" shapeId="0" xr:uid="{173E5D44-37F6-F046-A4C0-B1D1B108661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08" authorId="0" shapeId="0" xr:uid="{6D3BDFA5-BF37-884A-BC40-1CA92D02CD8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09" authorId="0" shapeId="0" xr:uid="{784311CE-9A6B-E94C-B548-6FC1C738C2E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09" authorId="0" shapeId="0" xr:uid="{DFFEF2BE-FE38-F74C-9270-8546801DDCC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09" authorId="0" shapeId="0" xr:uid="{7F0CA536-49FB-FD4C-964F-CDFD59D8991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10" authorId="0" shapeId="0" xr:uid="{96E2CE7D-F3AF-3645-9A34-61683E781A5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10" authorId="0" shapeId="0" xr:uid="{40427CC3-869E-C247-B013-EB616CF1FDA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10" authorId="0" shapeId="0" xr:uid="{C56A4CC9-3262-3145-AAB8-B64405E2D7B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11" authorId="0" shapeId="0" xr:uid="{007E3511-E07D-614E-9F24-DD0949A7DC6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11" authorId="0" shapeId="0" xr:uid="{55FAAF71-42F5-3540-8D89-E4084F8A3C9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11" authorId="0" shapeId="0" xr:uid="{934A4360-E819-F84F-822E-ECB48196936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12" authorId="0" shapeId="0" xr:uid="{C98D6DE9-E5CF-C149-85EB-6C65BD7FE7F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12" authorId="0" shapeId="0" xr:uid="{E019DA1D-3A3F-F14E-8502-8C6DD6E8DC6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12" authorId="0" shapeId="0" xr:uid="{BF4970D6-A472-644C-AA37-C976F85EBE2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13" authorId="0" shapeId="0" xr:uid="{1E8EEE01-0BE8-B044-83FC-7C8496B5067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13" authorId="0" shapeId="0" xr:uid="{6642124F-A012-1A4D-8017-C0EC511D6F6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13" authorId="0" shapeId="0" xr:uid="{C6E98DB2-270F-8245-B186-18FA064F33B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14" authorId="0" shapeId="0" xr:uid="{FC1D2A47-2D9C-D34C-8A57-2B9CCF6BF2A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14" authorId="0" shapeId="0" xr:uid="{B76414B9-84B0-F340-8F27-FD03B1F9A4A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14" authorId="0" shapeId="0" xr:uid="{B5D43621-2932-3C40-9547-0D51D1692E2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15" authorId="0" shapeId="0" xr:uid="{F82F2AC0-4F8D-D24E-86A8-233E0A6ACDC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15" authorId="0" shapeId="0" xr:uid="{51933504-E02D-1246-A631-0C3C343BEC0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15" authorId="0" shapeId="0" xr:uid="{C717A4A3-63A3-0C4A-9FB5-770D66029F9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16" authorId="0" shapeId="0" xr:uid="{4DBCEADF-29C2-4141-A4A6-7CF7C627AB1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16" authorId="0" shapeId="0" xr:uid="{CCB3E3D3-6C70-AD40-8BA1-ED992BD7D3E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16" authorId="0" shapeId="0" xr:uid="{E13878F0-FA8E-F343-BF33-6F87FCC86EE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17" authorId="0" shapeId="0" xr:uid="{89DDF00D-0AB5-4A4A-8307-DBBC04D9E66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17" authorId="0" shapeId="0" xr:uid="{61316E56-B22A-1847-B1E5-1C7978D576E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17" authorId="0" shapeId="0" xr:uid="{41088933-EA2F-0842-B50B-B437D033764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18" authorId="0" shapeId="0" xr:uid="{34896362-7210-7C41-93FE-031B6717887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18" authorId="0" shapeId="0" xr:uid="{10060A4D-7B07-D946-91EB-B4E40953A20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18" authorId="0" shapeId="0" xr:uid="{7FC84DEB-744D-4B46-AA71-3B968DB65B6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19" authorId="0" shapeId="0" xr:uid="{61E14728-BAC2-DD46-8DAF-8877091C14A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19" authorId="0" shapeId="0" xr:uid="{194C4519-5EAF-794D-9D46-47E1A06E912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19" authorId="0" shapeId="0" xr:uid="{7D556119-C822-AF4F-AD84-E7AD0972B17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20" authorId="0" shapeId="0" xr:uid="{CCF7AED0-60E3-7F4C-8AB3-A8FFA855726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20" authorId="0" shapeId="0" xr:uid="{BF8E1DD0-2C84-DB4C-AB3F-1495FBD686C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20" authorId="0" shapeId="0" xr:uid="{659A81FE-05A6-2D47-AF99-07DBD0644AF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21" authorId="0" shapeId="0" xr:uid="{CBA7A01C-9F1A-B343-BF42-FFFBF70766C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21" authorId="0" shapeId="0" xr:uid="{B029E3DA-71CA-4F49-B729-08C5566C50E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21" authorId="0" shapeId="0" xr:uid="{88C4F15D-DABD-544E-B64D-BE083C1730C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22" authorId="0" shapeId="0" xr:uid="{533330BA-8973-1F41-B57E-618624AA1CF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22" authorId="0" shapeId="0" xr:uid="{78D126A4-A3D0-264B-B277-4EBC974C44C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22" authorId="0" shapeId="0" xr:uid="{E3F4F336-CCAB-8C47-9071-F86D63E11D9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23" authorId="0" shapeId="0" xr:uid="{5499DEBC-4441-C647-9DFF-F5AF39CF795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23" authorId="0" shapeId="0" xr:uid="{7E39603A-AAC6-3942-A209-C7578863543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23" authorId="0" shapeId="0" xr:uid="{C269D809-BC19-DE47-BA7D-72763A9D49D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24" authorId="0" shapeId="0" xr:uid="{82B625BA-9F19-F34B-8801-86888D07D81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24" authorId="0" shapeId="0" xr:uid="{35DB109B-D374-CE47-84C1-EBC91A59ACE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24" authorId="0" shapeId="0" xr:uid="{5287F841-6AD5-1746-96A7-2755894B65E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25" authorId="0" shapeId="0" xr:uid="{B0584A08-E322-824F-9BB7-D28A1CD2324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25" authorId="0" shapeId="0" xr:uid="{6A09AFCB-55D8-8240-9DE5-3DA3196FF1B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25" authorId="0" shapeId="0" xr:uid="{8E2F1ED3-8875-C541-AEF9-351E8551DA6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26" authorId="0" shapeId="0" xr:uid="{7572B4FB-594E-7340-B5C4-4F807FF968D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26" authorId="0" shapeId="0" xr:uid="{8763D852-290D-914E-904E-4073B39B0AA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26" authorId="0" shapeId="0" xr:uid="{3994F499-E687-854F-93A8-31332018270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27" authorId="0" shapeId="0" xr:uid="{A4B4E61F-023D-A147-9D50-4420658E8A9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27" authorId="0" shapeId="0" xr:uid="{E5F3145A-828D-D540-8D05-930D0BD4D5C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27" authorId="0" shapeId="0" xr:uid="{A2F09E66-D2C4-F442-AAD6-B204E6D0055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28" authorId="0" shapeId="0" xr:uid="{042F231E-94B2-6244-BCB9-61B4000B5B6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28" authorId="0" shapeId="0" xr:uid="{EEB9EF96-7632-2547-A6EE-9D8971CF951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28" authorId="0" shapeId="0" xr:uid="{A998B60F-2A2A-2B45-8C66-681398FC907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29" authorId="0" shapeId="0" xr:uid="{EC7FC918-4F2F-7D40-81E6-972CE71E587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29" authorId="0" shapeId="0" xr:uid="{968E0F3F-4F1D-094E-98CB-4CCE0063E93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29" authorId="0" shapeId="0" xr:uid="{9036DBB3-68C1-6E4E-9C5D-682258A84D8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30" authorId="0" shapeId="0" xr:uid="{D339D784-0B23-9E4D-8262-68B93EFCD6F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30" authorId="0" shapeId="0" xr:uid="{591516D5-4E7A-204D-BA2A-84AB5445B97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30" authorId="0" shapeId="0" xr:uid="{6E7A523B-AE66-5D44-8C28-AFEF24B79B9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31" authorId="0" shapeId="0" xr:uid="{7F0C374B-5A10-524D-BD2E-0E04BC8F0D6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31" authorId="0" shapeId="0" xr:uid="{7078C85F-682C-BD40-8503-A104E29635D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31" authorId="0" shapeId="0" xr:uid="{6B3BDFF5-4D1F-2048-A014-6299B83BAFE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32" authorId="0" shapeId="0" xr:uid="{A971CBF5-31C8-D047-AA10-63A9BF8A9E5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32" authorId="0" shapeId="0" xr:uid="{1D1F2D70-F4B3-4C4F-9EE8-3FE05838FBE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32" authorId="0" shapeId="0" xr:uid="{339F758C-0804-5A48-A5A9-FDA66016F12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33" authorId="0" shapeId="0" xr:uid="{2576E6A2-8B5E-E443-81B5-60EC4C6F2C5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33" authorId="0" shapeId="0" xr:uid="{046BA384-0422-5A44-A0F5-491E6B43F86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33" authorId="0" shapeId="0" xr:uid="{13367CF2-0807-2D41-B6FA-C10EF92A4FF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34" authorId="0" shapeId="0" xr:uid="{86DD40B8-1F11-E146-BA95-D5A57FDB7AF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34" authorId="0" shapeId="0" xr:uid="{E1041A3A-41B8-A14B-99FB-646D3238DD4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34" authorId="0" shapeId="0" xr:uid="{A5458F95-C9FD-274A-9DAA-5E8234613B4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35" authorId="0" shapeId="0" xr:uid="{5E926859-3FB3-4C48-ADB9-D2CF7149605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35" authorId="0" shapeId="0" xr:uid="{DA70C753-E5D3-AE44-9034-B3A6CED4E61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35" authorId="0" shapeId="0" xr:uid="{D03F07C1-F669-524C-BA2F-FF6A21B8172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36" authorId="0" shapeId="0" xr:uid="{B60063D6-D859-7A45-B1B0-90EEB52EE2B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36" authorId="0" shapeId="0" xr:uid="{75C4F846-53CC-EF45-B8E8-2160ADCE846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36" authorId="0" shapeId="0" xr:uid="{6F78F2C4-E7DD-4349-95B2-F46684B1131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37" authorId="0" shapeId="0" xr:uid="{6F25FA94-7C09-2640-B7B1-4999C617334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37" authorId="0" shapeId="0" xr:uid="{0AF2BDE0-634A-7449-839E-1B28107F39E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37" authorId="0" shapeId="0" xr:uid="{0EB0B1F8-6AAD-754F-AD1F-7CEA185716B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38" authorId="0" shapeId="0" xr:uid="{A3ABCFD2-00F3-8446-8A48-0553B317354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38" authorId="0" shapeId="0" xr:uid="{7A9B2A66-AE32-5C47-BD34-B15492F34B2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38" authorId="0" shapeId="0" xr:uid="{979B7128-25DE-B547-BA2B-63522B3EB21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39" authorId="0" shapeId="0" xr:uid="{06DCFECB-B127-1442-AF18-4626A5CD726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39" authorId="0" shapeId="0" xr:uid="{3861E116-616C-4F4C-BBA9-BCA77D8A932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39" authorId="0" shapeId="0" xr:uid="{31851C71-6F54-164A-9677-CB7629AD2D8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40" authorId="0" shapeId="0" xr:uid="{F44E1440-5A7C-0B41-92A7-BAFB208536D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40" authorId="0" shapeId="0" xr:uid="{042F5BC2-8252-AA4B-AC6F-17172D0653F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40" authorId="0" shapeId="0" xr:uid="{26D56F12-D940-744E-ADD0-512DBA58272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41" authorId="0" shapeId="0" xr:uid="{B6B01AA4-3912-4B4B-820A-1BA7D347EDB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41" authorId="0" shapeId="0" xr:uid="{B9644CEB-01A7-2243-B73F-0963B07C86C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41" authorId="0" shapeId="0" xr:uid="{0339A0D8-80A7-4344-B88B-88975E182BF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42" authorId="0" shapeId="0" xr:uid="{A844C00C-F02A-434E-A871-AFD1CCFFF5F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42" authorId="0" shapeId="0" xr:uid="{EBE65555-D1BD-EB4A-8C09-D6127C63C5A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42" authorId="0" shapeId="0" xr:uid="{617EDC62-E01B-1E4E-9AD6-82ABF470A51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43" authorId="0" shapeId="0" xr:uid="{C1005F36-1FE1-BA4E-AAB2-FCE455B6AA9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43" authorId="0" shapeId="0" xr:uid="{CCA86F46-5AE2-A444-B20F-07F9CBC59FE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43" authorId="0" shapeId="0" xr:uid="{1443B14B-8F84-6D41-B344-8768FC32B8A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44" authorId="0" shapeId="0" xr:uid="{8B0059F6-680D-F145-AEFA-566342D8995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44" authorId="0" shapeId="0" xr:uid="{1CB11D12-D1A6-2642-8DA7-829CB04B829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44" authorId="0" shapeId="0" xr:uid="{32296FA0-56F4-FD49-ACA0-C161E701423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45" authorId="0" shapeId="0" xr:uid="{9C94BE09-2150-DB42-AEFA-6361FD406A8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45" authorId="0" shapeId="0" xr:uid="{0F7D5F75-6C2E-9645-B3E7-E084FAE2069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45" authorId="0" shapeId="0" xr:uid="{33B24F25-0BF5-E74C-9F65-161D1EBE9C5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46" authorId="0" shapeId="0" xr:uid="{C33F5D80-2C62-564E-A2E8-FE006F98ABA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46" authorId="0" shapeId="0" xr:uid="{4F1890DE-9846-664C-BB71-107C000F9AB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46" authorId="0" shapeId="0" xr:uid="{FAC8DFF2-0BE7-4F41-843A-CADFADFDF00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47" authorId="0" shapeId="0" xr:uid="{3374660A-703F-B14C-AD99-3583C7CAFEC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47" authorId="0" shapeId="0" xr:uid="{B3800095-D471-CC49-B68D-11127C34C66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47" authorId="0" shapeId="0" xr:uid="{ED7C4E85-4E8C-494B-8529-A5814232BFF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48" authorId="0" shapeId="0" xr:uid="{9CC1CA27-554B-EF48-9264-72CD8559FD1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48" authorId="0" shapeId="0" xr:uid="{3F0E244E-EEE7-244A-B758-F856B6D4695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48" authorId="0" shapeId="0" xr:uid="{C14AEE90-D557-CD44-B6C1-7D548588203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49" authorId="0" shapeId="0" xr:uid="{3F80FEDE-E876-3E48-9977-C98A3925637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49" authorId="0" shapeId="0" xr:uid="{C962DD49-CEC3-974D-B673-4CE742F27D0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49" authorId="0" shapeId="0" xr:uid="{13CDE5D1-F2DD-6648-B48A-68169CECA01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50" authorId="0" shapeId="0" xr:uid="{933C7407-D8CC-034E-A404-FEE33D94C70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50" authorId="0" shapeId="0" xr:uid="{181EB77C-B83A-6244-A72F-01B98F17EBE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50" authorId="0" shapeId="0" xr:uid="{D5E348EC-4E4F-4344-9016-DADB33917E5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51" authorId="0" shapeId="0" xr:uid="{C3D446E0-6808-7E48-8A66-A0BBF7273C5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51" authorId="0" shapeId="0" xr:uid="{7D678A23-6E64-BB46-995B-8B7F6B2C654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51" authorId="0" shapeId="0" xr:uid="{AA875FE0-83E8-4443-8091-48FB1E64EF5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52" authorId="0" shapeId="0" xr:uid="{FC63F497-B0FD-564C-B18C-753544DF143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52" authorId="0" shapeId="0" xr:uid="{DB219404-939E-9741-BBD9-E5AEB77DE63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52" authorId="0" shapeId="0" xr:uid="{6252D423-B5D8-A348-A98E-B13C93EEC07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53" authorId="0" shapeId="0" xr:uid="{444BEBE5-C9A0-7E48-A092-536E4E5BD65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53" authorId="0" shapeId="0" xr:uid="{9009EC0C-2551-C74D-A6FC-A0B90ECBFE7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53" authorId="0" shapeId="0" xr:uid="{376F3037-774E-7647-A54C-527ABCB69F8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54" authorId="0" shapeId="0" xr:uid="{BBE72964-E7C3-FE4E-AFE4-3AF12B396F6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54" authorId="0" shapeId="0" xr:uid="{47E64C0C-AFA5-FB4E-9310-CA1962AEE30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54" authorId="0" shapeId="0" xr:uid="{67D157C6-D640-AF48-869B-3E3DE3678CD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55" authorId="0" shapeId="0" xr:uid="{AD26DED0-C4B5-0448-B482-1B63418448B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55" authorId="0" shapeId="0" xr:uid="{497462F7-0197-3742-AC67-9153395AEDC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55" authorId="0" shapeId="0" xr:uid="{8CF2A5CA-638B-B147-BEF2-950B019FB20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56" authorId="0" shapeId="0" xr:uid="{217F3597-837C-AA42-8DDF-5F24E6CFCAC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56" authorId="0" shapeId="0" xr:uid="{CD7D2448-241E-994E-BA3E-30FF18F1D2D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56" authorId="0" shapeId="0" xr:uid="{817F3F06-3D13-3846-8987-12D9C811D10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57" authorId="0" shapeId="0" xr:uid="{10BF89AB-2F19-624A-A0AA-AD35B8BC0A3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57" authorId="0" shapeId="0" xr:uid="{384621C6-D509-9C4C-BD6C-EF8C2DBFC96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57" authorId="0" shapeId="0" xr:uid="{0F5235B3-BE59-2D46-8021-5A373E68A21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58" authorId="0" shapeId="0" xr:uid="{1FA597D9-AD58-2747-9DAE-F5078804EB2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58" authorId="0" shapeId="0" xr:uid="{2DC399E3-9069-7140-BD3E-3DE67539619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58" authorId="0" shapeId="0" xr:uid="{CA6B7498-8231-2B42-B817-5111130F0A5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59" authorId="0" shapeId="0" xr:uid="{54977D07-9E69-3948-B16D-9DFBF54896D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59" authorId="0" shapeId="0" xr:uid="{735864D3-2AF8-F04C-96C3-F4717922E4A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59" authorId="0" shapeId="0" xr:uid="{B31D21E4-68BB-6940-B11B-005C4491076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60" authorId="0" shapeId="0" xr:uid="{18B7761E-60E7-2941-A016-213EA6F7960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60" authorId="0" shapeId="0" xr:uid="{DFBAEDA4-CB5F-CB49-9C45-4273B85BDE2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60" authorId="0" shapeId="0" xr:uid="{D53F4D5D-B6AD-574E-8022-7EC2F31E8AA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61" authorId="0" shapeId="0" xr:uid="{BA9A41E3-C4C0-8747-9073-09F2A2B3296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61" authorId="0" shapeId="0" xr:uid="{CD3FA6D3-C596-F74D-8B2E-F2DE802FB28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61" authorId="0" shapeId="0" xr:uid="{BEE3C248-0A97-E041-9257-F84DB448A6A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62" authorId="0" shapeId="0" xr:uid="{2C703BB9-06D5-7442-92F9-8EB1BBD5A1C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62" authorId="0" shapeId="0" xr:uid="{D581C3A4-347E-BD4A-90C1-6C2B340FC5B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62" authorId="0" shapeId="0" xr:uid="{6443AFCF-F6B3-3343-8746-977AA4E1BBE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63" authorId="0" shapeId="0" xr:uid="{74D21C78-1577-3549-9CBE-F914D9CAC17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63" authorId="0" shapeId="0" xr:uid="{7B0BDEA6-CEFC-C84A-B670-8A470B20D22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63" authorId="0" shapeId="0" xr:uid="{D8DE96B6-5EF3-0947-BEA5-5BAAD82B93C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64" authorId="0" shapeId="0" xr:uid="{5481F340-F348-B14A-ADF2-3A5E3E4200C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64" authorId="0" shapeId="0" xr:uid="{F522106D-5874-414D-9220-6B185437F58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64" authorId="0" shapeId="0" xr:uid="{C5507097-9DCF-9C44-B961-0D33C5F1547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65" authorId="0" shapeId="0" xr:uid="{AC42EDF1-8383-7447-AD99-93AAF7AAE25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65" authorId="0" shapeId="0" xr:uid="{F3DB3E8D-B42E-6340-83D0-64081050923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65" authorId="0" shapeId="0" xr:uid="{9A08C4DD-8F0A-D140-9342-1E4A3439812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66" authorId="0" shapeId="0" xr:uid="{EFEBF1AB-1C9D-284C-B48D-3E6B13CE71D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66" authorId="0" shapeId="0" xr:uid="{83C580BC-9F7F-F742-A44D-3875E6F6B07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66" authorId="0" shapeId="0" xr:uid="{7F018337-28C8-7144-A340-21D7C2824B7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67" authorId="0" shapeId="0" xr:uid="{E2D49938-872E-F643-ABA5-1F701127649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67" authorId="0" shapeId="0" xr:uid="{46B36D11-A9CF-9F4F-9087-6E40586744B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67" authorId="0" shapeId="0" xr:uid="{A718DD09-2854-8842-A341-42116F04182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68" authorId="0" shapeId="0" xr:uid="{FA3B4EAF-E3B3-6848-9205-FCF91F15E45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68" authorId="0" shapeId="0" xr:uid="{D5313601-9B75-CA47-B1AC-A0A29C55961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68" authorId="0" shapeId="0" xr:uid="{B72C2F98-59D4-2C44-B62A-97904AB69AD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69" authorId="0" shapeId="0" xr:uid="{5FB37460-4BFF-2848-B48A-7C126E9CBCE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69" authorId="0" shapeId="0" xr:uid="{19B6160C-458C-1242-8E70-4950ABBEF05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69" authorId="0" shapeId="0" xr:uid="{1C2D10E6-8801-3E47-82DC-7E82EF973D3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70" authorId="0" shapeId="0" xr:uid="{E2F547C2-3252-6649-BE51-6F8AAE19EC3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70" authorId="0" shapeId="0" xr:uid="{6D7B976D-D7ED-8C4E-AE1E-B0B22C0FBDA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70" authorId="0" shapeId="0" xr:uid="{613D7038-067B-DD4B-AA37-CABC46300F9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71" authorId="0" shapeId="0" xr:uid="{5E2578A0-ECE7-0343-BC58-6DD69676441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71" authorId="0" shapeId="0" xr:uid="{8B53F9CE-28D8-5149-A587-B6759C11D35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71" authorId="0" shapeId="0" xr:uid="{8066372A-4D03-9547-A05D-E3D481D972C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72" authorId="0" shapeId="0" xr:uid="{902CBDCD-003B-FA45-BDFD-9B41DCF4AC4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72" authorId="0" shapeId="0" xr:uid="{7A4E9060-A568-6740-8A26-7BB2A364207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72" authorId="0" shapeId="0" xr:uid="{1FDCC619-0AC2-3944-A896-2A0CC533C78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73" authorId="0" shapeId="0" xr:uid="{734996B3-7595-E746-9AE4-65F6309E4F9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73" authorId="0" shapeId="0" xr:uid="{E1CC8CA6-8B5A-684F-A2CC-D78499E9406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73" authorId="0" shapeId="0" xr:uid="{AF9227DC-B374-E948-B336-8D1AA1AC789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74" authorId="0" shapeId="0" xr:uid="{21BC123E-B6BB-154F-82F8-FCE05A2CDCA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74" authorId="0" shapeId="0" xr:uid="{55EB845E-3A5D-C44D-80D5-B818B590844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74" authorId="0" shapeId="0" xr:uid="{BF762D78-4770-2A48-BFE6-61ACE93ABA9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75" authorId="0" shapeId="0" xr:uid="{2B1DB86F-D184-EE49-9B6B-51C2880CCD6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75" authorId="0" shapeId="0" xr:uid="{5410B05A-8A47-7144-A2EC-4D58D0A1161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75" authorId="0" shapeId="0" xr:uid="{B4FBD847-C3F0-0746-8633-B1FAE59D374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76" authorId="0" shapeId="0" xr:uid="{5996FA17-1BFC-E54E-95E7-EF714E42012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76" authorId="0" shapeId="0" xr:uid="{BDEA320B-F80F-BF4B-8CB3-2562541157D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76" authorId="0" shapeId="0" xr:uid="{027EE85F-C38B-D143-9672-2689039AA9C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77" authorId="0" shapeId="0" xr:uid="{CB1F16D0-64A1-7740-838B-A0E8E95DA3C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77" authorId="0" shapeId="0" xr:uid="{CEE29C57-B235-3A47-BE2B-C3CD861450E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77" authorId="0" shapeId="0" xr:uid="{D74ADF04-68B3-8A40-A5E6-62A6B1E99B4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78" authorId="0" shapeId="0" xr:uid="{8C7070A6-1ADE-9746-B08D-E4EE4477835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78" authorId="0" shapeId="0" xr:uid="{77311AFC-AE2E-AF49-B9C1-4AC757B022D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78" authorId="0" shapeId="0" xr:uid="{2BD91C2C-835D-FD47-AF21-5484C4ADDAB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79" authorId="0" shapeId="0" xr:uid="{C44B2340-4DBB-7E4E-A42A-16CB094ED94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79" authorId="0" shapeId="0" xr:uid="{0BF1B4EC-1816-5F46-A755-D1C72FCF58D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79" authorId="0" shapeId="0" xr:uid="{72B5A2B5-6B87-DC4C-9366-6C265518391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80" authorId="0" shapeId="0" xr:uid="{1B78CF18-8FEC-8441-A3E5-42BDB2501F5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80" authorId="0" shapeId="0" xr:uid="{5FA4AE8F-9691-E64D-B139-0FC9DDABAE8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80" authorId="0" shapeId="0" xr:uid="{8FEF818B-379E-6D4F-B38D-B01802AF8A5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81" authorId="0" shapeId="0" xr:uid="{12B0F41D-220D-CC40-9A48-9367BC6A3FC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81" authorId="0" shapeId="0" xr:uid="{B2D1801C-05F9-EF4B-9D2C-5D30BAA8CAB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81" authorId="0" shapeId="0" xr:uid="{B420E855-E778-B642-B1AA-41C4E5D79DE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82" authorId="0" shapeId="0" xr:uid="{A337DE41-3866-F34B-B668-1B14D0BDFC8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82" authorId="0" shapeId="0" xr:uid="{385E280C-9075-E344-BD34-3CCB08EEDD3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82" authorId="0" shapeId="0" xr:uid="{C66985FC-CA43-9B4F-996B-47BD6070E2A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83" authorId="0" shapeId="0" xr:uid="{F3A90663-EAE6-184A-84A6-1B2AB535CE9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83" authorId="0" shapeId="0" xr:uid="{66B0F5ED-149D-CF46-B324-0BBBA4F2BA9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83" authorId="0" shapeId="0" xr:uid="{CF801F21-004A-0446-B86A-6235710E56E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84" authorId="0" shapeId="0" xr:uid="{06B9E098-C304-434E-88EB-4AD769A7216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84" authorId="0" shapeId="0" xr:uid="{7F0390FD-E27A-7741-83DF-074BFC53499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84" authorId="0" shapeId="0" xr:uid="{A9F0B0C1-8BEA-6B40-8DDA-74047218D93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85" authorId="0" shapeId="0" xr:uid="{AC0BB61C-559D-FA44-A1AC-CA82431A26A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85" authorId="0" shapeId="0" xr:uid="{AF2B5664-9E5C-AE40-9E6F-CD9B0E23E44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85" authorId="0" shapeId="0" xr:uid="{1961197B-C25F-5644-AA8A-D859DA6EF8C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86" authorId="0" shapeId="0" xr:uid="{BF156D3E-0356-434F-B393-E20A35EB664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86" authorId="0" shapeId="0" xr:uid="{A4F4C96C-0703-B94C-B606-6F33BF67489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86" authorId="0" shapeId="0" xr:uid="{1A5C6F35-8AE5-534A-867F-D7453B8BEB9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87" authorId="0" shapeId="0" xr:uid="{17C84DDB-B1DB-B74D-B5C8-006C67EA97F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87" authorId="0" shapeId="0" xr:uid="{85D1496B-E0FE-CA49-A2F9-6CCF78F2CE3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87" authorId="0" shapeId="0" xr:uid="{17078FAB-0DC8-6D4D-9772-C05E4B6D817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88" authorId="0" shapeId="0" xr:uid="{4964A2EB-5EE2-4148-85BC-120A0589AD4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88" authorId="0" shapeId="0" xr:uid="{0F224C27-2FDE-8F4B-9741-BED9CE75143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88" authorId="0" shapeId="0" xr:uid="{3C93846B-CDA9-2E4D-A63D-5757E82CFAC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89" authorId="0" shapeId="0" xr:uid="{7D059A90-615C-CF4C-99A2-3C3E6E73357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89" authorId="0" shapeId="0" xr:uid="{9270D5E6-D490-8842-9B3C-429361FCC0F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89" authorId="0" shapeId="0" xr:uid="{C356DB43-FB6A-844C-BF02-9BA3597375D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90" authorId="0" shapeId="0" xr:uid="{969546DA-F322-D24B-8C39-E934F230B1E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90" authorId="0" shapeId="0" xr:uid="{5343AA41-EADC-894B-BB12-B6B3CF6DBF6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90" authorId="0" shapeId="0" xr:uid="{F52C2498-C7C4-A549-8EF1-F9D68A42360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91" authorId="0" shapeId="0" xr:uid="{7A9D8901-F953-CF45-A5C3-AFA598BD035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91" authorId="0" shapeId="0" xr:uid="{4C65B710-93CE-4648-8AA1-B223D11DE88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91" authorId="0" shapeId="0" xr:uid="{DCBC6421-EB13-7A42-91E1-10310A872B8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92" authorId="0" shapeId="0" xr:uid="{36893620-7C28-DE45-955D-03D4259B4A4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92" authorId="0" shapeId="0" xr:uid="{C1237C28-DAD4-9849-A584-DB0B073252D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92" authorId="0" shapeId="0" xr:uid="{4A3F00CB-2505-5440-9646-C9604EFE941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93" authorId="0" shapeId="0" xr:uid="{979E5770-3BAC-744F-A0A0-3B239DE4906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93" authorId="0" shapeId="0" xr:uid="{621901DB-E30C-3749-8EF1-A72BD88C2B9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93" authorId="0" shapeId="0" xr:uid="{0AB4FC54-AC40-754D-AE53-9B2964A9228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94" authorId="0" shapeId="0" xr:uid="{3B5DDCE5-7D02-7B4F-87A5-8F955F5CC75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94" authorId="0" shapeId="0" xr:uid="{9A6DEB5A-B889-AC4C-BCFB-B9FBD9D6F74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94" authorId="0" shapeId="0" xr:uid="{4CEB483B-FD97-E340-81FB-D9AA2DCFEE8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95" authorId="0" shapeId="0" xr:uid="{DE03470B-A655-264C-910E-1332D9CA567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95" authorId="0" shapeId="0" xr:uid="{9B58497D-B2EA-8345-BA14-75ACAB9731A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95" authorId="0" shapeId="0" xr:uid="{A3FE39DC-331E-C34A-BD33-0C45EDF2ED2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96" authorId="0" shapeId="0" xr:uid="{70AC99D8-8AFC-C94C-921D-B3ADC45F0C7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96" authorId="0" shapeId="0" xr:uid="{AB7A485C-D0BA-9146-A1EE-205816A65C5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96" authorId="0" shapeId="0" xr:uid="{F76061E3-4057-0345-98E7-5620380E5E6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97" authorId="0" shapeId="0" xr:uid="{7220D1D7-B342-1543-9706-5EDE559F89A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97" authorId="0" shapeId="0" xr:uid="{AB8E043B-401C-E543-A993-25CB37C76DF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97" authorId="0" shapeId="0" xr:uid="{A7555776-68B5-4847-8030-C8DDC972650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98" authorId="0" shapeId="0" xr:uid="{8020C014-D53B-B046-86FB-9FDA24C810F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98" authorId="0" shapeId="0" xr:uid="{FC37453E-C647-5948-A1FB-99D948B81E0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98" authorId="0" shapeId="0" xr:uid="{890A73EB-36A2-1345-B388-1439623DEDF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299" authorId="0" shapeId="0" xr:uid="{B61207B8-FFF0-5B4F-BB27-45EF81F5451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299" authorId="0" shapeId="0" xr:uid="{5E5B633B-5BBA-0144-B75A-75946292329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299" authorId="0" shapeId="0" xr:uid="{45163020-FD28-5446-B8EE-55909660549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00" authorId="0" shapeId="0" xr:uid="{270FB8ED-B4E1-974C-BD47-36B69673B06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00" authorId="0" shapeId="0" xr:uid="{46E6782E-2E6B-F541-9D02-31533C4B3D2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00" authorId="0" shapeId="0" xr:uid="{299E666D-D12D-1A4E-8F98-442D840B997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01" authorId="0" shapeId="0" xr:uid="{83C3408E-1928-6241-B992-611B0216B8A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01" authorId="0" shapeId="0" xr:uid="{53770DBB-BD6F-FB4F-B237-7964E9868C6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01" authorId="0" shapeId="0" xr:uid="{2A59ED55-FD86-D94A-A569-0F0BF5FCA93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02" authorId="0" shapeId="0" xr:uid="{686FC4EE-5F45-634C-B48D-A19CEB925B3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02" authorId="0" shapeId="0" xr:uid="{3838F046-40F3-774D-8105-36F2C2BBBE4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02" authorId="0" shapeId="0" xr:uid="{BFB9B031-384D-3644-BC68-A63CE4D9232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03" authorId="0" shapeId="0" xr:uid="{5D66DC06-AA39-E049-B818-B73356A6A59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03" authorId="0" shapeId="0" xr:uid="{EB762909-125C-094E-BC81-29B9DD070DE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03" authorId="0" shapeId="0" xr:uid="{0D200C17-01FE-1B4C-978C-004935734A0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04" authorId="0" shapeId="0" xr:uid="{0149D6D3-9366-C74F-94CD-E70D7DA6785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04" authorId="0" shapeId="0" xr:uid="{1D189812-70C2-DF45-9B9A-61DBCF467D4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04" authorId="0" shapeId="0" xr:uid="{C0CA142C-CD66-2349-874A-6B3BA19C210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05" authorId="0" shapeId="0" xr:uid="{DB80A4DA-DB9A-204F-953A-55C73CA91D7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05" authorId="0" shapeId="0" xr:uid="{57FEA4EF-E53B-9B4F-9085-FDD9806BBB5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05" authorId="0" shapeId="0" xr:uid="{234BFDC6-5D02-0743-897D-64576E5148E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06" authorId="0" shapeId="0" xr:uid="{82558F14-8404-004D-9254-ABE639D9CA4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06" authorId="0" shapeId="0" xr:uid="{E5E5B13C-F02B-0A4F-805F-9019B505D9E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06" authorId="0" shapeId="0" xr:uid="{17B5DB12-E0D1-D546-BB69-DA9034A5E11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07" authorId="0" shapeId="0" xr:uid="{27CEEBDB-4070-0B47-A044-E63C09CFC30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07" authorId="0" shapeId="0" xr:uid="{AFA09D6D-7448-1941-9865-946A7AE06EA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07" authorId="0" shapeId="0" xr:uid="{4A6BFB2E-C14C-7E49-8CCF-95B1A5FEE14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08" authorId="0" shapeId="0" xr:uid="{09805240-18F9-F949-80A0-B9E536B50E9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08" authorId="0" shapeId="0" xr:uid="{36DB6B02-DB31-6541-AF98-56A0FC405D3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08" authorId="0" shapeId="0" xr:uid="{C3DF60ED-F5BD-584E-979D-C6F01C0881C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09" authorId="0" shapeId="0" xr:uid="{6602B1AA-E0CB-FC4B-91EA-2812AB9F60E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09" authorId="0" shapeId="0" xr:uid="{DE65CCB4-E9B3-0947-A5E2-2360F29D67C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09" authorId="0" shapeId="0" xr:uid="{5404B136-BA7A-DA45-B02E-5CDBC3E1936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10" authorId="0" shapeId="0" xr:uid="{54F80E1A-93FC-AA4C-A068-43989CDEA0A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10" authorId="0" shapeId="0" xr:uid="{E52008F2-E747-0E45-AF09-B2768C2EA10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10" authorId="0" shapeId="0" xr:uid="{AF30E0DA-E90D-0C43-907D-25303F5C2F7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11" authorId="0" shapeId="0" xr:uid="{0C9A57F0-547F-FA4D-A725-C0729116A52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11" authorId="0" shapeId="0" xr:uid="{BCDCF3F5-B69A-6045-B1F4-699FC2E9BCC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11" authorId="0" shapeId="0" xr:uid="{25F1691A-2D3D-0A4A-AA3B-B9800EB7DC0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12" authorId="0" shapeId="0" xr:uid="{34B333BB-D675-BC4B-88D2-186C1C21864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12" authorId="0" shapeId="0" xr:uid="{3903B56E-4334-804A-81DF-60902F770FC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12" authorId="0" shapeId="0" xr:uid="{88E08E8D-A742-DA40-B4BE-AD6148B2832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13" authorId="0" shapeId="0" xr:uid="{BFE13331-DCC1-D447-B660-69C0558968A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13" authorId="0" shapeId="0" xr:uid="{325C93A4-112A-1B41-A9C3-043456E60EC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13" authorId="0" shapeId="0" xr:uid="{13BAF828-FB94-4D47-89E3-ED49B0AB5FB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14" authorId="0" shapeId="0" xr:uid="{2EC9FDC2-6DC5-1940-8394-330B29BAB4A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14" authorId="0" shapeId="0" xr:uid="{E4DF5B81-728F-7344-8D03-589440827B3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14" authorId="0" shapeId="0" xr:uid="{FED0C78F-B1ED-C545-A220-5EBCCBB79B3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15" authorId="0" shapeId="0" xr:uid="{581E8581-B2FB-1145-89A4-8EF8E385C3C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15" authorId="0" shapeId="0" xr:uid="{857CEEAF-A373-3940-B7E9-D753B3E29D9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15" authorId="0" shapeId="0" xr:uid="{F5050A0C-CA22-B04B-8B2C-CDA0DF4B166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16" authorId="0" shapeId="0" xr:uid="{8C1B2395-1F80-AF4B-B180-4C63D29EEEE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16" authorId="0" shapeId="0" xr:uid="{B58C750D-F690-CD46-A393-32846AB7FED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16" authorId="0" shapeId="0" xr:uid="{C6E1FA52-07AC-894E-9173-D5D8EF5CFC5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17" authorId="0" shapeId="0" xr:uid="{DEBFF3F8-4D73-DC4D-96FA-0A8EF82AFD3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17" authorId="0" shapeId="0" xr:uid="{67009E6A-7FC7-3B42-92E8-C5FE0CE1B23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17" authorId="0" shapeId="0" xr:uid="{7B44C6DD-9766-F541-96DE-450CCF18C14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18" authorId="0" shapeId="0" xr:uid="{8CCE3557-0CC4-CD4E-B7D7-93D1274B26E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18" authorId="0" shapeId="0" xr:uid="{2FFCCEEA-4897-A241-9EDF-3B4ADEA44BB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18" authorId="0" shapeId="0" xr:uid="{CBB280AB-AEF4-AD42-85BC-92DC42455F8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19" authorId="0" shapeId="0" xr:uid="{87848909-9018-AB46-9C3B-8A1A2B22FCC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19" authorId="0" shapeId="0" xr:uid="{99549B82-EC2B-7B4A-8432-890DD7B1492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19" authorId="0" shapeId="0" xr:uid="{D89AA788-D8E4-C14A-8663-2100BBEFF25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20" authorId="0" shapeId="0" xr:uid="{EF6119AE-B549-E342-8C0D-788371D9573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20" authorId="0" shapeId="0" xr:uid="{0FBE42C7-42F0-1E46-B174-C474CDBD25D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20" authorId="0" shapeId="0" xr:uid="{BF567A83-92F0-4149-815B-232F41B1D23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21" authorId="0" shapeId="0" xr:uid="{3D8687F5-337B-9E49-A06D-41A3DE59128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21" authorId="0" shapeId="0" xr:uid="{8566174A-5566-0B4E-B73D-1418CD8B011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21" authorId="0" shapeId="0" xr:uid="{696527D3-BB48-AE46-851C-13647ED6328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22" authorId="0" shapeId="0" xr:uid="{6880E9B3-9753-EC48-B9A1-A677E37C94E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22" authorId="0" shapeId="0" xr:uid="{85250C78-DBE7-314B-B869-19A6651F023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22" authorId="0" shapeId="0" xr:uid="{74691ACB-BCA0-3049-BA27-793464E6677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23" authorId="0" shapeId="0" xr:uid="{4A5E97A1-9A69-A147-9000-63D6E693B8E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23" authorId="0" shapeId="0" xr:uid="{CC64AC76-CFEC-ED49-B4C4-6A1222AB2FF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23" authorId="0" shapeId="0" xr:uid="{20885B74-29FA-0441-AE4E-AFF96BC3B52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24" authorId="0" shapeId="0" xr:uid="{52AAD741-83B8-F941-9B2D-E0E91B9BAC4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24" authorId="0" shapeId="0" xr:uid="{DF36C5C0-B082-F84F-960B-77BA49D3C40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24" authorId="0" shapeId="0" xr:uid="{F9F350BB-469A-4C4C-887C-6659DCC8350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25" authorId="0" shapeId="0" xr:uid="{3B270672-1731-4D48-89BB-3B15F1E8151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25" authorId="0" shapeId="0" xr:uid="{1849E892-29CE-9F4A-BAE9-52E4C1AB684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25" authorId="0" shapeId="0" xr:uid="{13F8EC7B-36E2-AB4F-ADEE-DA800236BE5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26" authorId="0" shapeId="0" xr:uid="{8A3A2FED-13EF-414D-A444-248AFE6EB4F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26" authorId="0" shapeId="0" xr:uid="{3AD03753-5758-F844-AA1D-B075D6B8678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26" authorId="0" shapeId="0" xr:uid="{1C559CF7-331C-AE4E-816F-F81D85C719E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27" authorId="0" shapeId="0" xr:uid="{473D4569-0A88-1C44-85B7-1E1A5ED5C48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27" authorId="0" shapeId="0" xr:uid="{413781E0-5D8E-0C4F-BDBE-7396E64470D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27" authorId="0" shapeId="0" xr:uid="{FBFDB399-3C56-974B-9204-1EEA990AC4C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28" authorId="0" shapeId="0" xr:uid="{4CA5ECCE-0304-524E-8966-1A0AD13DE9D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28" authorId="0" shapeId="0" xr:uid="{083C66CF-DE28-9546-82BA-79B34463BF6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28" authorId="0" shapeId="0" xr:uid="{66EFA4AD-8804-754A-B97D-6A17B52043B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29" authorId="0" shapeId="0" xr:uid="{69976B91-6C9C-CE4F-B7D2-7CECC8ADB5B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29" authorId="0" shapeId="0" xr:uid="{B9E6A337-3DF8-7942-81DE-A40B77675B1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29" authorId="0" shapeId="0" xr:uid="{CE30C692-FBF3-A44A-A5B4-26A2FC7DEDF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30" authorId="0" shapeId="0" xr:uid="{5BBC1978-DB99-8E46-A46B-D784D7D7720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30" authorId="0" shapeId="0" xr:uid="{D2C5F94A-1081-2040-946E-2D89D5A2424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30" authorId="0" shapeId="0" xr:uid="{54F6E8F6-6511-5241-9FC8-7FAC65710A3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31" authorId="0" shapeId="0" xr:uid="{2DEEB2C6-8B02-044E-B568-0EAFB853D99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31" authorId="0" shapeId="0" xr:uid="{16566986-ADC7-AA48-ABBB-450A6AE030B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31" authorId="0" shapeId="0" xr:uid="{C0901844-F8F9-8C4B-A755-3EF02C18A6E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32" authorId="0" shapeId="0" xr:uid="{EE5C1BAB-D34A-2346-A056-F06702ECBE3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32" authorId="0" shapeId="0" xr:uid="{ECCFEA63-B1B1-6048-8658-3C4502BD797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32" authorId="0" shapeId="0" xr:uid="{68873CEC-4A9B-2D46-8B21-028F4FA9CBD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33" authorId="0" shapeId="0" xr:uid="{504F25E0-33C0-694C-9871-5D56D1252D4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33" authorId="0" shapeId="0" xr:uid="{2034CE2D-A4CF-E94B-930D-E5CDFC093B0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33" authorId="0" shapeId="0" xr:uid="{C9B23DC5-B521-9040-8D8D-02DCB397324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34" authorId="0" shapeId="0" xr:uid="{7A2EBEE3-0C10-E44F-8F4D-17D5B44751B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34" authorId="0" shapeId="0" xr:uid="{92BD97B7-C555-E246-918F-7DE0616A99A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34" authorId="0" shapeId="0" xr:uid="{4F54AB80-54DC-1749-AF99-0BF997397F8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35" authorId="0" shapeId="0" xr:uid="{65EF4EF0-561A-9547-8428-9B64FB64D80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35" authorId="0" shapeId="0" xr:uid="{769B22D5-E28D-8E46-B08F-9AE2347962C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35" authorId="0" shapeId="0" xr:uid="{0440D567-C703-6D42-9F79-12A92259D96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36" authorId="0" shapeId="0" xr:uid="{BA816218-01FA-A34C-95EE-392822CDD48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36" authorId="0" shapeId="0" xr:uid="{933E38C5-A17E-9B4A-ADAC-84099C8D53A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36" authorId="0" shapeId="0" xr:uid="{609073AE-8DEC-B444-ABCC-C37C4AD8FAA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37" authorId="0" shapeId="0" xr:uid="{4F8FC38A-EFE3-9E44-82C0-979B60A0CD5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37" authorId="0" shapeId="0" xr:uid="{77FD38FD-E7D4-8B41-973D-BEC86750DBD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37" authorId="0" shapeId="0" xr:uid="{4529831E-D238-1B4C-883E-7134DE22475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38" authorId="0" shapeId="0" xr:uid="{C0A96232-C3FD-BF40-B10E-E8967440EA8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38" authorId="0" shapeId="0" xr:uid="{24A0B5F9-E9BD-F142-A59A-0BEEF9A6278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38" authorId="0" shapeId="0" xr:uid="{477138B2-1C03-7E49-90D6-71563D72C3E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39" authorId="0" shapeId="0" xr:uid="{F7922175-8775-214C-A8DE-EF2C1147817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39" authorId="0" shapeId="0" xr:uid="{AF28594E-54AE-8C4A-8AD6-5B8C54E34B3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39" authorId="0" shapeId="0" xr:uid="{277BDC4A-F293-6046-9B80-D175ECB80F5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40" authorId="0" shapeId="0" xr:uid="{507E1C4C-8118-7246-A314-4496E4B6480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40" authorId="0" shapeId="0" xr:uid="{9C3AAF91-D7E7-AE4C-A473-130E9633E76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40" authorId="0" shapeId="0" xr:uid="{D6E2FDEE-95D4-2C4B-A52D-C7C8CD275BD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41" authorId="0" shapeId="0" xr:uid="{7F61D9A6-C296-DB45-8F5C-E3DFBD8922A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41" authorId="0" shapeId="0" xr:uid="{45830975-B08D-DA4C-9B96-EF2193977BA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41" authorId="0" shapeId="0" xr:uid="{33E6279B-E6FC-A040-95F9-D6DDCC2455A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42" authorId="0" shapeId="0" xr:uid="{3AE3E92F-E080-DD48-98B4-18C5C90B3CB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42" authorId="0" shapeId="0" xr:uid="{DBB879CB-1829-3E41-B0F9-8E59A5D579A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42" authorId="0" shapeId="0" xr:uid="{328696F4-9463-2540-9B85-B9778E0533C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43" authorId="0" shapeId="0" xr:uid="{78F006F4-B9E0-474E-938D-41585677B74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43" authorId="0" shapeId="0" xr:uid="{6C5B7609-9E07-DE4D-828B-85681140549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43" authorId="0" shapeId="0" xr:uid="{C6BBEBD8-F520-4D4D-9586-4A23BE5460F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44" authorId="0" shapeId="0" xr:uid="{7162FE2C-29C1-C845-A72C-5B911CB15D6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44" authorId="0" shapeId="0" xr:uid="{2E8998DC-1BC3-E64D-9E4D-43C095CF2BA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44" authorId="0" shapeId="0" xr:uid="{7F6A523F-4F72-884D-A06B-8C6CCAC063D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45" authorId="0" shapeId="0" xr:uid="{A322D408-77D1-3546-AF59-35D0DF43915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45" authorId="0" shapeId="0" xr:uid="{A79A7AD5-AA0A-E14F-9E9C-DA198F70ADD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45" authorId="0" shapeId="0" xr:uid="{58F027D6-A359-C14E-BFB4-80D034F3E11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46" authorId="0" shapeId="0" xr:uid="{0AB41EC4-17CD-D749-ABE5-6CB0D5F6D7B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46" authorId="0" shapeId="0" xr:uid="{18E152A9-035D-154C-8D96-E141D9A375B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46" authorId="0" shapeId="0" xr:uid="{578372E8-9E5E-4941-B0B3-3D12FFB7DD1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47" authorId="0" shapeId="0" xr:uid="{59E921DE-2087-5346-9776-0C3B7C8AB12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47" authorId="0" shapeId="0" xr:uid="{E70EB2A6-821B-D846-9692-FEDD4B7462C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47" authorId="0" shapeId="0" xr:uid="{AA641F0C-A8E8-FA42-BB05-30F96975489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48" authorId="0" shapeId="0" xr:uid="{7A808062-3B12-5844-B1BF-B5CCD1C4A88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48" authorId="0" shapeId="0" xr:uid="{90BC1EAD-2928-D847-BD8B-EBF9ABCBA4C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48" authorId="0" shapeId="0" xr:uid="{75F55A30-8FF5-B04D-B2D1-9592536AB18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49" authorId="0" shapeId="0" xr:uid="{73EF6E9E-23FA-3A44-A51A-D866ABAC9E1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49" authorId="0" shapeId="0" xr:uid="{D8793255-53B6-7E40-8E85-AC28409DAE0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49" authorId="0" shapeId="0" xr:uid="{A099A548-7FDC-CA44-85B0-4516394E538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50" authorId="0" shapeId="0" xr:uid="{89647F57-85F8-EF47-83CB-64A128CAC92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50" authorId="0" shapeId="0" xr:uid="{FA2AA64B-AE95-964F-ADA7-D9D6B7F5CEA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50" authorId="0" shapeId="0" xr:uid="{2DA2C74E-5468-004D-BA17-B5A648172B5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51" authorId="0" shapeId="0" xr:uid="{74E3C5BA-542A-194E-872A-674845228F3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51" authorId="0" shapeId="0" xr:uid="{3865F8E4-A34F-DE41-B1A9-F355ABECF95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51" authorId="0" shapeId="0" xr:uid="{61E50C99-C74C-C847-A071-535CA4983DC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52" authorId="0" shapeId="0" xr:uid="{DF7DE8B7-05F5-9343-A2A1-08C4C49A795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52" authorId="0" shapeId="0" xr:uid="{3CA0EBA8-09E9-5946-858C-7A584478EE3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52" authorId="0" shapeId="0" xr:uid="{0D643E8F-1665-B745-B8CD-D802A53A912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53" authorId="0" shapeId="0" xr:uid="{BE22E3B7-F0A2-B14C-BFDC-E6AB29CCE2C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53" authorId="0" shapeId="0" xr:uid="{B917CBC3-D2D4-E64F-87B8-1C62B169D0C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53" authorId="0" shapeId="0" xr:uid="{C37822EF-36F1-8147-B8A5-D169D58C497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54" authorId="0" shapeId="0" xr:uid="{E4619DDE-665A-824E-923E-AF6388766E6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54" authorId="0" shapeId="0" xr:uid="{3EE44C85-9F1F-9541-8567-14A1A49B23E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54" authorId="0" shapeId="0" xr:uid="{9BA05DC2-8F5B-A749-894C-3D38B51C922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55" authorId="0" shapeId="0" xr:uid="{ABF65E7D-6BA0-4744-8991-4703AC42EF8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55" authorId="0" shapeId="0" xr:uid="{35327566-743A-BE42-885E-547D218B7A1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55" authorId="0" shapeId="0" xr:uid="{C0AEB7A1-9F1A-9949-B28A-01776FE41C7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56" authorId="0" shapeId="0" xr:uid="{676F3D9E-2C5F-034F-9EE2-B9CA8FF2775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56" authorId="0" shapeId="0" xr:uid="{8B2724EF-8AED-9F4D-BCAC-6F8DBB933D8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56" authorId="0" shapeId="0" xr:uid="{4532928A-A64B-1941-BCC6-A323523A204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57" authorId="0" shapeId="0" xr:uid="{6C2C7149-984F-AB43-B2CD-FB423CAA056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57" authorId="0" shapeId="0" xr:uid="{C9EFBB24-2EB3-5E4B-B7BD-C4AFDD03559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57" authorId="0" shapeId="0" xr:uid="{6C3FD0CF-7712-5F4C-91D3-CDD7D054DFF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58" authorId="0" shapeId="0" xr:uid="{D078ABD0-55EF-8441-8733-3CDE780217D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58" authorId="0" shapeId="0" xr:uid="{17B14FFD-3D3D-4F42-896C-E497A47B0EE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58" authorId="0" shapeId="0" xr:uid="{4B89AE56-C49B-6D46-97AA-78DECA46A2D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59" authorId="0" shapeId="0" xr:uid="{9C9DA319-FC83-664F-8C09-191C67F95A0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59" authorId="0" shapeId="0" xr:uid="{AD4EDE62-E080-8F45-9EBF-E4F8B821CE5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59" authorId="0" shapeId="0" xr:uid="{4882DDCF-2002-7249-B3FD-0AC88E19F04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60" authorId="0" shapeId="0" xr:uid="{E6603812-A6DB-4243-8735-FEE638AE590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60" authorId="0" shapeId="0" xr:uid="{C3CC4B6D-EBFF-0F42-9F94-8C54CEDA36D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60" authorId="0" shapeId="0" xr:uid="{9F50350F-562F-1A41-9CB4-5D053019F8E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61" authorId="0" shapeId="0" xr:uid="{63E77C80-631A-1942-BDC2-3446ADFFE25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61" authorId="0" shapeId="0" xr:uid="{D8D7951C-0393-E747-A367-29091D469EF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61" authorId="0" shapeId="0" xr:uid="{120F1F8A-4D0B-C64F-8FC9-8BB01603D35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62" authorId="0" shapeId="0" xr:uid="{133C9B35-18FD-6F4A-84FE-2A50DAB1317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62" authorId="0" shapeId="0" xr:uid="{40FBD2C2-FFC2-6B48-97A0-EA7B872ABC1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62" authorId="0" shapeId="0" xr:uid="{CAFC5662-285E-BA44-9495-DEDA9522A92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63" authorId="0" shapeId="0" xr:uid="{475D5CDB-BF76-5D4E-A8C9-3D789097A62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63" authorId="0" shapeId="0" xr:uid="{FF7742C8-BFD7-B74E-948A-42B0105E336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63" authorId="0" shapeId="0" xr:uid="{CE294131-331C-3D4B-912D-2E94111676D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64" authorId="0" shapeId="0" xr:uid="{6F839B64-F92A-6B47-A7A7-4B8AF772492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64" authorId="0" shapeId="0" xr:uid="{6710D17E-CE3F-9C48-B4B3-14B2423A0B7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64" authorId="0" shapeId="0" xr:uid="{ED16BD60-EFB6-DA46-9CA1-2FDBF7A9D35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65" authorId="0" shapeId="0" xr:uid="{56139690-E495-EB48-BCD1-728B07BE79F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65" authorId="0" shapeId="0" xr:uid="{AF54D565-BD05-BF4D-8F4D-9F21AFB1FFC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65" authorId="0" shapeId="0" xr:uid="{46526F65-D675-8249-B847-86D2B246BC1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66" authorId="0" shapeId="0" xr:uid="{C8F0AC39-37BE-A644-BCEE-4B560C23DD8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66" authorId="0" shapeId="0" xr:uid="{4F7722CE-DC97-DC49-ABAF-51C359868FC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66" authorId="0" shapeId="0" xr:uid="{4BB71505-693C-9949-A855-17E461A44A3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67" authorId="0" shapeId="0" xr:uid="{AF9023A8-5A62-0548-A361-7D60979A548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67" authorId="0" shapeId="0" xr:uid="{E7FA5B43-505B-924C-8EAD-4380EA8E2AB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67" authorId="0" shapeId="0" xr:uid="{8A3D58E7-58A5-5E45-8FF7-FE954C13AD7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68" authorId="0" shapeId="0" xr:uid="{E64B18F9-AED8-E84B-91C2-3566FF83CC9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68" authorId="0" shapeId="0" xr:uid="{DB68ED25-056D-CA48-AA0F-C18B878080B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68" authorId="0" shapeId="0" xr:uid="{185707CC-55F3-7B4E-8B85-32E20595466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69" authorId="0" shapeId="0" xr:uid="{D0034892-A566-E445-BB7E-6623E4E2AF8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69" authorId="0" shapeId="0" xr:uid="{48A2170A-464E-084D-A5A0-D58381E9DDB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69" authorId="0" shapeId="0" xr:uid="{78AE991A-F2FA-C44A-B291-E8DF4BBAE9A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70" authorId="0" shapeId="0" xr:uid="{B54170A7-FD0B-FF49-BAAC-39FCC1F2F2A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70" authorId="0" shapeId="0" xr:uid="{F4D4B148-E9DB-D34C-979B-DA37F42B3CC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70" authorId="0" shapeId="0" xr:uid="{4D1282E6-8886-C243-9191-3536E04DE4F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71" authorId="0" shapeId="0" xr:uid="{49A6C744-B6F7-6C4C-A2DA-4EA8A544A04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71" authorId="0" shapeId="0" xr:uid="{18FD26B7-F0F1-E549-8AD8-D16F16C48BC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71" authorId="0" shapeId="0" xr:uid="{6D4A9490-90CE-B14B-9B68-D6AC4063E91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72" authorId="0" shapeId="0" xr:uid="{14767C11-2AEA-8A42-8901-90561ECA95A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72" authorId="0" shapeId="0" xr:uid="{439E280C-49EE-9040-B20C-9D3776EDFF9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72" authorId="0" shapeId="0" xr:uid="{755BFFA8-EBEC-6D4D-A9F6-E96638C6B56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73" authorId="0" shapeId="0" xr:uid="{4218134D-EF1E-0642-9997-02AA8E77543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73" authorId="0" shapeId="0" xr:uid="{0048A019-7CFA-E745-8FB5-B4653D22223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73" authorId="0" shapeId="0" xr:uid="{40DEEF9C-B562-1445-9A94-4DFA9787E02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74" authorId="0" shapeId="0" xr:uid="{DC3183C9-C196-0A47-9390-A04481249F8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74" authorId="0" shapeId="0" xr:uid="{B5092D93-ECBE-F04B-80E9-3683FBB351A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74" authorId="0" shapeId="0" xr:uid="{3E7144F5-211B-C243-BCF3-D454993DCCA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75" authorId="0" shapeId="0" xr:uid="{731924F7-7E33-4243-AAEC-129448FD9FD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75" authorId="0" shapeId="0" xr:uid="{CF934E44-5FE3-3448-A42F-DB59AED61EA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75" authorId="0" shapeId="0" xr:uid="{60B3C52C-C3B8-8341-9E49-7CDCDC3D6D1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76" authorId="0" shapeId="0" xr:uid="{172F2983-4065-2345-AA0D-F2A6CE99D0E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76" authorId="0" shapeId="0" xr:uid="{B9BD55ED-8153-B946-A5C8-770D2306A91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76" authorId="0" shapeId="0" xr:uid="{863EAF8F-A8DD-A94E-BB2D-88912AB4BCA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77" authorId="0" shapeId="0" xr:uid="{A533611F-3F90-374B-A437-06EBB7C522F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77" authorId="0" shapeId="0" xr:uid="{15DF0B7D-C0AA-6846-ADA1-79A3A264732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77" authorId="0" shapeId="0" xr:uid="{3AF46E34-0EF5-0A4A-85D3-75CDCF7CA08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78" authorId="0" shapeId="0" xr:uid="{115DC3C7-3985-0143-8FD7-7DA19D4A2C4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78" authorId="0" shapeId="0" xr:uid="{1866180F-B22F-304D-A83E-708A6EEA5D5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78" authorId="0" shapeId="0" xr:uid="{647A9B82-7326-C344-BB81-7DA4B8741AE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79" authorId="0" shapeId="0" xr:uid="{4F94E4C1-8AB7-274E-B40F-C5DC9150990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79" authorId="0" shapeId="0" xr:uid="{1D62EB18-F16D-DF44-B6F7-F5E6EF6A75C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79" authorId="0" shapeId="0" xr:uid="{DF807804-6BFD-1B41-A459-8F535FEE082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80" authorId="0" shapeId="0" xr:uid="{BDC51C61-DAEC-F94C-84A0-7AB2B93830D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80" authorId="0" shapeId="0" xr:uid="{3A40793C-F5A7-0546-BDC0-AC08F605341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80" authorId="0" shapeId="0" xr:uid="{4F27C23D-9932-C245-9D45-00D80394BAF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81" authorId="0" shapeId="0" xr:uid="{B14B36BF-9A2E-BE45-B273-72B0A117E37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81" authorId="0" shapeId="0" xr:uid="{97A47300-D10A-0440-BAD6-FB90FFC1DC8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81" authorId="0" shapeId="0" xr:uid="{FD8C66D1-16CC-584A-846B-B9F4E2268CE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82" authorId="0" shapeId="0" xr:uid="{FCC7CFDC-B5EB-074D-B17F-DCD055CE585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82" authorId="0" shapeId="0" xr:uid="{2BAE3554-2E81-A34C-8B01-31D396B6F5B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82" authorId="0" shapeId="0" xr:uid="{B4C9192B-01A0-B243-B027-FC55C9EAED4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83" authorId="0" shapeId="0" xr:uid="{87F1F528-A250-A84E-8675-2EA07D20FA8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83" authorId="0" shapeId="0" xr:uid="{BC6F00C6-5C2F-8049-BBD3-A131A2BE043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83" authorId="0" shapeId="0" xr:uid="{0BB471B1-E2FB-A54D-8203-F3D611C34A3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84" authorId="0" shapeId="0" xr:uid="{9E305B30-5951-894A-A187-5B4A44E1A10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84" authorId="0" shapeId="0" xr:uid="{2EE78D61-E97B-7C44-955B-37ED31B69B5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84" authorId="0" shapeId="0" xr:uid="{AA1196EC-598F-464E-812F-8897BED322D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85" authorId="0" shapeId="0" xr:uid="{BF2AF60F-3AC7-BB4F-A2EB-BE87F721470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85" authorId="0" shapeId="0" xr:uid="{0D5AF0D4-165A-C74F-B4A9-A3CF2162D9D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85" authorId="0" shapeId="0" xr:uid="{2CF4FF98-4805-2B4C-B41B-BED5D1DEF8D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86" authorId="0" shapeId="0" xr:uid="{B65DA2B5-DE5B-0342-8DB4-CBC454BC14B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86" authorId="0" shapeId="0" xr:uid="{70E6D1CC-A1EE-1B42-A593-7EBFB8E2F33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86" authorId="0" shapeId="0" xr:uid="{8419F974-605C-4740-B04A-73B6A2DF587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87" authorId="0" shapeId="0" xr:uid="{82D217EA-DEE9-6443-8670-20D273CCC87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87" authorId="0" shapeId="0" xr:uid="{7B963FF1-B807-7D48-8318-3856038824C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87" authorId="0" shapeId="0" xr:uid="{EDDE7572-673A-1C4D-BC20-6FB47BE5990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88" authorId="0" shapeId="0" xr:uid="{E74CAB50-2333-E443-86B8-54BBB040191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88" authorId="0" shapeId="0" xr:uid="{A117C89A-8FBD-1543-822B-E882016AD90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88" authorId="0" shapeId="0" xr:uid="{933035F2-D59B-1741-82F6-EB1071F9A4B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89" authorId="0" shapeId="0" xr:uid="{CCC4030F-8BF2-A84C-A07F-C01122B60C8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89" authorId="0" shapeId="0" xr:uid="{26FEE1A8-2FA3-354F-9D3C-8A761F29BC5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89" authorId="0" shapeId="0" xr:uid="{74884476-7DF1-8F44-BC01-ADD93624118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90" authorId="0" shapeId="0" xr:uid="{422FB35F-9913-2D4F-97F1-37B303A6442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90" authorId="0" shapeId="0" xr:uid="{2D53367B-1D9B-6249-99BC-C1C8FB5CD14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90" authorId="0" shapeId="0" xr:uid="{B728E596-DF6A-0C4A-BF29-F0F3982E58A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91" authorId="0" shapeId="0" xr:uid="{0CDCE39C-5C26-7642-829C-CC5ACBFB3AB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91" authorId="0" shapeId="0" xr:uid="{DD219284-8C46-5E4A-BAA3-DE214DACFCC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91" authorId="0" shapeId="0" xr:uid="{C333A0D7-45DB-6847-89B3-9534716C7EE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92" authorId="0" shapeId="0" xr:uid="{FFA73F99-B395-DC49-97C2-3FDB789B35F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92" authorId="0" shapeId="0" xr:uid="{4F22ADD0-D49D-A44F-A401-D31317EEC6D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92" authorId="0" shapeId="0" xr:uid="{BED6E9B5-2305-5049-9EA4-932829C7EA4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93" authorId="0" shapeId="0" xr:uid="{36CCCA7C-791B-3442-95A1-C4E20F3A3CD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93" authorId="0" shapeId="0" xr:uid="{7289CF52-AB45-E44F-9C82-B3ABCE9DDCC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93" authorId="0" shapeId="0" xr:uid="{59DB8752-2D1E-514C-9B60-7618DFE344C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94" authorId="0" shapeId="0" xr:uid="{E9D6D7A8-630A-344D-B13B-E2826172F25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94" authorId="0" shapeId="0" xr:uid="{352D344F-5229-DC44-A46E-BF5B759D542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94" authorId="0" shapeId="0" xr:uid="{ECC07C1E-8086-6742-8F86-E68BFB063B9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95" authorId="0" shapeId="0" xr:uid="{29144814-1F05-B94C-9162-104D1D79300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95" authorId="0" shapeId="0" xr:uid="{3ACECA55-62F3-5D46-BA5E-751B6B5CE15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95" authorId="0" shapeId="0" xr:uid="{451B079D-A443-4445-815C-16C684D63BF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96" authorId="0" shapeId="0" xr:uid="{7A8442F4-F575-C841-93A2-73C4A28A836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96" authorId="0" shapeId="0" xr:uid="{22B41F1D-9C44-5741-8422-8AA528A6E6A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96" authorId="0" shapeId="0" xr:uid="{F35316BB-A7E2-E344-B27F-F76E2EC3E19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97" authorId="0" shapeId="0" xr:uid="{A13834DD-219F-E341-AC62-D0079156C3E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97" authorId="0" shapeId="0" xr:uid="{831B6560-0AEF-6543-B28C-26AC7CE5081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97" authorId="0" shapeId="0" xr:uid="{78AA457F-5F79-F344-AE80-6B9A9DC8037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98" authorId="0" shapeId="0" xr:uid="{CD334728-B853-CB49-AAD0-8ACB1D4DC65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98" authorId="0" shapeId="0" xr:uid="{1BE9867A-635E-504D-968B-4721629217F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98" authorId="0" shapeId="0" xr:uid="{E71D2605-CA5E-9B4C-81B6-915BA800107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399" authorId="0" shapeId="0" xr:uid="{74295696-003B-D94C-ACA6-35A69B3172E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399" authorId="0" shapeId="0" xr:uid="{F11C8455-8F3F-624C-918A-B29148EDE75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399" authorId="0" shapeId="0" xr:uid="{44102EC5-A580-4541-9685-857F5D6EBB7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00" authorId="0" shapeId="0" xr:uid="{8B8A0EFB-C054-584C-956C-09040FC1EF5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00" authorId="0" shapeId="0" xr:uid="{492D7248-0BAE-7C4F-9892-1AE5099A100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00" authorId="0" shapeId="0" xr:uid="{01B49A79-C84C-524E-B91B-C5F0AF05DEB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01" authorId="0" shapeId="0" xr:uid="{DD206B16-A944-7444-9261-CFB07667F18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01" authorId="0" shapeId="0" xr:uid="{599A4E41-9256-874A-B107-E72F54108AF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01" authorId="0" shapeId="0" xr:uid="{8A95B828-71BB-E04D-B36F-B76F031D283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02" authorId="0" shapeId="0" xr:uid="{6B41C8A8-31B6-674D-BE9E-B3C89A575F9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02" authorId="0" shapeId="0" xr:uid="{F0CBB852-85F5-1C48-BDE1-70A920B633C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02" authorId="0" shapeId="0" xr:uid="{56B3FD9D-2EDD-3F42-B421-5EBBBE7B5BF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03" authorId="0" shapeId="0" xr:uid="{1B72307E-E327-1E4F-82F9-D032CE2C7E8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03" authorId="0" shapeId="0" xr:uid="{C7623D38-E065-7142-A0C4-F85EC548481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03" authorId="0" shapeId="0" xr:uid="{59C59A48-CAA2-444D-A33C-845117B4C51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04" authorId="0" shapeId="0" xr:uid="{B1976A86-992A-B443-B016-DACABDB59D8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04" authorId="0" shapeId="0" xr:uid="{B6F32136-9318-6847-AECD-B8C778F8E28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04" authorId="0" shapeId="0" xr:uid="{E697BD9F-AE62-BC47-BCC9-9CFA24D12CE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05" authorId="0" shapeId="0" xr:uid="{54BE0195-1127-814F-AFB6-93D4C86C2DA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05" authorId="0" shapeId="0" xr:uid="{DF0313DD-3C4E-6B42-AC28-5DB31F72E65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05" authorId="0" shapeId="0" xr:uid="{C4DF8913-0FBA-0F4A-AAA3-124BD741554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06" authorId="0" shapeId="0" xr:uid="{80DBBA27-AE63-0D48-9C9A-92CEFE97585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06" authorId="0" shapeId="0" xr:uid="{C0AF8421-919A-5249-83F1-7F2EC7C78F6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06" authorId="0" shapeId="0" xr:uid="{ED73CEE7-735E-A746-8E5C-23CFA59C46C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07" authorId="0" shapeId="0" xr:uid="{345D7BFE-92A1-4F48-889E-1489D0E83BC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07" authorId="0" shapeId="0" xr:uid="{6984B13C-3528-794B-A5B6-FC0C6BE097A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07" authorId="0" shapeId="0" xr:uid="{F8820090-5907-4648-A427-F3671306678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08" authorId="0" shapeId="0" xr:uid="{EA670858-BE6C-7847-ACE1-7BA2A78731F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08" authorId="0" shapeId="0" xr:uid="{21C153CD-A4E4-904A-BA83-E810A5D7F58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08" authorId="0" shapeId="0" xr:uid="{E41962FD-3236-1C42-A215-51D1B9638B6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09" authorId="0" shapeId="0" xr:uid="{2B7FA46F-490C-4349-8B68-9D9A141FBEA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09" authorId="0" shapeId="0" xr:uid="{7911717E-08C7-C946-91D4-E2842C4D101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09" authorId="0" shapeId="0" xr:uid="{66DCA107-4229-AE4A-B8DD-893A109A28A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10" authorId="0" shapeId="0" xr:uid="{418F7113-2027-0745-884C-37BBCD38ADF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10" authorId="0" shapeId="0" xr:uid="{132BE27B-5B47-2543-A019-BA91EF372CD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10" authorId="0" shapeId="0" xr:uid="{7D61A4AB-81CD-824C-81BB-4D5F89D7C1E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11" authorId="0" shapeId="0" xr:uid="{0CD45C72-B5DC-4745-A353-50C49608FCE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11" authorId="0" shapeId="0" xr:uid="{56DE8A2A-41F3-D24D-9BF5-B2EA2CDE32B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11" authorId="0" shapeId="0" xr:uid="{CC8437E4-C094-7D46-9094-D7CFD5BD43B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12" authorId="0" shapeId="0" xr:uid="{A34A4D6C-036D-7C41-A241-C53CC7C5CCF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12" authorId="0" shapeId="0" xr:uid="{0919C0B6-97BD-374B-927E-B04954D866F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12" authorId="0" shapeId="0" xr:uid="{B6F62B4C-426F-A949-A59B-F8E60D72E68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13" authorId="0" shapeId="0" xr:uid="{BE8417DB-BEE4-3F4E-BA8D-0D710A55413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13" authorId="0" shapeId="0" xr:uid="{5FCD59AF-4D45-884B-A8A1-5854EE83307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13" authorId="0" shapeId="0" xr:uid="{03D03EC2-B642-044B-A821-15F01A80B95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14" authorId="0" shapeId="0" xr:uid="{F61C0C6C-EA46-224F-8839-AEFBE022004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14" authorId="0" shapeId="0" xr:uid="{9527FE22-9D6C-2346-A0FF-D403A06AB9D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14" authorId="0" shapeId="0" xr:uid="{E9C748C9-ED89-1848-9611-DAA88C01788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15" authorId="0" shapeId="0" xr:uid="{8EA1D76E-E912-3F4C-9BA9-941CFC3022C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15" authorId="0" shapeId="0" xr:uid="{CB089F8E-BAEE-C340-A265-7F8CED4F12F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15" authorId="0" shapeId="0" xr:uid="{505CE96B-C91C-174F-8D37-ED8EFB4B12C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16" authorId="0" shapeId="0" xr:uid="{DA697860-4B8D-314F-8010-6E88EA328C5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16" authorId="0" shapeId="0" xr:uid="{C21653B4-98FC-7640-B5AF-79324B0DAA5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16" authorId="0" shapeId="0" xr:uid="{A1D74387-C3CA-4840-B053-FEF65237FE2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17" authorId="0" shapeId="0" xr:uid="{3E0A2BBB-2021-B347-A662-556E946D021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17" authorId="0" shapeId="0" xr:uid="{AD279FB7-5BCC-CD46-9CF5-FB3CF73527D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17" authorId="0" shapeId="0" xr:uid="{DE67E85D-F3FC-3A46-8A46-E5C0C869DD0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18" authorId="0" shapeId="0" xr:uid="{C5CFB19A-FABC-6A4B-A413-729C9B1977C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18" authorId="0" shapeId="0" xr:uid="{B65EE003-DC44-DB42-A1D9-3BE8FD8F180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18" authorId="0" shapeId="0" xr:uid="{F257AB0E-5219-1947-B2A5-781DE9E6A18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19" authorId="0" shapeId="0" xr:uid="{3735CA93-EC2B-B64D-8C7A-E09C967D3FC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19" authorId="0" shapeId="0" xr:uid="{F374E2D4-A1EF-3541-B85E-35601E9B664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19" authorId="0" shapeId="0" xr:uid="{4C65774D-6E4D-5C42-B547-37223390FF5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20" authorId="0" shapeId="0" xr:uid="{31F135AB-CFFA-6240-BE5F-63D09B2B554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20" authorId="0" shapeId="0" xr:uid="{E4C391CB-F8F5-764A-A00A-35FC2B5652A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20" authorId="0" shapeId="0" xr:uid="{815D9BC7-4E12-2242-8C37-4151953A6A7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21" authorId="0" shapeId="0" xr:uid="{A3061029-99AE-A945-B763-DDB4FEBEFD2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21" authorId="0" shapeId="0" xr:uid="{4D0E0A3E-CF57-7D42-B9C6-D8F0C03D6E2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21" authorId="0" shapeId="0" xr:uid="{C0E237B4-F43E-CE4A-913D-E193B5EC5E4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22" authorId="0" shapeId="0" xr:uid="{BFFBBA36-01EA-0341-AF7F-9539E965DE7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22" authorId="0" shapeId="0" xr:uid="{E921CD25-0CF6-C044-8801-C82B825C671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22" authorId="0" shapeId="0" xr:uid="{84BF3479-5BFB-DD40-945A-FC8B2EDCBA2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23" authorId="0" shapeId="0" xr:uid="{6FA09ADC-7F8E-5748-9846-7B2C4CE90A5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23" authorId="0" shapeId="0" xr:uid="{38107580-FB76-CE41-B1C2-908CA97BD83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23" authorId="0" shapeId="0" xr:uid="{75E84F41-DBB7-9E4C-9EF1-17C51FF7576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24" authorId="0" shapeId="0" xr:uid="{9E4AED5B-12CF-1B4E-AC81-850C4F8E229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24" authorId="0" shapeId="0" xr:uid="{242BBB68-4576-A244-B81A-4FB39E77C33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24" authorId="0" shapeId="0" xr:uid="{B8057F52-49E7-A248-A2E2-F305906812E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25" authorId="0" shapeId="0" xr:uid="{E18131F6-CF67-4E49-ABBD-EF1BA68F87C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25" authorId="0" shapeId="0" xr:uid="{25574ED2-39A2-F241-9F58-618D005BC20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25" authorId="0" shapeId="0" xr:uid="{BE43DAA8-B19F-2E4A-BDAC-BBCC3A5A038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26" authorId="0" shapeId="0" xr:uid="{263D95D4-B4B2-0C49-8F40-B086CEE9124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26" authorId="0" shapeId="0" xr:uid="{6A2F9354-116C-4E45-9376-B2D47207632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26" authorId="0" shapeId="0" xr:uid="{A3036264-8C18-B04D-B1A4-FA7D2AFE340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27" authorId="0" shapeId="0" xr:uid="{79F44020-A454-1C45-96B6-09ACE2C5161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27" authorId="0" shapeId="0" xr:uid="{A4B91C03-E529-1745-9B3D-502EC6B3A3D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27" authorId="0" shapeId="0" xr:uid="{8A0D86A6-994C-374B-952A-E5D7C3D5EC6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28" authorId="0" shapeId="0" xr:uid="{63EB26E8-BA5E-F945-8F51-BC3B8823B0E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28" authorId="0" shapeId="0" xr:uid="{2A7ED127-BA43-B345-A543-CFF40096498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28" authorId="0" shapeId="0" xr:uid="{27852A59-8F3B-694F-A6AF-1CBDA772615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29" authorId="0" shapeId="0" xr:uid="{BBDFC344-4716-4948-85B9-B88F85C8AFD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29" authorId="0" shapeId="0" xr:uid="{D51EB877-C8B6-044C-A11C-ACA5DB726BA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29" authorId="0" shapeId="0" xr:uid="{580EAD0F-449B-0948-A8CB-DA36084E9B0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30" authorId="0" shapeId="0" xr:uid="{4ABA65B9-DF2F-FC40-A08C-860308E9AEA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30" authorId="0" shapeId="0" xr:uid="{DFA914A9-F6A1-2044-B312-9F51197F3E2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30" authorId="0" shapeId="0" xr:uid="{7B422091-A53C-6940-BEE3-B44E82C27BD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31" authorId="0" shapeId="0" xr:uid="{6EF431B2-AB9C-AE45-8812-B22F8900951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31" authorId="0" shapeId="0" xr:uid="{4AF39588-2078-5C40-A4A9-5F417466BE9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31" authorId="0" shapeId="0" xr:uid="{507E7085-DAAF-E144-8BE6-FB80C6EB568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32" authorId="0" shapeId="0" xr:uid="{B780C28D-398B-6743-92C0-32D104632BD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32" authorId="0" shapeId="0" xr:uid="{7FFCE234-CDB9-1E41-B0D7-D83347BCB40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32" authorId="0" shapeId="0" xr:uid="{9023409D-B1BC-D447-9157-05BD9AA7DEB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33" authorId="0" shapeId="0" xr:uid="{701D8447-82ED-0941-A225-6FBCA52EE8B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33" authorId="0" shapeId="0" xr:uid="{82068882-3F30-7041-BF2A-21856123D81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33" authorId="0" shapeId="0" xr:uid="{221A5E48-14E8-FD40-AEAE-CF7BF17824D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34" authorId="0" shapeId="0" xr:uid="{A9FB22FA-7A93-8F4A-9E73-41DF75648B8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34" authorId="0" shapeId="0" xr:uid="{0269EF2B-5146-5842-81E6-17F88535B20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34" authorId="0" shapeId="0" xr:uid="{D21FC725-0B32-4B4C-87C6-FF4837A03C1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35" authorId="0" shapeId="0" xr:uid="{962E300F-2AAA-E940-99C9-03BCEA4066D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35" authorId="0" shapeId="0" xr:uid="{0B53FEDE-2C1C-DA45-B943-0BC98CE83FA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35" authorId="0" shapeId="0" xr:uid="{6DCC0272-83D1-E745-B8F5-7A163F81C26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36" authorId="0" shapeId="0" xr:uid="{8905FD07-72A9-3F41-9F57-B62431760E8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36" authorId="0" shapeId="0" xr:uid="{7E087CC6-2F7A-4C47-B523-67136D20CC5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36" authorId="0" shapeId="0" xr:uid="{DD233DA1-4119-B143-A4EB-667AA2E958A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37" authorId="0" shapeId="0" xr:uid="{146E6DE3-3B7C-174A-A28D-70243622D1B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37" authorId="0" shapeId="0" xr:uid="{4AC28C8B-26D3-4043-BFE3-8B90673C73E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37" authorId="0" shapeId="0" xr:uid="{7318276F-3B39-814F-B269-F15F8919BCE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38" authorId="0" shapeId="0" xr:uid="{A67CB1BF-1E25-6348-A739-5F76F6C31C0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38" authorId="0" shapeId="0" xr:uid="{CFF1C72A-3D7F-DD47-9E0C-5FDB1D5094E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38" authorId="0" shapeId="0" xr:uid="{F4FB3CBB-1D5D-AE45-BB2C-B1E2C525FAD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39" authorId="0" shapeId="0" xr:uid="{9F29B651-70F0-CC46-BAD0-B555E9AD7F3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39" authorId="0" shapeId="0" xr:uid="{496A3835-FD7E-4141-B4BA-1A5CA5C03F2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39" authorId="0" shapeId="0" xr:uid="{81BA8B1E-C123-D54D-BD4C-35531D26AE2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40" authorId="0" shapeId="0" xr:uid="{E23F7BAA-87C5-114E-8C75-B37B1B7AB53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40" authorId="0" shapeId="0" xr:uid="{A6AB4233-ACA5-C34D-8F37-DFFFB839192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40" authorId="0" shapeId="0" xr:uid="{E6C7B236-54D7-9E40-84CE-F6ABF25A2AD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41" authorId="0" shapeId="0" xr:uid="{E0FD682D-0FEC-534D-82E1-1B9CE5EFD88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41" authorId="0" shapeId="0" xr:uid="{9C29CD73-D0CB-C140-9FC3-FA4A7741282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41" authorId="0" shapeId="0" xr:uid="{0FA49C98-D9B2-BF4B-9289-6760EF87AFC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42" authorId="0" shapeId="0" xr:uid="{D80385AE-CB36-D44A-832C-4A97DB09886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42" authorId="0" shapeId="0" xr:uid="{ACAC71CE-534C-8C4F-80AB-26F3B1368B9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42" authorId="0" shapeId="0" xr:uid="{0A826B1E-B2A5-DE47-9B2C-8AB9230AC3C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43" authorId="0" shapeId="0" xr:uid="{38E73E95-6C60-4D44-B377-1E072484AFF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43" authorId="0" shapeId="0" xr:uid="{8CE492E6-0AB8-A346-ADE2-110E25EB4C5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43" authorId="0" shapeId="0" xr:uid="{F7D283D5-0682-9545-B2C9-182A22729A7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44" authorId="0" shapeId="0" xr:uid="{404F826A-DE04-774A-993E-0D626BEEE6E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44" authorId="0" shapeId="0" xr:uid="{50FDFDA2-48C6-5B48-97CE-0F654B401C7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44" authorId="0" shapeId="0" xr:uid="{09AAB66A-DE51-3447-A6F2-83DC396786C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45" authorId="0" shapeId="0" xr:uid="{0BCE7624-54C2-244A-B188-2EAE6A4F8E0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45" authorId="0" shapeId="0" xr:uid="{281C547D-AC7B-D146-A070-8205D6F0563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45" authorId="0" shapeId="0" xr:uid="{4C32EA04-F7E4-9E46-9B09-114C1713AE7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46" authorId="0" shapeId="0" xr:uid="{FDB8CAA0-F0D9-8F4A-9412-1158249E823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46" authorId="0" shapeId="0" xr:uid="{4CCAB273-0456-654A-B3EB-0E6E62953C3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46" authorId="0" shapeId="0" xr:uid="{CFD582C9-5365-2D42-A6BF-E27AAB38068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47" authorId="0" shapeId="0" xr:uid="{4873F537-20F6-F141-A94C-88DFF1E699A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47" authorId="0" shapeId="0" xr:uid="{B117D7D5-E680-7C4C-BB52-B52DCC4250A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47" authorId="0" shapeId="0" xr:uid="{692A5450-218A-0C43-8DA0-53C631E6E62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48" authorId="0" shapeId="0" xr:uid="{69AEC7BA-D90A-974C-8253-BD52F559EE6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48" authorId="0" shapeId="0" xr:uid="{B64F125B-2BFC-C849-9E99-43C91ECBB05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48" authorId="0" shapeId="0" xr:uid="{A0BC479E-AF32-034C-B63F-3AC94141D92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49" authorId="0" shapeId="0" xr:uid="{CA2FE0A1-BE50-0148-996A-333FBFEA29E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49" authorId="0" shapeId="0" xr:uid="{69B2B521-B160-D44E-9798-CBC88920469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49" authorId="0" shapeId="0" xr:uid="{9D35FE57-85E8-9D4A-A33C-13B7022CDBF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50" authorId="0" shapeId="0" xr:uid="{8FC5F5C3-82FC-3442-8309-AE1C5B55F25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50" authorId="0" shapeId="0" xr:uid="{2AEC94EC-969E-2344-AD49-0A43E6ACF98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50" authorId="0" shapeId="0" xr:uid="{3670EE70-E6C9-D54D-8019-99B8B619D84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51" authorId="0" shapeId="0" xr:uid="{77BC3A21-9139-1D4B-B0FE-D23ADDAFB02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51" authorId="0" shapeId="0" xr:uid="{DFD47132-6D8E-CE42-B9EB-02D55E5050F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51" authorId="0" shapeId="0" xr:uid="{7AA46D0B-A6B0-D941-91C4-1B29FBB788D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52" authorId="0" shapeId="0" xr:uid="{DDA453D2-F945-FF40-8AAA-0E7062C3CDC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52" authorId="0" shapeId="0" xr:uid="{A52F397F-A57C-774F-BF73-AF64ABD26E7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52" authorId="0" shapeId="0" xr:uid="{86D5EA07-3C8C-B34D-838B-55917685D94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53" authorId="0" shapeId="0" xr:uid="{619F2477-5585-F948-9CCE-17E03FE1754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53" authorId="0" shapeId="0" xr:uid="{4383B068-AC21-B942-8A1B-3F7774139FD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53" authorId="0" shapeId="0" xr:uid="{23784855-B087-884A-8ADD-679A201C84D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54" authorId="0" shapeId="0" xr:uid="{8B1C50C9-0323-A248-8536-C7810110FC5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54" authorId="0" shapeId="0" xr:uid="{CC8F2747-E65C-454D-BCBC-C9190366EFC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54" authorId="0" shapeId="0" xr:uid="{CAF3E8DF-F816-7549-B014-2D51D525E5B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55" authorId="0" shapeId="0" xr:uid="{563996DD-3AD4-D141-8777-D42D67839D5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55" authorId="0" shapeId="0" xr:uid="{5CE1F5A7-1440-9146-B6A4-1D659B89F66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55" authorId="0" shapeId="0" xr:uid="{94EE01FE-6B85-C04E-81A1-FBDE5A2D47D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56" authorId="0" shapeId="0" xr:uid="{69102BE4-C68B-1D40-BBF5-4A59D317B2A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56" authorId="0" shapeId="0" xr:uid="{278D36DD-112C-7447-91DD-118B5543491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56" authorId="0" shapeId="0" xr:uid="{2CD9F71B-AA48-8B45-9169-091CE4D17DB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57" authorId="0" shapeId="0" xr:uid="{04E08BFA-AB8E-5C4D-A4C8-2192732CB4D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57" authorId="0" shapeId="0" xr:uid="{691FA6AD-B759-FA41-854B-652BE25BC38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57" authorId="0" shapeId="0" xr:uid="{54B6B938-FBEC-604E-9CA1-1DB999F4801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58" authorId="0" shapeId="0" xr:uid="{BFE9C978-F191-0344-BBB8-9003772046A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58" authorId="0" shapeId="0" xr:uid="{F7F1686D-AF53-5248-A605-2864CBA8B0D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58" authorId="0" shapeId="0" xr:uid="{EF8A2D60-382A-0742-9993-0E5A1A3C679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59" authorId="0" shapeId="0" xr:uid="{BFFFE300-78C5-3C47-85A0-52281DFEC3A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59" authorId="0" shapeId="0" xr:uid="{F3CBEF1A-FBDD-2540-A8CA-01852443541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59" authorId="0" shapeId="0" xr:uid="{D5DAF58D-61DC-AC4D-A1E4-993F44C77A4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60" authorId="0" shapeId="0" xr:uid="{C33BAF77-6060-B447-835A-07696CE50C0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60" authorId="0" shapeId="0" xr:uid="{22B26752-89D3-9A42-808B-2AAFA6BD32F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60" authorId="0" shapeId="0" xr:uid="{08E378A2-D3C1-EA4B-BC2C-76D9EA40ECB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61" authorId="0" shapeId="0" xr:uid="{758047D2-B316-4A43-A5DF-1599D04DC28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61" authorId="0" shapeId="0" xr:uid="{AC704037-381D-D34C-8C23-8670FA0A35A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61" authorId="0" shapeId="0" xr:uid="{5A5B60DC-D1B5-4A4F-9621-2A7E66D9F43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62" authorId="0" shapeId="0" xr:uid="{6723C6B7-3397-7246-B2E1-4A2D93E99C2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62" authorId="0" shapeId="0" xr:uid="{48303035-ACF4-EA42-82D0-5BFEA868C67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62" authorId="0" shapeId="0" xr:uid="{90ED202E-2FC9-D44B-8F2D-5489AAC8583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63" authorId="0" shapeId="0" xr:uid="{37A977FC-B604-2C43-BDF0-6B3A5877011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63" authorId="0" shapeId="0" xr:uid="{6DAC19CE-706A-8345-B6CD-0C3C782AE1E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63" authorId="0" shapeId="0" xr:uid="{CCBF7817-8E06-E64D-8C9E-FDD561D65A3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64" authorId="0" shapeId="0" xr:uid="{6BEE49F9-5898-0743-BAB4-04084CFD526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64" authorId="0" shapeId="0" xr:uid="{8E3DE5D0-1E97-2441-9CCB-0B488E32869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64" authorId="0" shapeId="0" xr:uid="{CB2DE825-669C-D74E-831B-1E99D8A6BCB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65" authorId="0" shapeId="0" xr:uid="{1B63298C-E5E4-F047-BE04-AA7CF8F1083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65" authorId="0" shapeId="0" xr:uid="{EE9EE107-0E67-D44D-8ED5-4A691A7461B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65" authorId="0" shapeId="0" xr:uid="{51F8894E-8E1C-4941-9D36-48841AC847B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66" authorId="0" shapeId="0" xr:uid="{68B06B58-2025-B347-96B7-0123AA8BAD1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66" authorId="0" shapeId="0" xr:uid="{86CCE9AB-5ED6-7B47-9816-E0D8D68E239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66" authorId="0" shapeId="0" xr:uid="{849D05E2-D8EC-B548-A4A0-5A0D5108862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67" authorId="0" shapeId="0" xr:uid="{F610A9C8-F8AA-2B4B-A4CA-5A7AB4F255B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67" authorId="0" shapeId="0" xr:uid="{7AAC3B56-5835-BE4E-9F1D-CC76D201D51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67" authorId="0" shapeId="0" xr:uid="{D9E84345-9539-F748-8964-3F3558EE859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68" authorId="0" shapeId="0" xr:uid="{D14242ED-D39F-FE4E-85A1-B74A9F4DA45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68" authorId="0" shapeId="0" xr:uid="{49C13F27-372B-A742-983F-F2E29BDE626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68" authorId="0" shapeId="0" xr:uid="{2C3A05F1-6520-2F47-8776-75D820E7121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69" authorId="0" shapeId="0" xr:uid="{086D6053-ED54-1747-8CED-21FA1F16AED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69" authorId="0" shapeId="0" xr:uid="{0C8197DD-E9C4-6243-A619-4BF7EDAC9D3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69" authorId="0" shapeId="0" xr:uid="{18729581-71F0-9946-A9BB-57DB9792A35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70" authorId="0" shapeId="0" xr:uid="{AF0E081A-4B97-354F-A873-DFCCAD8C627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70" authorId="0" shapeId="0" xr:uid="{F9AFC803-A25B-B14F-8152-5841B5F5E2C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70" authorId="0" shapeId="0" xr:uid="{CA228553-FF40-CD41-BA7F-FFAC7292DC6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71" authorId="0" shapeId="0" xr:uid="{B5C82B43-3AD5-1F42-9408-C84CCA36C20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71" authorId="0" shapeId="0" xr:uid="{98F8C917-1A54-7844-B9B9-600E56AC5BC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71" authorId="0" shapeId="0" xr:uid="{D48D2686-FBB3-FD4A-9C90-8821D6FDA38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72" authorId="0" shapeId="0" xr:uid="{4B9AC2AD-E322-6942-920F-109838652E0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72" authorId="0" shapeId="0" xr:uid="{46862855-D736-CB41-B217-2E2D2020DA1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72" authorId="0" shapeId="0" xr:uid="{AA0A9BEB-0C3B-1245-84B5-4D49363E3A8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73" authorId="0" shapeId="0" xr:uid="{BAE691BB-CEC1-874E-BDA3-EB67A2779CA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73" authorId="0" shapeId="0" xr:uid="{1867AD45-4249-E64C-A81C-E0F5174267B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73" authorId="0" shapeId="0" xr:uid="{A3C9C469-5635-9D43-A20E-8E0EAD55945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74" authorId="0" shapeId="0" xr:uid="{DFAA4B55-DD0E-3443-80FA-C3F60868D07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74" authorId="0" shapeId="0" xr:uid="{D62B3CEF-30F2-344E-88CB-D332B19ADDC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74" authorId="0" shapeId="0" xr:uid="{96D0CE97-D804-674E-A23E-278B5445A90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75" authorId="0" shapeId="0" xr:uid="{8B7DC476-0EAF-4743-A390-8CFC38E67AD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75" authorId="0" shapeId="0" xr:uid="{0D28FE4E-9156-4E41-840E-2B53B17EDAD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75" authorId="0" shapeId="0" xr:uid="{DFA6DD4B-E54A-024C-A88D-160BB92AB05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76" authorId="0" shapeId="0" xr:uid="{5D6345FD-9004-C243-8393-EAAAEB74231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76" authorId="0" shapeId="0" xr:uid="{E3014674-F7C6-E145-80CF-3B24F48A298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76" authorId="0" shapeId="0" xr:uid="{166F6B16-B11D-D84E-A5D2-AC27DD4899A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77" authorId="0" shapeId="0" xr:uid="{084BBE1D-EE18-7C45-99BA-C0BCFC3CA0D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77" authorId="0" shapeId="0" xr:uid="{408E9BD8-FA59-8E4A-BD01-D3E4CA28F22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77" authorId="0" shapeId="0" xr:uid="{EE897336-3F22-D74C-95B1-C2DB374A7EC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78" authorId="0" shapeId="0" xr:uid="{CDCB67F8-7FF0-E44F-8BC8-80DF64A6958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78" authorId="0" shapeId="0" xr:uid="{BF532828-279A-6742-AB13-7493C681572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78" authorId="0" shapeId="0" xr:uid="{91553C27-E8E1-1A40-94EB-8897CD2C60E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79" authorId="0" shapeId="0" xr:uid="{905D354C-B647-F745-BE8F-41E70A583AE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79" authorId="0" shapeId="0" xr:uid="{CF94AC3D-8FF6-AD42-8FDC-563CD8E75A4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79" authorId="0" shapeId="0" xr:uid="{3F12A48A-713B-F94C-A03D-2510EAB7A8F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80" authorId="0" shapeId="0" xr:uid="{FDCE0F15-67AD-1D46-A081-A996CAB2A0A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80" authorId="0" shapeId="0" xr:uid="{BE587D35-C650-D642-870C-3BCE38E4655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80" authorId="0" shapeId="0" xr:uid="{B49A845B-D415-664C-B36A-9E6F1B8B43B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81" authorId="0" shapeId="0" xr:uid="{BACCB158-E7E1-8149-8685-97D1AF96324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81" authorId="0" shapeId="0" xr:uid="{615348CC-B7E0-D64C-9E78-40C27792901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81" authorId="0" shapeId="0" xr:uid="{E8F2C1BA-68C0-4048-A387-310D3243BD7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82" authorId="0" shapeId="0" xr:uid="{8ACA358B-5700-9844-BAFE-59201326411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82" authorId="0" shapeId="0" xr:uid="{A0838ACC-64BC-884C-BDF6-2564320CC6B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82" authorId="0" shapeId="0" xr:uid="{4953C24A-4E84-F146-9079-CA7B6D8FFB0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83" authorId="0" shapeId="0" xr:uid="{163ADC74-7CF8-4D49-B1A5-63A791E9610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83" authorId="0" shapeId="0" xr:uid="{031420A8-F865-FF4D-AE85-0B168C9871C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83" authorId="0" shapeId="0" xr:uid="{741285F7-7C77-3341-9292-36B246FF069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84" authorId="0" shapeId="0" xr:uid="{057631D5-BE51-1C4B-923A-66536092D77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84" authorId="0" shapeId="0" xr:uid="{43525C2E-7CF3-894E-834D-29D81F332B8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84" authorId="0" shapeId="0" xr:uid="{D8BE64ED-1A1F-A446-8288-2E57EC7769F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85" authorId="0" shapeId="0" xr:uid="{FBA2448E-D684-954D-91A3-4C14A70295A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85" authorId="0" shapeId="0" xr:uid="{782BDD4B-7CCA-6445-B0FF-3B15B72F65A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85" authorId="0" shapeId="0" xr:uid="{1865531A-F831-D040-8C7F-D4522C42C8C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86" authorId="0" shapeId="0" xr:uid="{98A962BF-1D24-DC49-B787-D3F019791E1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86" authorId="0" shapeId="0" xr:uid="{B8779C08-3E90-8B4A-8D59-F900115B203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86" authorId="0" shapeId="0" xr:uid="{D123C4C8-4A91-F944-B5A9-708457F2F0F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87" authorId="0" shapeId="0" xr:uid="{8B42B1F2-CD28-654D-9625-1DA22B91212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87" authorId="0" shapeId="0" xr:uid="{F5DB57E0-E16C-1B40-839E-21443C31AC5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87" authorId="0" shapeId="0" xr:uid="{FC7074B1-5CCC-4643-907E-9DE61CFF3AA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88" authorId="0" shapeId="0" xr:uid="{E1393843-29E0-5544-B388-ECFA5D5F821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88" authorId="0" shapeId="0" xr:uid="{3C1FE255-571C-D247-9E96-3D0B196FA35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88" authorId="0" shapeId="0" xr:uid="{04A83B1C-E2B1-D140-BEB9-C3A8BB13BBF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89" authorId="0" shapeId="0" xr:uid="{65DC558A-E648-834D-8195-5A2BDB806F5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89" authorId="0" shapeId="0" xr:uid="{70C90883-0774-6948-B7CA-ABD4215A25B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89" authorId="0" shapeId="0" xr:uid="{554E6E5B-21A8-8741-B7CA-E6318469B05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90" authorId="0" shapeId="0" xr:uid="{BFA09FA6-593C-EB42-BFDC-64D1160C67F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90" authorId="0" shapeId="0" xr:uid="{20AA2D45-3021-1046-9610-50EACBFBCBE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90" authorId="0" shapeId="0" xr:uid="{F4623B8B-9477-A944-892B-F75F38B465C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91" authorId="0" shapeId="0" xr:uid="{DD7FCC90-7670-0B49-9885-CD4157A2F0C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91" authorId="0" shapeId="0" xr:uid="{05FB3E52-15A8-794E-BE48-B34D0909091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91" authorId="0" shapeId="0" xr:uid="{13C4E4B5-13D7-5F47-B790-61691EF3D48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92" authorId="0" shapeId="0" xr:uid="{C4FE6252-1723-0E4A-9780-56A90463FD6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92" authorId="0" shapeId="0" xr:uid="{1C68BC11-E703-B84B-9381-7E02B681AF5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92" authorId="0" shapeId="0" xr:uid="{6F86FC09-CE67-C940-9A94-58F0F2180EF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93" authorId="0" shapeId="0" xr:uid="{944E0B8E-9B7A-6646-93BF-D7E9D7AC50E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93" authorId="0" shapeId="0" xr:uid="{1875C62D-AA6A-AC49-A0C4-3E460148339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93" authorId="0" shapeId="0" xr:uid="{9BEF655B-C484-3F4F-AB4B-71FCB48BBD3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94" authorId="0" shapeId="0" xr:uid="{EFA9BD91-8600-C147-B9F4-AB69934E064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94" authorId="0" shapeId="0" xr:uid="{0BE8224F-44C5-E54B-9E95-DD0D932005F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94" authorId="0" shapeId="0" xr:uid="{4E44F1C0-628F-3640-A4EB-93EEE9AD155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95" authorId="0" shapeId="0" xr:uid="{07216175-965A-434E-A885-9F2FE51E384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95" authorId="0" shapeId="0" xr:uid="{12D962CB-B351-594D-B9D2-FB309972765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95" authorId="0" shapeId="0" xr:uid="{34BF1A13-EE5C-7E42-B0D2-721C532E1B1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96" authorId="0" shapeId="0" xr:uid="{B5446955-4F37-6643-A907-F9B530CD3E3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96" authorId="0" shapeId="0" xr:uid="{7696FCC1-D809-B749-BD61-D84B1F3D77B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96" authorId="0" shapeId="0" xr:uid="{ED018866-4737-6749-A210-8237EDFCFAE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97" authorId="0" shapeId="0" xr:uid="{AF04B2CD-9EE4-7E41-BED6-C0BCA46D365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97" authorId="0" shapeId="0" xr:uid="{447D22CE-4C40-244C-952B-BCF3477A804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97" authorId="0" shapeId="0" xr:uid="{4527395D-1281-FB47-8C8A-2C9E81A7980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98" authorId="0" shapeId="0" xr:uid="{64F6DC7B-9687-A846-8E7B-60A56127490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98" authorId="0" shapeId="0" xr:uid="{D18DD022-1586-6447-A2EA-5FE1E61B633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98" authorId="0" shapeId="0" xr:uid="{57D37647-4A12-5F45-B1AC-91FFFB8F5B2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499" authorId="0" shapeId="0" xr:uid="{54C9C183-4362-0648-9171-927915AA6A2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499" authorId="0" shapeId="0" xr:uid="{E8CFD670-20B1-1E48-9818-460E0199788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499" authorId="0" shapeId="0" xr:uid="{9B22C700-EFD4-F240-93F9-F7AAFF6A1FF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00" authorId="0" shapeId="0" xr:uid="{0199FE34-878C-3041-B9C0-5527CDB4A26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00" authorId="0" shapeId="0" xr:uid="{74955D91-3AE7-0A46-93EA-192E51E6BDA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00" authorId="0" shapeId="0" xr:uid="{2943673D-4E36-4948-ACE2-7D42B90BDB2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01" authorId="0" shapeId="0" xr:uid="{2C710977-55DF-9D42-BF63-9D24E79CF6E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01" authorId="0" shapeId="0" xr:uid="{14955D1E-CC80-8C44-9777-AF45786E6ED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01" authorId="0" shapeId="0" xr:uid="{DA06CA9A-B459-5F4C-9417-E64C153D4E1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02" authorId="0" shapeId="0" xr:uid="{31FC7999-0DD1-514B-A94F-070D1663767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02" authorId="0" shapeId="0" xr:uid="{FAAC24B7-1600-5448-BC89-EEF422225DD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02" authorId="0" shapeId="0" xr:uid="{2280DFF6-B82F-4744-8CCE-BD3EDE6B6E9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03" authorId="0" shapeId="0" xr:uid="{68703FDD-0FB6-6E4B-8A88-FCC5A9A6B90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03" authorId="0" shapeId="0" xr:uid="{E996CBB0-9A8A-4B47-8EC6-75245360058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03" authorId="0" shapeId="0" xr:uid="{916EB417-68C0-024D-8739-0A494EB6CF5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04" authorId="0" shapeId="0" xr:uid="{C0AF88F4-2394-F848-A2C6-08C49C32C8C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04" authorId="0" shapeId="0" xr:uid="{53F8C10F-9BA8-824B-82B6-149C487B8A8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04" authorId="0" shapeId="0" xr:uid="{3CA1259F-ABBB-1040-A317-D05A69F7727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05" authorId="0" shapeId="0" xr:uid="{132ED357-6B72-4D4D-985E-6F5C74F2402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05" authorId="0" shapeId="0" xr:uid="{AA2A0376-94C0-7F43-839B-FB90504C3FC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05" authorId="0" shapeId="0" xr:uid="{6DBB9B0F-2056-C84B-81F2-A1493B68261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06" authorId="0" shapeId="0" xr:uid="{E432955A-184A-BD47-8F69-43DB5DF16EB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06" authorId="0" shapeId="0" xr:uid="{C0E759F8-4613-AF4E-B277-00E10FE98FE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06" authorId="0" shapeId="0" xr:uid="{4ED440FA-A53F-BB49-9F9D-594AF0EBBD8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07" authorId="0" shapeId="0" xr:uid="{8C247848-77EB-1346-9CD7-B178FFF6556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07" authorId="0" shapeId="0" xr:uid="{10C70E10-CADE-6B4F-89BC-37AB303D815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07" authorId="0" shapeId="0" xr:uid="{CE8E2247-878A-BD4A-860D-4C61C7B7BFA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08" authorId="0" shapeId="0" xr:uid="{1A69FFAE-F9D1-BD4B-A303-E1A63DC6FE1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08" authorId="0" shapeId="0" xr:uid="{DE5AEAFE-F7AB-E74B-82F8-72C8BCB42D9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08" authorId="0" shapeId="0" xr:uid="{7E8C97B6-3648-B14A-AB60-C6C8167DD51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09" authorId="0" shapeId="0" xr:uid="{0C8B40C5-4587-8647-AE6C-78D5B30DCE0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09" authorId="0" shapeId="0" xr:uid="{88BEA1EB-37EF-8C49-B613-5917F8F4B57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09" authorId="0" shapeId="0" xr:uid="{E5A75C1D-5291-7542-B387-E0456BB25E0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10" authorId="0" shapeId="0" xr:uid="{9A2DC2DB-1085-AF46-B418-E8900D8A4C5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10" authorId="0" shapeId="0" xr:uid="{7E7A352D-FA6F-744F-8356-7EACD2C4FB6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10" authorId="0" shapeId="0" xr:uid="{0712F6E5-2DC0-8141-B74B-D0DA558F3AB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11" authorId="0" shapeId="0" xr:uid="{083DE080-B2AA-BA45-AAB2-D1B6193EC03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11" authorId="0" shapeId="0" xr:uid="{B2EA2720-AFD7-F94E-B39A-1A9CDB6758C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11" authorId="0" shapeId="0" xr:uid="{BA8B91C7-834F-7C4A-BFA1-2804ABB2EE1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12" authorId="0" shapeId="0" xr:uid="{7CE94392-1BA9-AE49-80DC-CC52B49C26D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12" authorId="0" shapeId="0" xr:uid="{C8820C46-9EBC-2645-A3B7-2CF022EBB7B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12" authorId="0" shapeId="0" xr:uid="{1BB0B341-BDED-4C44-A70B-0826B673D68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13" authorId="0" shapeId="0" xr:uid="{786D2469-D547-6440-B522-73CEE4487FC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13" authorId="0" shapeId="0" xr:uid="{1AB1E52B-419F-EE46-820F-A937FA96455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13" authorId="0" shapeId="0" xr:uid="{3E1433F5-37E1-6943-BB59-5151B57C8AB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14" authorId="0" shapeId="0" xr:uid="{D84EFC1B-9493-4348-A537-AC9E68575A6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14" authorId="0" shapeId="0" xr:uid="{9B9E6923-EA49-C849-8B44-CE5217A2DAF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14" authorId="0" shapeId="0" xr:uid="{F2111D42-1C98-D246-9BDF-07C4D79AA24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15" authorId="0" shapeId="0" xr:uid="{AA6E2267-A06C-2642-8EB3-25323A9FE77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15" authorId="0" shapeId="0" xr:uid="{8328BEFF-F59B-894F-A44D-D56B117AF3A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15" authorId="0" shapeId="0" xr:uid="{447B28F5-7194-5E49-B671-6D55E5CC84E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16" authorId="0" shapeId="0" xr:uid="{F7C48BC2-44FE-DE4F-BFC8-E69764440C9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16" authorId="0" shapeId="0" xr:uid="{81A3037E-29B2-BF46-9E84-1F00AAD5B11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16" authorId="0" shapeId="0" xr:uid="{84C087EA-B0D5-FA43-8FE9-ABC4E4705C7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17" authorId="0" shapeId="0" xr:uid="{9361A6CC-991A-E149-ABCC-1E7A3C3AD6F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17" authorId="0" shapeId="0" xr:uid="{D5FC05EC-E7C8-684D-B363-40B335592D7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17" authorId="0" shapeId="0" xr:uid="{A160F906-0786-B243-A453-E1EDF708F4C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18" authorId="0" shapeId="0" xr:uid="{23EB692D-763C-AB45-8D75-4A7A59F6A99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18" authorId="0" shapeId="0" xr:uid="{25AB269F-4585-2845-9EEA-6924BCACCF6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18" authorId="0" shapeId="0" xr:uid="{F907B470-8538-EC44-9F3B-2619B5EE893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19" authorId="0" shapeId="0" xr:uid="{D8E51CDF-E682-3C4A-8E0C-84A3D69B32E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19" authorId="0" shapeId="0" xr:uid="{3FD8B8EE-E38F-3947-AE30-0102D06EEFD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19" authorId="0" shapeId="0" xr:uid="{694539E0-3589-4D49-B121-0B6C394C707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20" authorId="0" shapeId="0" xr:uid="{26C98CD8-1103-AD4E-98A5-F4704127336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20" authorId="0" shapeId="0" xr:uid="{6392BC72-0BCB-4344-8744-DDE8992C84C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20" authorId="0" shapeId="0" xr:uid="{DC148751-BA25-8442-B55B-87D5C981D3B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21" authorId="0" shapeId="0" xr:uid="{21F1A03F-777E-6547-8E70-3F0012FCDAC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21" authorId="0" shapeId="0" xr:uid="{736C5DDE-EFAA-534A-A16C-AF19100235C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21" authorId="0" shapeId="0" xr:uid="{15340380-2281-2349-9AA3-54B05E1B559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22" authorId="0" shapeId="0" xr:uid="{5D02EBA1-BD30-F247-9AAB-19F1E14C421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22" authorId="0" shapeId="0" xr:uid="{F244DC72-97FC-264D-9933-70E906BAC6D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22" authorId="0" shapeId="0" xr:uid="{E8564472-7E7D-0A4C-8633-38449A2FAC4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23" authorId="0" shapeId="0" xr:uid="{C9DCF1DC-EB91-194C-886B-C1F3BEE9979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23" authorId="0" shapeId="0" xr:uid="{1EDAE0D0-D7B4-854F-AB40-8FAADC8E625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23" authorId="0" shapeId="0" xr:uid="{437B691E-6180-BC47-9556-62E4CF0EB45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24" authorId="0" shapeId="0" xr:uid="{E2A9616A-5668-5649-AC7F-91EACF0BD8E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24" authorId="0" shapeId="0" xr:uid="{2EED0166-3BDB-1E4C-8ADE-892556B0BEE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24" authorId="0" shapeId="0" xr:uid="{FA88833B-2C5B-4C42-B530-89EA94E3239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25" authorId="0" shapeId="0" xr:uid="{DDF33715-6646-AF42-886E-707A1D8B8FC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25" authorId="0" shapeId="0" xr:uid="{AC369962-A129-044D-A77C-B099B5666B5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25" authorId="0" shapeId="0" xr:uid="{4C439803-11D2-C04F-B55F-A537ED822F7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26" authorId="0" shapeId="0" xr:uid="{ED4AB541-9312-254F-B1B9-9232C097AE5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26" authorId="0" shapeId="0" xr:uid="{EF45CB4E-FBAC-A941-B2E3-7E871642E72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26" authorId="0" shapeId="0" xr:uid="{8DAF63DB-0708-B644-A875-58DB3A48F37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27" authorId="0" shapeId="0" xr:uid="{1157A23A-8D9B-8948-8E0C-127BE7E2F93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27" authorId="0" shapeId="0" xr:uid="{39996B30-C710-B644-8E1D-A8C07087A25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27" authorId="0" shapeId="0" xr:uid="{5AE56193-593B-5742-B029-3B3976ACBA8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28" authorId="0" shapeId="0" xr:uid="{12F6D134-64ED-704F-9CB5-579C87F86DB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28" authorId="0" shapeId="0" xr:uid="{EF586313-DC5C-B84F-88B5-51DCEFD4B8B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28" authorId="0" shapeId="0" xr:uid="{D3EA1E36-4964-4D40-B3F6-9C2EDF53C32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29" authorId="0" shapeId="0" xr:uid="{3EAC3303-10B5-F441-87FE-172C726445C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29" authorId="0" shapeId="0" xr:uid="{812B6F99-CA1E-724A-8195-93296CAC81C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29" authorId="0" shapeId="0" xr:uid="{7193C9FA-4A9B-D943-A48B-8B86A9821B2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30" authorId="0" shapeId="0" xr:uid="{D362083B-FB64-1549-91E3-BDB273C4A5D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30" authorId="0" shapeId="0" xr:uid="{32FDE236-2C72-864C-AFE4-CB618524F95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30" authorId="0" shapeId="0" xr:uid="{3D76D938-ADD6-FF47-94DE-9BBEE98616A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31" authorId="0" shapeId="0" xr:uid="{CE161C94-D4A4-144C-BAC5-F3F911DA56D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31" authorId="0" shapeId="0" xr:uid="{1303793D-54BD-654B-83D8-47181C2FA57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31" authorId="0" shapeId="0" xr:uid="{9CE0EA85-112D-BF4A-ABA3-25C2AE44FE3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32" authorId="0" shapeId="0" xr:uid="{F69E7185-D8F9-0F4D-8EBA-5656FE97B0B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32" authorId="0" shapeId="0" xr:uid="{F974FF44-7ED6-FE43-965D-537F97281CC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32" authorId="0" shapeId="0" xr:uid="{EFEF4AE6-7B4A-3046-9208-528A5FC5466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33" authorId="0" shapeId="0" xr:uid="{CE9D4275-7485-BD49-A596-0C9BDAF495C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33" authorId="0" shapeId="0" xr:uid="{6EA4B70A-C139-F640-B464-82F3B0C7111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33" authorId="0" shapeId="0" xr:uid="{06E3800B-4ACE-CD43-ADDE-5CC7843F9F2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34" authorId="0" shapeId="0" xr:uid="{E83C0083-C966-1045-95F3-3DB938421E1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34" authorId="0" shapeId="0" xr:uid="{26165FCA-4B51-434F-A3A6-D9C1A689983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34" authorId="0" shapeId="0" xr:uid="{1BE55DA9-B429-0542-9825-61EEFCE1627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35" authorId="0" shapeId="0" xr:uid="{C31D67D8-D66D-F24A-ADFF-8C74EE80F06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35" authorId="0" shapeId="0" xr:uid="{EA98C72E-0A07-E14D-84B0-B2F967C09FE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35" authorId="0" shapeId="0" xr:uid="{B19343EA-EA5D-BE42-B5E0-3F6BBC75C73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36" authorId="0" shapeId="0" xr:uid="{B7759679-4942-0949-9355-1412543E1EB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36" authorId="0" shapeId="0" xr:uid="{7A124746-AB17-5248-BA76-9E475504AC5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36" authorId="0" shapeId="0" xr:uid="{785C6D1B-2E3A-7142-B11B-D8AA7209B7D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37" authorId="0" shapeId="0" xr:uid="{716F5DBA-25C6-3741-9EFE-065885322C6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37" authorId="0" shapeId="0" xr:uid="{BA8F2F2B-4259-EB4A-B54C-7E589272083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37" authorId="0" shapeId="0" xr:uid="{C69C6AB3-D630-F745-BE6A-B5C396AF65D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38" authorId="0" shapeId="0" xr:uid="{B8F16DF5-C332-ED44-B094-8C0720CE2BA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38" authorId="0" shapeId="0" xr:uid="{F38DF9D4-07D9-4F41-BF14-16D77959EF1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38" authorId="0" shapeId="0" xr:uid="{7B4FCB22-D9B4-864B-8FA5-8EE21A85F95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39" authorId="0" shapeId="0" xr:uid="{79CE952F-A006-9B42-A78C-F50A4F781E2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39" authorId="0" shapeId="0" xr:uid="{98910BD4-102E-DE4F-8B2F-16EDADB2064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39" authorId="0" shapeId="0" xr:uid="{9664C876-4964-3546-AB11-D3BF6FC63F6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40" authorId="0" shapeId="0" xr:uid="{E9322358-205C-1C49-968E-256BE7873E2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40" authorId="0" shapeId="0" xr:uid="{9692AC9C-AA18-DF48-889A-00DEB455B76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40" authorId="0" shapeId="0" xr:uid="{9707C011-AD63-654E-9003-53A0EA8FBA1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41" authorId="0" shapeId="0" xr:uid="{82D63DAA-2FFA-B34E-BF15-3B481A6F938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41" authorId="0" shapeId="0" xr:uid="{70F6F9D0-8F2D-DC4B-BBA4-D144C75FF2A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41" authorId="0" shapeId="0" xr:uid="{E707869F-224F-944D-8D60-17C91C1C58A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42" authorId="0" shapeId="0" xr:uid="{A572FF5E-628D-1F4B-AFF8-741894AF666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42" authorId="0" shapeId="0" xr:uid="{C947BA05-182B-434E-8295-B86D9E198AB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42" authorId="0" shapeId="0" xr:uid="{BBA77B9E-8A11-1A44-9DF0-4ACDD7065A0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43" authorId="0" shapeId="0" xr:uid="{052B2B9F-21BD-8D4D-B33D-F311B701971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43" authorId="0" shapeId="0" xr:uid="{2A16B5C6-29BF-654D-B186-16B43273F06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43" authorId="0" shapeId="0" xr:uid="{1839DB7B-0733-1A43-A20E-06C7361455E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44" authorId="0" shapeId="0" xr:uid="{9EDD8F5F-C993-6143-9321-C1A564380F2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44" authorId="0" shapeId="0" xr:uid="{170CD914-75EB-1145-A9FB-B210BD9213B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44" authorId="0" shapeId="0" xr:uid="{E1D06B0B-DBDB-EE4C-93C3-E64D8C048C9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45" authorId="0" shapeId="0" xr:uid="{6BA41430-24F7-4847-9F38-C98DF6801DD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45" authorId="0" shapeId="0" xr:uid="{EFEF5524-E672-924C-B2AF-06E1ECC275D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45" authorId="0" shapeId="0" xr:uid="{6741DD1B-5B87-5A4D-934A-DB6A82977FB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46" authorId="0" shapeId="0" xr:uid="{47B4EEB7-4F42-F64A-B0F2-CE6B3467B4F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46" authorId="0" shapeId="0" xr:uid="{0BCED431-3511-E94A-9523-94300CEA64D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46" authorId="0" shapeId="0" xr:uid="{1AC25B8C-CD56-B641-9BEC-B3F9C9D6048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47" authorId="0" shapeId="0" xr:uid="{1FE16164-3113-B941-AC61-C8D61D86A06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47" authorId="0" shapeId="0" xr:uid="{1A0BE64D-15E4-2C4A-B01D-7D3142A87F8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47" authorId="0" shapeId="0" xr:uid="{7100F5B9-C269-7D4E-A125-CC8AF3734AA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48" authorId="0" shapeId="0" xr:uid="{E9CEEDFD-B43A-C540-8177-B35627437FF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48" authorId="0" shapeId="0" xr:uid="{9275780A-57A6-E240-B31F-998A54FAC15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48" authorId="0" shapeId="0" xr:uid="{1D054E22-585A-904F-AE1E-E749739B0F0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49" authorId="0" shapeId="0" xr:uid="{36276EDD-DCC1-D44F-B78B-B946604FFCF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49" authorId="0" shapeId="0" xr:uid="{EBC2F97F-6ABA-9B4B-A320-93CFC328EB5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49" authorId="0" shapeId="0" xr:uid="{ADF3A32D-3AD5-3549-B5AB-70979AFF598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50" authorId="0" shapeId="0" xr:uid="{D77E59C1-403B-094C-A9EC-2366621973F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50" authorId="0" shapeId="0" xr:uid="{CB99946C-0FB5-A545-89D4-E573F304AE7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50" authorId="0" shapeId="0" xr:uid="{7329C07D-0997-EF49-8A2F-9A1F6059717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51" authorId="0" shapeId="0" xr:uid="{146CF9E1-0588-224B-8ECF-F826930931D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51" authorId="0" shapeId="0" xr:uid="{E06FF0CF-5C36-934C-B4DE-5FF02F79226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51" authorId="0" shapeId="0" xr:uid="{244D1C09-89EE-1346-AA74-AB0E9587984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52" authorId="0" shapeId="0" xr:uid="{18CCBA5D-0BFE-0A46-81F8-08DFDAD6ED8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52" authorId="0" shapeId="0" xr:uid="{E522DA3B-3658-7D4C-8470-010605A2659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52" authorId="0" shapeId="0" xr:uid="{81E9E99F-F023-D346-9ABF-625CEAE388F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53" authorId="0" shapeId="0" xr:uid="{2231951E-1F10-E14C-9C64-59C341FA037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53" authorId="0" shapeId="0" xr:uid="{31380D76-9BC5-2147-8033-2010684621D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53" authorId="0" shapeId="0" xr:uid="{55E27493-35F1-AB45-8D34-8A267E99F36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54" authorId="0" shapeId="0" xr:uid="{2504F1C1-C332-4F4B-A55C-D11EE9EDECE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54" authorId="0" shapeId="0" xr:uid="{97218F14-A9F2-664D-A141-09EFFC6B9AE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54" authorId="0" shapeId="0" xr:uid="{754ADCDB-AD11-0544-83AB-A6CBFDFDFB2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55" authorId="0" shapeId="0" xr:uid="{6181F979-C966-7B47-BA46-3A7CEAFE074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55" authorId="0" shapeId="0" xr:uid="{E7B5CD48-0963-5F48-9E24-6A9DEDD50B3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55" authorId="0" shapeId="0" xr:uid="{87BB466F-2DFE-E541-831B-FF10C0DA58D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56" authorId="0" shapeId="0" xr:uid="{1F4B88E5-A656-344B-880E-8226FBB1502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56" authorId="0" shapeId="0" xr:uid="{9E9CB632-BA5A-C44A-A225-D56909A4119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56" authorId="0" shapeId="0" xr:uid="{8DE95A51-0B47-464E-9906-4A15AEF2175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57" authorId="0" shapeId="0" xr:uid="{34AE989E-1482-BF47-99F6-74461FC71EB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57" authorId="0" shapeId="0" xr:uid="{60F607E0-AEE7-9647-A609-A203616F639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57" authorId="0" shapeId="0" xr:uid="{8A4EEC1D-5419-0D43-9625-86AF1FDE4AD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58" authorId="0" shapeId="0" xr:uid="{7D472A3B-0E81-1E48-8EEB-4E31F84C65A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58" authorId="0" shapeId="0" xr:uid="{B4C6B1B4-58AD-B24C-91D2-1B2D58AB93C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58" authorId="0" shapeId="0" xr:uid="{0BBAC03D-A73E-2843-96F5-5900029C387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59" authorId="0" shapeId="0" xr:uid="{D0DEE68A-EF04-5C49-82D9-FB1BF5A1632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59" authorId="0" shapeId="0" xr:uid="{B0F2F91C-2168-4A4C-967E-11D7C5C0746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59" authorId="0" shapeId="0" xr:uid="{E25035E8-9BF8-7F41-BC55-B07D1627084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60" authorId="0" shapeId="0" xr:uid="{4E363A54-D4BA-D345-ACB5-B94EA44300F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60" authorId="0" shapeId="0" xr:uid="{559FC274-1B3F-2B46-A71A-F6FF14164ED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60" authorId="0" shapeId="0" xr:uid="{F79B7A34-BD14-094C-8E70-EA308FEA669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61" authorId="0" shapeId="0" xr:uid="{DC45AF3B-70C1-BE41-8FCE-C17032A3A5E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61" authorId="0" shapeId="0" xr:uid="{94EE605E-57E7-B24C-BC85-6BC06292FE0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61" authorId="0" shapeId="0" xr:uid="{75D825DD-8D28-C143-AC78-3A5BB2665EC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62" authorId="0" shapeId="0" xr:uid="{49E15E86-34A1-FF4B-B489-16172676398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62" authorId="0" shapeId="0" xr:uid="{CCC3B67A-4D8D-A542-AB7A-B48F3C9967C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62" authorId="0" shapeId="0" xr:uid="{B823512B-7A12-4F40-A694-9131AD292D2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63" authorId="0" shapeId="0" xr:uid="{79CBF747-9CB9-B941-8F6F-4F53D3C72C2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63" authorId="0" shapeId="0" xr:uid="{2439E4C8-0D10-BD4B-A6BB-41DECD77246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63" authorId="0" shapeId="0" xr:uid="{E7DA50BA-D5E1-4147-AE16-F0044001269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64" authorId="0" shapeId="0" xr:uid="{7148AF4A-8F9B-344F-8072-974A9EFAB7C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64" authorId="0" shapeId="0" xr:uid="{4D11BE3D-7C87-AB49-A336-555C8D7C3B9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64" authorId="0" shapeId="0" xr:uid="{45B8C0A9-ABCC-4B4D-99B4-B9F7B59CCFF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65" authorId="0" shapeId="0" xr:uid="{3826CAC9-A200-6647-A298-08B8EE1BEF5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65" authorId="0" shapeId="0" xr:uid="{276B450C-1B76-D84C-AE87-E740E06C8AA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65" authorId="0" shapeId="0" xr:uid="{D662507F-9A2D-8046-9D01-68EF591D8CA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66" authorId="0" shapeId="0" xr:uid="{0B9992E5-AE40-8248-BC2C-09AFDB4F3A0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66" authorId="0" shapeId="0" xr:uid="{5481A3EE-D67D-1044-88B4-DBA67A41386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66" authorId="0" shapeId="0" xr:uid="{B7B7C4D6-1232-A845-992F-8CE9EFCFDF3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67" authorId="0" shapeId="0" xr:uid="{804A64D7-23AA-774E-9E5F-DE4F74FC684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67" authorId="0" shapeId="0" xr:uid="{5C32D661-9097-3D46-B422-F5EAE24F514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67" authorId="0" shapeId="0" xr:uid="{2016CC47-4230-F449-B47A-DAE7C00107B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68" authorId="0" shapeId="0" xr:uid="{95071C07-67D2-BF49-9AF0-F7B18BE2066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68" authorId="0" shapeId="0" xr:uid="{7A0BF20C-E8EC-0145-B23A-B058494F2C2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68" authorId="0" shapeId="0" xr:uid="{1C4C7D0D-B2F9-DA47-97F8-1068A30820F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69" authorId="0" shapeId="0" xr:uid="{6524A02C-1F76-1547-A94B-C377B95B296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69" authorId="0" shapeId="0" xr:uid="{19049437-222D-744C-9BA5-FB8F648B3AE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69" authorId="0" shapeId="0" xr:uid="{F7402443-1F00-6341-89F1-EF6A007695B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70" authorId="0" shapeId="0" xr:uid="{96D3D0BF-C374-3B4E-80FC-1C67D8EC025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70" authorId="0" shapeId="0" xr:uid="{6C13020C-8D11-724A-BF47-6DA4EAA5727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70" authorId="0" shapeId="0" xr:uid="{7E5040B4-EF35-424F-ABD6-60A1EE0E456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71" authorId="0" shapeId="0" xr:uid="{E380EF5F-DF7E-E54A-BBE8-0DC82D8BDB3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71" authorId="0" shapeId="0" xr:uid="{5ADC62F6-FAAA-1046-B5F5-4EC800CBA38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71" authorId="0" shapeId="0" xr:uid="{DC8D63C0-80DA-B047-AC24-1729110CA87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72" authorId="0" shapeId="0" xr:uid="{2EEF1E81-755C-1848-B86C-2AAB8960FA1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72" authorId="0" shapeId="0" xr:uid="{1EBD3EB4-5569-5241-B122-AD3ECBF66DC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72" authorId="0" shapeId="0" xr:uid="{DC9F2EFB-1D1C-EE43-AC39-63A4DD6A9C2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73" authorId="0" shapeId="0" xr:uid="{A8214946-3EF1-9440-8535-FAAE79DC788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73" authorId="0" shapeId="0" xr:uid="{CA7A1C27-E8AF-0B4B-9B29-7656422AAC6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73" authorId="0" shapeId="0" xr:uid="{299BD302-1FE6-BB4F-9CFA-59BC45A94F3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74" authorId="0" shapeId="0" xr:uid="{AC34536D-AA85-444D-AF3E-2DBE8DCD84B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74" authorId="0" shapeId="0" xr:uid="{AF781A0A-7028-7B43-B032-AA82455767E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74" authorId="0" shapeId="0" xr:uid="{D0CDD210-11CE-4E4C-B8E3-7DECAF06E97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75" authorId="0" shapeId="0" xr:uid="{4F4309BA-D5C2-5549-8C30-A38E77DD7E0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75" authorId="0" shapeId="0" xr:uid="{D3817DC6-B8DF-B147-98B8-E748949BFE1C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75" authorId="0" shapeId="0" xr:uid="{B3C2273F-7DC2-9648-AC31-E90B03E7138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76" authorId="0" shapeId="0" xr:uid="{B535A628-2E68-954F-B860-80E8C71E93B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76" authorId="0" shapeId="0" xr:uid="{9A6B75EA-217C-4944-B052-649EE0549D2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76" authorId="0" shapeId="0" xr:uid="{890FD717-7A5C-FB48-8476-83230A6A7B5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77" authorId="0" shapeId="0" xr:uid="{762E9F04-2CDB-4244-8193-0885EFCBE8E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77" authorId="0" shapeId="0" xr:uid="{38BFD361-C12D-514C-9736-F9D8C809E94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77" authorId="0" shapeId="0" xr:uid="{1E833067-34DB-5142-8CE9-A136F223A1C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78" authorId="0" shapeId="0" xr:uid="{8563A190-E211-2446-9642-2B07F4359F8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78" authorId="0" shapeId="0" xr:uid="{04FD7526-2AB7-904D-91F6-0073DA6EAF4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78" authorId="0" shapeId="0" xr:uid="{8F5DAE5B-D95F-4C4F-A009-51D4A070A55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79" authorId="0" shapeId="0" xr:uid="{F0A0DB4A-22ED-F249-BC28-C9B6D09C90B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79" authorId="0" shapeId="0" xr:uid="{6545BC1E-D7B8-6749-A2FB-EF5C1FE1078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79" authorId="0" shapeId="0" xr:uid="{55868746-32BC-8A48-B55B-55153ACD23AA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80" authorId="0" shapeId="0" xr:uid="{CE8C28BB-C68D-1F42-A60C-6CCDCCAE2B01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80" authorId="0" shapeId="0" xr:uid="{173F982F-0B03-DE4D-A032-3D7664E00A44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80" authorId="0" shapeId="0" xr:uid="{09A99C0A-5B3C-6F4A-BA49-65175985C58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81" authorId="0" shapeId="0" xr:uid="{77B2E361-6916-324E-937D-3B95502C1C93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81" authorId="0" shapeId="0" xr:uid="{365D6924-C516-B94D-BB31-9B888637037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81" authorId="0" shapeId="0" xr:uid="{DFF79DE6-E67D-AE41-B082-F96A245DA2A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82" authorId="0" shapeId="0" xr:uid="{34BA3F63-001F-D543-B426-CDAD3DAF7FD0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82" authorId="0" shapeId="0" xr:uid="{9C158C34-94A4-CB44-AF41-FD174BE4BBF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82" authorId="0" shapeId="0" xr:uid="{2DBB87FF-9265-E74C-94F7-F55E30B53F5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83" authorId="0" shapeId="0" xr:uid="{F46DFB99-E0B9-E544-9001-82FD23144B37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83" authorId="0" shapeId="0" xr:uid="{B4A31F33-9C16-394E-B3ED-47138090077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83" authorId="0" shapeId="0" xr:uid="{0B7F3EC3-0F1B-EF4B-AB90-4A06884FDAD5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84" authorId="0" shapeId="0" xr:uid="{DF0C2184-377D-5C4D-AC59-FEFA4D292A0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84" authorId="0" shapeId="0" xr:uid="{B5C6C0EA-73E1-0A4F-B9F9-A4597CFF0942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84" authorId="0" shapeId="0" xr:uid="{A6C042C0-BD68-6145-80D1-5D523742EBA9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85" authorId="0" shapeId="0" xr:uid="{3F927549-8B7B-2841-9961-4BFD4489BF4E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85" authorId="0" shapeId="0" xr:uid="{7962100B-BD01-E54A-9048-C7B968F4301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85" authorId="0" shapeId="0" xr:uid="{BE1B2780-23A0-4F49-A822-FE2BC950049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86" authorId="0" shapeId="0" xr:uid="{C71E7AF0-5B48-134F-BCB4-60864D25138B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86" authorId="0" shapeId="0" xr:uid="{B8DE6228-D49F-9A47-BD41-39D2E1D05B38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86" authorId="0" shapeId="0" xr:uid="{6872ED8E-D4B0-9243-9E87-EC70D5634AF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  <comment ref="H587" authorId="0" shapeId="0" xr:uid="{EE30D052-66CC-5C49-9582-6757DDB1E146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Title with foreign-language parenthetical stripped, for matching to Global 2023 tab.</t>
        </r>
      </text>
    </comment>
    <comment ref="I587" authorId="0" shapeId="0" xr:uid="{5586B7E1-3DA5-9F48-8B5A-E984D584C86D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NormTitle matching key used by Global 2023!J to join to this tab's Studio (col D).</t>
        </r>
      </text>
    </comment>
    <comment ref="J587" authorId="0" shapeId="0" xr:uid="{7CD22279-6544-7647-823F-28726852C37F}">
      <text>
        <r>
          <rPr>
            <b/>
            <sz val="10"/>
            <color rgb="FF000000"/>
            <rFont val="Tahoma"/>
            <family val="2"/>
          </rPr>
          <t>Andrew Chunng2:</t>
        </r>
        <r>
          <rPr>
            <sz val="10"/>
            <color rgb="FF000000"/>
            <rFont val="Tahoma"/>
            <family val="2"/>
          </rPr>
          <t xml:space="preserve">
Distributor (col D) with blanks relabeled 'Other' — lookup target from Global 2023.</t>
        </r>
      </text>
    </comment>
  </commentList>
</comments>
</file>

<file path=xl/sharedStrings.xml><?xml version="1.0" encoding="utf-8"?>
<sst xmlns="http://schemas.openxmlformats.org/spreadsheetml/2006/main" count="8462" uniqueCount="2357">
  <si>
    <t>Rank</t>
  </si>
  <si>
    <t>Movie</t>
  </si>
  <si>
    <t>Release Date</t>
  </si>
  <si>
    <t>Distributor</t>
  </si>
  <si>
    <t>Genre</t>
  </si>
  <si>
    <t>Tickets Sold</t>
  </si>
  <si>
    <t>A Minecraft Movie</t>
  </si>
  <si>
    <t>Warner Bros.</t>
  </si>
  <si>
    <t>Adventure</t>
  </si>
  <si>
    <t>Lilo &amp; Stitch</t>
  </si>
  <si>
    <t>Walt Disney</t>
  </si>
  <si>
    <t>Superman</t>
  </si>
  <si>
    <t>Action</t>
  </si>
  <si>
    <t>Jurassic World Rebirth</t>
  </si>
  <si>
    <t>Universal</t>
  </si>
  <si>
    <t>Zootopia 2</t>
  </si>
  <si>
    <t>Wicked: For Good</t>
  </si>
  <si>
    <t>Musical</t>
  </si>
  <si>
    <t>Sinners</t>
  </si>
  <si>
    <t>Horror</t>
  </si>
  <si>
    <t>The Fantastic Four: First Ste…</t>
  </si>
  <si>
    <t>How to Train Your Dragon</t>
  </si>
  <si>
    <t>Avatar: Fire and Ash</t>
  </si>
  <si>
    <t>20th Century Stud…</t>
  </si>
  <si>
    <t>Captain America: Brave New Wo…</t>
  </si>
  <si>
    <t>Mission: Impossible—The Final…</t>
  </si>
  <si>
    <t>Paramount Pictures</t>
  </si>
  <si>
    <t>Thunderbolts*</t>
  </si>
  <si>
    <t>F1: The Movie</t>
  </si>
  <si>
    <t>The Conjuring: Last Rites</t>
  </si>
  <si>
    <t>Weapons</t>
  </si>
  <si>
    <t>Final Destination: Bloodlines</t>
  </si>
  <si>
    <t>Demon Slayer -Kimetsu no Yaib…</t>
  </si>
  <si>
    <t>Sony Pictures</t>
  </si>
  <si>
    <t>Mufasa: The Lion King</t>
  </si>
  <si>
    <t>Five Nights at Freddy’s 2</t>
  </si>
  <si>
    <t>Dog Man</t>
  </si>
  <si>
    <t>Freakier Friday</t>
  </si>
  <si>
    <t>Comedy</t>
  </si>
  <si>
    <t>Predator: Badlands</t>
  </si>
  <si>
    <t>Disney’s Snow White</t>
  </si>
  <si>
    <t>Sonic the Hedgehog 3</t>
  </si>
  <si>
    <t>The Bad Guys 2</t>
  </si>
  <si>
    <t>Black Phone 2</t>
  </si>
  <si>
    <t>Tron: Ares</t>
  </si>
  <si>
    <t>Elio</t>
  </si>
  <si>
    <t>One Battle After Another</t>
  </si>
  <si>
    <t>28 Years Later</t>
  </si>
  <si>
    <t>The Accountant 2</t>
  </si>
  <si>
    <t>Amazon MGM Studios</t>
  </si>
  <si>
    <t>Thriller/Suspense</t>
  </si>
  <si>
    <t>Now You See Me: Now You Don’t</t>
  </si>
  <si>
    <t>Lionsgate</t>
  </si>
  <si>
    <t>The King of Kings</t>
  </si>
  <si>
    <t>Angel Studios</t>
  </si>
  <si>
    <t>Drama</t>
  </si>
  <si>
    <t>David</t>
  </si>
  <si>
    <t>From the World of John Wick: …</t>
  </si>
  <si>
    <t>Moana 2</t>
  </si>
  <si>
    <t>The Housemaid</t>
  </si>
  <si>
    <t>The Naked Gun</t>
  </si>
  <si>
    <t>Karate Kid: Legends</t>
  </si>
  <si>
    <t>One of Them Days</t>
  </si>
  <si>
    <t>Regretting You</t>
  </si>
  <si>
    <t>Nosferatu</t>
  </si>
  <si>
    <t>Focus Features</t>
  </si>
  <si>
    <t>A Complete Unknown</t>
  </si>
  <si>
    <t>Searchlight Pictu…</t>
  </si>
  <si>
    <t>The SpongeBob Movie: Search f…</t>
  </si>
  <si>
    <t>Mickey 17</t>
  </si>
  <si>
    <t>Black Comedy</t>
  </si>
  <si>
    <t>Paddington in Peru</t>
  </si>
  <si>
    <t>Downton Abbey: The Grand Fina…</t>
  </si>
  <si>
    <t>Chainsaw Man — The Movie: Rez…</t>
  </si>
  <si>
    <t>Wicked</t>
  </si>
  <si>
    <t>The Amateur</t>
  </si>
  <si>
    <t>The Monkey</t>
  </si>
  <si>
    <t>Neon</t>
  </si>
  <si>
    <t>Marty Supreme</t>
  </si>
  <si>
    <t>A24</t>
  </si>
  <si>
    <t>The Running Man</t>
  </si>
  <si>
    <t>A Working Man</t>
  </si>
  <si>
    <t>Materialists</t>
  </si>
  <si>
    <t>Romantic Comedy</t>
  </si>
  <si>
    <t>Den of Thieves 2: Pantera</t>
  </si>
  <si>
    <t>The Long Walk</t>
  </si>
  <si>
    <t>Star Wars Ep. III: Revenge of…</t>
  </si>
  <si>
    <t>Taylor Swift | The Official R…</t>
  </si>
  <si>
    <t>AMC Theatres Dist…</t>
  </si>
  <si>
    <t>Documentary</t>
  </si>
  <si>
    <t>I Know What You Did Last Summ…</t>
  </si>
  <si>
    <t>Gabby’s Dollhouse: The Movie</t>
  </si>
  <si>
    <t>Anaconda</t>
  </si>
  <si>
    <t>Smurfs</t>
  </si>
  <si>
    <t>Heart Eyes</t>
  </si>
  <si>
    <t>Flight Risk</t>
  </si>
  <si>
    <t>Warfare</t>
  </si>
  <si>
    <t>Him</t>
  </si>
  <si>
    <t>KPop Demon Hunters</t>
  </si>
  <si>
    <t>Netflix</t>
  </si>
  <si>
    <t>M3GAN 2.0</t>
  </si>
  <si>
    <t>Ne Zha 2 (哪吒之魔童闹海)</t>
  </si>
  <si>
    <t>Roofman</t>
  </si>
  <si>
    <t>Springsteen: Deliver Me From …</t>
  </si>
  <si>
    <t>The Woman in the Yard</t>
  </si>
  <si>
    <t>Nobody 2</t>
  </si>
  <si>
    <t>Black Bag</t>
  </si>
  <si>
    <t>Together</t>
  </si>
  <si>
    <t>Last Breath</t>
  </si>
  <si>
    <t>Companion</t>
  </si>
  <si>
    <t>Wolf Man</t>
  </si>
  <si>
    <t>The Chosen: Last Supper — Par…</t>
  </si>
  <si>
    <t>Fathom Entertainm…</t>
  </si>
  <si>
    <t>Until Dawn</t>
  </si>
  <si>
    <t>Novocaine</t>
  </si>
  <si>
    <t>The Phoenician Scheme</t>
  </si>
  <si>
    <t>Bring Her Back</t>
  </si>
  <si>
    <t>Caught Stealing</t>
  </si>
  <si>
    <t>Babygirl</t>
  </si>
  <si>
    <t>Bugonia</t>
  </si>
  <si>
    <t>Hamilton</t>
  </si>
  <si>
    <t>Song Sung Blue</t>
  </si>
  <si>
    <t>Drop</t>
  </si>
  <si>
    <t>Good Fortune</t>
  </si>
  <si>
    <t>Jujutsu Kaisen: Execution</t>
  </si>
  <si>
    <t>GKIDS</t>
  </si>
  <si>
    <t>Friendship</t>
  </si>
  <si>
    <t>Eternity</t>
  </si>
  <si>
    <t>Love Hurts</t>
  </si>
  <si>
    <t>The Brutalist</t>
  </si>
  <si>
    <t>The Roses</t>
  </si>
  <si>
    <t>The Last Rodeo</t>
  </si>
  <si>
    <t>The Strangers: Chapter 2</t>
  </si>
  <si>
    <t>Warner Bros. Other Catalog</t>
  </si>
  <si>
    <t>Nuremberg</t>
  </si>
  <si>
    <t>Sony Pictures Cla…</t>
  </si>
  <si>
    <t>Jaws</t>
  </si>
  <si>
    <t>Death of a Unicorn</t>
  </si>
  <si>
    <t>Dhurandhar</t>
  </si>
  <si>
    <t>Yash Raj Films</t>
  </si>
  <si>
    <t>Sarah’s Oil</t>
  </si>
  <si>
    <t>The Smashing Machine</t>
  </si>
  <si>
    <t>Hamnet</t>
  </si>
  <si>
    <t>Becoming Led Zeppelin</t>
  </si>
  <si>
    <t>Eddington</t>
  </si>
  <si>
    <t>Rental Family</t>
  </si>
  <si>
    <t>The Day the Earth Blew Up: A …</t>
  </si>
  <si>
    <t>Ketchup Entertain…</t>
  </si>
  <si>
    <t>Sketch</t>
  </si>
  <si>
    <t>Back to the Future</t>
  </si>
  <si>
    <t>Gladiator II</t>
  </si>
  <si>
    <t>Paramount Pictures Other Cata…</t>
  </si>
  <si>
    <t>Soul on Fire</t>
  </si>
  <si>
    <t>Clown in a Cornfield</t>
  </si>
  <si>
    <t>RLJ Entertainment</t>
  </si>
  <si>
    <t>Presence</t>
  </si>
  <si>
    <t>Princess Mononoke (もののけ姫)</t>
  </si>
  <si>
    <t>Homestead</t>
  </si>
  <si>
    <t>Toy Story</t>
  </si>
  <si>
    <t>The Life of Chuck</t>
  </si>
  <si>
    <t>A Big Bold Beautiful Journey</t>
  </si>
  <si>
    <t>Good Boy</t>
  </si>
  <si>
    <t>IFC Entertainment…</t>
  </si>
  <si>
    <t>The Last Supper</t>
  </si>
  <si>
    <t>Pinnacle Peak</t>
  </si>
  <si>
    <t>The Unbreakable Boy</t>
  </si>
  <si>
    <t>Anora</t>
  </si>
  <si>
    <t>Ainda Estou Aqui</t>
  </si>
  <si>
    <t>Pride &amp; Prejudice</t>
  </si>
  <si>
    <t>The Alto Knights</t>
  </si>
  <si>
    <t>Truth &amp; Treason</t>
  </si>
  <si>
    <t>Kill Bill: The Whole Bloody A…</t>
  </si>
  <si>
    <t>Honey Don’t</t>
  </si>
  <si>
    <t>Dan Da Dan: Evil Eye</t>
  </si>
  <si>
    <t>Die, My Love</t>
  </si>
  <si>
    <t>MUBI</t>
  </si>
  <si>
    <t>The Matrix</t>
  </si>
  <si>
    <t>The Senior</t>
  </si>
  <si>
    <t>Hurry Up Tomorrow</t>
  </si>
  <si>
    <t>Light of the World</t>
  </si>
  <si>
    <t>Salvation Poem Pr…</t>
  </si>
  <si>
    <t>They Call Him OG</t>
  </si>
  <si>
    <t>Prathyangira Cine…</t>
  </si>
  <si>
    <t>Chhaava</t>
  </si>
  <si>
    <t>The Last Showgirl</t>
  </si>
  <si>
    <t>Roadside Attracti…</t>
  </si>
  <si>
    <t>Stitch Head</t>
  </si>
  <si>
    <t>Briarcliff Entert…</t>
  </si>
  <si>
    <t>SISU: Road to Revenge</t>
  </si>
  <si>
    <t>Brave the Dark</t>
  </si>
  <si>
    <t>Shelby Oaks</t>
  </si>
  <si>
    <t>Avatar: The Way of Water</t>
  </si>
  <si>
    <t>Keeper</t>
  </si>
  <si>
    <t>Walt Disney Other Catalog</t>
  </si>
  <si>
    <t>Shin Godjira</t>
  </si>
  <si>
    <t>Ella McCay</t>
  </si>
  <si>
    <t>The Friend</t>
  </si>
  <si>
    <t>Bleecker Street</t>
  </si>
  <si>
    <t>Shadow Force</t>
  </si>
  <si>
    <t>Sentimental Value</t>
  </si>
  <si>
    <t>War 2</t>
  </si>
  <si>
    <t>COLORFUL STAGE! The Movie: A …</t>
  </si>
  <si>
    <t>Fight or Flight</t>
  </si>
  <si>
    <t>Vertical Entertai…</t>
  </si>
  <si>
    <t>Saiyaara</t>
  </si>
  <si>
    <t>The Penguin Lessons</t>
  </si>
  <si>
    <t>2025 Oscar Shorts</t>
  </si>
  <si>
    <t>ShortsHD</t>
  </si>
  <si>
    <t>Multiple Genres</t>
  </si>
  <si>
    <t>After the Hunt</t>
  </si>
  <si>
    <t>Jujutsu Kaisen: Hidden Invent…</t>
  </si>
  <si>
    <t>Hell of a Summer</t>
  </si>
  <si>
    <t>Relay</t>
  </si>
  <si>
    <t>Kraven the Hunter</t>
  </si>
  <si>
    <t>The Fire Inside</t>
  </si>
  <si>
    <t>How the Grinch Stole Christmas</t>
  </si>
  <si>
    <t>Rule Breakers</t>
  </si>
  <si>
    <t>Attack on Titan the Movie: TH…</t>
  </si>
  <si>
    <t>The Toxic Avenger Unrated</t>
  </si>
  <si>
    <t>Iconic/Cineverse</t>
  </si>
  <si>
    <t>Sardaar Ji 3</t>
  </si>
  <si>
    <t>White Hill Studios</t>
  </si>
  <si>
    <t>The Rocky Horror Picture Show</t>
  </si>
  <si>
    <t>Dangerous Animals</t>
  </si>
  <si>
    <t>Flow, le chat qui n’avait plu…</t>
  </si>
  <si>
    <t>Janus Films</t>
  </si>
  <si>
    <t>Nickel Boys</t>
  </si>
  <si>
    <t>Pink Floyd: Live at Pompeii</t>
  </si>
  <si>
    <t>Trafalgar Releasi…</t>
  </si>
  <si>
    <t>Concert/Performance</t>
  </si>
  <si>
    <t>Eleanor the Great</t>
  </si>
  <si>
    <t>No Other Land</t>
  </si>
  <si>
    <t>Cinetic Media</t>
  </si>
  <si>
    <t>Spinal Tap II: The End Contin…</t>
  </si>
  <si>
    <t>Wake Up Dead Man: A Knives Ou…</t>
  </si>
  <si>
    <t>The Legend of Ochi</t>
  </si>
  <si>
    <t>Merrily We Roll Along</t>
  </si>
  <si>
    <t>Sorry, Baby</t>
  </si>
  <si>
    <t>The Room Next Door</t>
  </si>
  <si>
    <t>L2: Empuraan</t>
  </si>
  <si>
    <t>The Sound of Music</t>
  </si>
  <si>
    <t>Night of the Zoopocalypse</t>
  </si>
  <si>
    <t>Viva Pictures</t>
  </si>
  <si>
    <t>The Wedding Banquet</t>
  </si>
  <si>
    <t>Oh, Hi!</t>
  </si>
  <si>
    <t>Game Changer</t>
  </si>
  <si>
    <t>Shloka Entertainm…</t>
  </si>
  <si>
    <t>Sight &amp; Sound Presents: NOAH …</t>
  </si>
  <si>
    <t>Blue Moon</t>
  </si>
  <si>
    <t>Christy</t>
  </si>
  <si>
    <t>Black Bear Pictur…</t>
  </si>
  <si>
    <t>Better Man</t>
  </si>
  <si>
    <t>Jane Austen a gâché ma vie</t>
  </si>
  <si>
    <t>Pets on a Train</t>
  </si>
  <si>
    <t>Splitsville</t>
  </si>
  <si>
    <t>The Shining</t>
  </si>
  <si>
    <t>Fathom Events</t>
  </si>
  <si>
    <t>In the Lost Lands</t>
  </si>
  <si>
    <t>Riff Raff</t>
  </si>
  <si>
    <t>Creation of the Gods II: Demo…</t>
  </si>
  <si>
    <t>Well Go USA</t>
  </si>
  <si>
    <t>Casper</t>
  </si>
  <si>
    <t>Opus</t>
  </si>
  <si>
    <t>The Ballad of Wallis Island</t>
  </si>
  <si>
    <t>Kuberaa</t>
  </si>
  <si>
    <t>Se7en</t>
  </si>
  <si>
    <t>Green and Gold</t>
  </si>
  <si>
    <t>Elf</t>
  </si>
  <si>
    <t>Mirai</t>
  </si>
  <si>
    <t>Dharma Productions</t>
  </si>
  <si>
    <t>Dead of Winter</t>
  </si>
  <si>
    <t>Willy Wonka &amp; the Chocolate F…</t>
  </si>
  <si>
    <t>Locked</t>
  </si>
  <si>
    <t>The Avenue Entert…</t>
  </si>
  <si>
    <t>Yek tasadef sadeh</t>
  </si>
  <si>
    <t>Kiss of the Spider Woman</t>
  </si>
  <si>
    <t>O Agente Secreto</t>
  </si>
  <si>
    <t>The Home</t>
  </si>
  <si>
    <t>Eden</t>
  </si>
  <si>
    <t>Withnail &amp; I</t>
  </si>
  <si>
    <t>Cineplex/Odeon</t>
  </si>
  <si>
    <t>Twilight</t>
  </si>
  <si>
    <t>Highest 2 Lowest</t>
  </si>
  <si>
    <t>Silent Night, Deadly Night</t>
  </si>
  <si>
    <t>Iconic Releasing</t>
  </si>
  <si>
    <t>The Polar Express</t>
  </si>
  <si>
    <t>Bad Shabbos</t>
  </si>
  <si>
    <t>Menemsha Entertai…</t>
  </si>
  <si>
    <t>It’s Never Over, Jeff Buckley</t>
  </si>
  <si>
    <t>Magnolia Pictures</t>
  </si>
  <si>
    <t>The Wild Robot</t>
  </si>
  <si>
    <t>Bone Lake</t>
  </si>
  <si>
    <t>The Damned</t>
  </si>
  <si>
    <t>The Surfer</t>
  </si>
  <si>
    <t>Conclave</t>
  </si>
  <si>
    <t>Spider-Man</t>
  </si>
  <si>
    <t>Twinless</t>
  </si>
  <si>
    <t>Interstellar</t>
  </si>
  <si>
    <t>My Dead Friend Zoe</t>
  </si>
  <si>
    <t>Valiant One</t>
  </si>
  <si>
    <t>Mobile Suit Gundam GQuuuuuuX …</t>
  </si>
  <si>
    <t>Perfect Blue</t>
  </si>
  <si>
    <t>Magazine Dreams</t>
  </si>
  <si>
    <t>Anemone</t>
  </si>
  <si>
    <t>The Substance</t>
  </si>
  <si>
    <t>Spider-Man 2</t>
  </si>
  <si>
    <t>The Mastermind</t>
  </si>
  <si>
    <t>If I Had Legs I’d Kick You</t>
  </si>
  <si>
    <t>ParaNorman</t>
  </si>
  <si>
    <t>Dogma</t>
  </si>
  <si>
    <t>Ash</t>
  </si>
  <si>
    <t>Brokeback Mountain</t>
  </si>
  <si>
    <t>CatVideoFest 2025</t>
  </si>
  <si>
    <t>Oscilloscope Pict…</t>
  </si>
  <si>
    <t>Reality</t>
  </si>
  <si>
    <t>Baahubali: The Epic</t>
  </si>
  <si>
    <t>Variance Films</t>
  </si>
  <si>
    <t>Fackham Hall</t>
  </si>
  <si>
    <t>On Swift Horses</t>
  </si>
  <si>
    <t>In Whose Name?</t>
  </si>
  <si>
    <t>AMSI Entertainment</t>
  </si>
  <si>
    <t>The Christmas Ring</t>
  </si>
  <si>
    <t>Primitive War</t>
  </si>
  <si>
    <t>The Unholy Trinity</t>
  </si>
  <si>
    <t>Western</t>
  </si>
  <si>
    <t>The Nightmare Before Christmas</t>
  </si>
  <si>
    <t>National Lampoon’s Christmas …</t>
  </si>
  <si>
    <t>Corpse Bride</t>
  </si>
  <si>
    <t>J-hope Tour ‘Hope on the Stag…</t>
  </si>
  <si>
    <t>Met Opera: Le Nozze Di Figaro</t>
  </si>
  <si>
    <t>Sneaks</t>
  </si>
  <si>
    <t>North Star</t>
  </si>
  <si>
    <t>A Nice Indian Boy</t>
  </si>
  <si>
    <t>Blue Harbor</t>
  </si>
  <si>
    <t>No Other Choice (어쩔수가없다)</t>
  </si>
  <si>
    <t>Harbin (하얼빈)</t>
  </si>
  <si>
    <t>Thamma</t>
  </si>
  <si>
    <t>Harry Potter and the Sorcerer…</t>
  </si>
  <si>
    <t>Rosario</t>
  </si>
  <si>
    <t>Mucho Mas Media</t>
  </si>
  <si>
    <t>Apollo 13</t>
  </si>
  <si>
    <t>Secret Mall Apartment</t>
  </si>
  <si>
    <t>Wheelhouse Creati…</t>
  </si>
  <si>
    <t>Kantara A Legend: Chapter 1</t>
  </si>
  <si>
    <t>The History of Sound</t>
  </si>
  <si>
    <t>In the Mood for Love</t>
  </si>
  <si>
    <t>Angel’s Egg (天使のたまご)</t>
  </si>
  <si>
    <t>The Baltimorons</t>
  </si>
  <si>
    <t>Black Swan</t>
  </si>
  <si>
    <t>IMAX Films</t>
  </si>
  <si>
    <t>Good Bad Ugly</t>
  </si>
  <si>
    <t>Hard Truths</t>
  </si>
  <si>
    <t>Cleaner</t>
  </si>
  <si>
    <t>Quiver</t>
  </si>
  <si>
    <t>Harry Potter and the Goblet o…</t>
  </si>
  <si>
    <t>40 Acres</t>
  </si>
  <si>
    <t>The Shrouds</t>
  </si>
  <si>
    <t>Cheech and Chong’s Last Movie</t>
  </si>
  <si>
    <t>Keep Smokin’</t>
  </si>
  <si>
    <t>Grand Prix of Europe</t>
  </si>
  <si>
    <t>The American Miracle</t>
  </si>
  <si>
    <t>Educational</t>
  </si>
  <si>
    <t>Sacramento</t>
  </si>
  <si>
    <t>The Threesome</t>
  </si>
  <si>
    <t>Clue</t>
  </si>
  <si>
    <t>Is This Thing On?</t>
  </si>
  <si>
    <t>Purple Rain</t>
  </si>
  <si>
    <t>Peppa Meets the Baby Cinema E…</t>
  </si>
  <si>
    <t>Legends of the Condor Heroes:…</t>
  </si>
  <si>
    <t>A Real Pain</t>
  </si>
  <si>
    <t>East of Wall</t>
  </si>
  <si>
    <t>Don’t Let’s Go to the Dogs To…</t>
  </si>
  <si>
    <t>The Goonies</t>
  </si>
  <si>
    <t>Lurker</t>
  </si>
  <si>
    <t>Jacob’s Ladder</t>
  </si>
  <si>
    <t>Rialto Pictures</t>
  </si>
  <si>
    <t>The Seed of the Sacred Fig (د…</t>
  </si>
  <si>
    <t>The Twilight Saga: New Moon</t>
  </si>
  <si>
    <t>The Twilight Saga: Breaking D…</t>
  </si>
  <si>
    <t>Dust Bunny</t>
  </si>
  <si>
    <t>The Lord of the Rings: The Fe…</t>
  </si>
  <si>
    <t>The Breakfast Club</t>
  </si>
  <si>
    <t>The Colors Within (きみの色)</t>
  </si>
  <si>
    <t>Queen of the Ring</t>
  </si>
  <si>
    <t>Sumerian</t>
  </si>
  <si>
    <t>Harry Potter and the Prisoner…</t>
  </si>
  <si>
    <t>Anniversary</t>
  </si>
  <si>
    <t>Bob Trevino Likes It</t>
  </si>
  <si>
    <t>The Ritual</t>
  </si>
  <si>
    <t>XYZ Films</t>
  </si>
  <si>
    <t>Eephus</t>
  </si>
  <si>
    <t>Music Box Films</t>
  </si>
  <si>
    <t>The Encampments</t>
  </si>
  <si>
    <t>Watermelon Pictur…</t>
  </si>
  <si>
    <t>The Lord of the Rings: The Re…</t>
  </si>
  <si>
    <t>Dr. Seuss’ The Grinch</t>
  </si>
  <si>
    <t>Summit Entertainm…</t>
  </si>
  <si>
    <t>Kaiju No.8</t>
  </si>
  <si>
    <t>Parasite (기생충)</t>
  </si>
  <si>
    <t>The Lord of the Rings: The Tw…</t>
  </si>
  <si>
    <t>UFC 319: du Plessis vs. Chima…</t>
  </si>
  <si>
    <t>Le Comte de Monte-Cristo</t>
  </si>
  <si>
    <t>Samuel Goldwyn Fi…</t>
  </si>
  <si>
    <t>Raising the Bar, the Alma Ric…</t>
  </si>
  <si>
    <t>Susan Tuckett Med…</t>
  </si>
  <si>
    <t>All We Imagine as Light</t>
  </si>
  <si>
    <t>Happy Gilmore</t>
  </si>
  <si>
    <t>Juliet &amp; Romeo</t>
  </si>
  <si>
    <t>Batman</t>
  </si>
  <si>
    <t>House on Eden</t>
  </si>
  <si>
    <t>Harry Potter and the Chamber …</t>
  </si>
  <si>
    <t>Harry Potter and the Deathly …</t>
  </si>
  <si>
    <t>The Rule of Jenny Pen</t>
  </si>
  <si>
    <t>IFC Films</t>
  </si>
  <si>
    <t>The Luckiest Man in America</t>
  </si>
  <si>
    <t>Evil Unbound (731)</t>
  </si>
  <si>
    <t>The Prosecutor (误判)</t>
  </si>
  <si>
    <t>The Lord of the Rings: The Wa…</t>
  </si>
  <si>
    <t>Spider-Man 3</t>
  </si>
  <si>
    <t>One to One: John &amp; Yoko</t>
  </si>
  <si>
    <t>Strange Harvest</t>
  </si>
  <si>
    <t>Kung Fu Panda 4</t>
  </si>
  <si>
    <t>Demon Slayer: Kimetsu no Yaib…</t>
  </si>
  <si>
    <t>FUNimation</t>
  </si>
  <si>
    <t>Trust</t>
  </si>
  <si>
    <t>Republic Pictures</t>
  </si>
  <si>
    <t>The Thing</t>
  </si>
  <si>
    <t>The Legend of Hei 2 (罗小黑战…</t>
  </si>
  <si>
    <t>Cloud (クラウド)</t>
  </si>
  <si>
    <t>Orwell: 2+2 = 5</t>
  </si>
  <si>
    <t>Pavements</t>
  </si>
  <si>
    <t>Utopia</t>
  </si>
  <si>
    <t>Love Me</t>
  </si>
  <si>
    <t>E.T. the Extra-Terrestrial</t>
  </si>
  <si>
    <t>Ran</t>
  </si>
  <si>
    <t>Mamma Mia!</t>
  </si>
  <si>
    <t>Nothing But a Winner</t>
  </si>
  <si>
    <t>Bring Them Down</t>
  </si>
  <si>
    <t>UFC 311: Makhachev vs. Tsaruk…</t>
  </si>
  <si>
    <t>Turnstile: Never Enough</t>
  </si>
  <si>
    <t>From Ground Zero</t>
  </si>
  <si>
    <t>The Bad Guys</t>
  </si>
  <si>
    <t>The Sloth Lane</t>
  </si>
  <si>
    <t>Blue Fox Entertai…</t>
  </si>
  <si>
    <t>100 Nights of Hero</t>
  </si>
  <si>
    <t>Hell House LLC: Lineage</t>
  </si>
  <si>
    <t>Den stygge stesøsteren</t>
  </si>
  <si>
    <t>Shudder</t>
  </si>
  <si>
    <t>The Twilight Saga: Eclipse</t>
  </si>
  <si>
    <t>Parthenope</t>
  </si>
  <si>
    <t>Caught by the Tides (风流一代)</t>
  </si>
  <si>
    <t>The Assessment</t>
  </si>
  <si>
    <t>Vertigo</t>
  </si>
  <si>
    <t>Shall We Dance?</t>
  </si>
  <si>
    <t>Miramax</t>
  </si>
  <si>
    <t>UFC 316: Dvalishvili vs. O’Ma…</t>
  </si>
  <si>
    <t>I Don’t Understand You</t>
  </si>
  <si>
    <t>The Librarians</t>
  </si>
  <si>
    <t>8 Above</t>
  </si>
  <si>
    <t>Wolf Children (おおかみこども…</t>
  </si>
  <si>
    <t>Love, Brooklyn</t>
  </si>
  <si>
    <t>Greenwich</t>
  </si>
  <si>
    <t>Sense and Sensibility</t>
  </si>
  <si>
    <t>Bonjour Tristesse</t>
  </si>
  <si>
    <t>Psycho</t>
  </si>
  <si>
    <t>Peter Hujar’s Day</t>
  </si>
  <si>
    <t>The Best Christmas Pageant Ev…</t>
  </si>
  <si>
    <t>Summer Wars (サマーウォーズ)</t>
  </si>
  <si>
    <t>Hundreds of Beavers</t>
  </si>
  <si>
    <t>SRH</t>
  </si>
  <si>
    <t>Sing Sing</t>
  </si>
  <si>
    <t>A Little Prayer</t>
  </si>
  <si>
    <t>Chicken Run</t>
  </si>
  <si>
    <t>The Mummy</t>
  </si>
  <si>
    <t>Peter Pan’s Neverland Nightma…</t>
  </si>
  <si>
    <t>Triumph Over Evil: Battle of …</t>
  </si>
  <si>
    <t>Liza: A Truly Terrific Absolu…</t>
  </si>
  <si>
    <t>Kino Lorber</t>
  </si>
  <si>
    <t>Soundtrack to a Coup d’Etat</t>
  </si>
  <si>
    <t>Last Days</t>
  </si>
  <si>
    <t>Oppenheimer</t>
  </si>
  <si>
    <t>Universal Language</t>
  </si>
  <si>
    <t>The Big Lebowski</t>
  </si>
  <si>
    <t>Tornado</t>
  </si>
  <si>
    <t>Resurrection (狂野时代)</t>
  </si>
  <si>
    <t>Abraham’s Boys: A Dracula Sto…</t>
  </si>
  <si>
    <t>Vermiglio</t>
  </si>
  <si>
    <t>Boys Go to Jupiter</t>
  </si>
  <si>
    <t>Cartuna</t>
  </si>
  <si>
    <t>Urchin</t>
  </si>
  <si>
    <t>1-2 Special</t>
  </si>
  <si>
    <t>Pariah</t>
  </si>
  <si>
    <t>Indican Pictures</t>
  </si>
  <si>
    <t>Every Little Thing</t>
  </si>
  <si>
    <t>Witchboard</t>
  </si>
  <si>
    <t>Atlas Distribution</t>
  </si>
  <si>
    <t>Red One</t>
  </si>
  <si>
    <t>Inheritance</t>
  </si>
  <si>
    <t>The Girl Who Leapt Through Ti…</t>
  </si>
  <si>
    <t>Ex-Husbands</t>
  </si>
  <si>
    <t>Violent Ends</t>
  </si>
  <si>
    <t>Love Actually</t>
  </si>
  <si>
    <t>Miséricorde</t>
  </si>
  <si>
    <t>C'è ancora domani</t>
  </si>
  <si>
    <t>Brothers After War</t>
  </si>
  <si>
    <t>SDG Releasing</t>
  </si>
  <si>
    <t>Le Dernier Jaguar</t>
  </si>
  <si>
    <t>Bambi: The Reckoning</t>
  </si>
  <si>
    <t>Seismic Releasing</t>
  </si>
  <si>
    <t>The Thing with Feathers</t>
  </si>
  <si>
    <t>Lilly</t>
  </si>
  <si>
    <t>The Testament of Ann Lee</t>
  </si>
  <si>
    <t>Tremors</t>
  </si>
  <si>
    <t>AMÉLIE ou la Métaphysique des…</t>
  </si>
  <si>
    <t>Familiar Touch</t>
  </si>
  <si>
    <t>Drop Dead City</t>
  </si>
  <si>
    <t>Fear City LLC</t>
  </si>
  <si>
    <t>King Ivory</t>
  </si>
  <si>
    <t>Yadang: The Snitch (야당)</t>
  </si>
  <si>
    <t>Rebuilding</t>
  </si>
  <si>
    <t>Dongji Island (东极岛)</t>
  </si>
  <si>
    <t>Eternal Sunshine of the Spotl…</t>
  </si>
  <si>
    <t>Quand vient l’automne</t>
  </si>
  <si>
    <t>Superboys of Malegaon</t>
  </si>
  <si>
    <t>Rear Window</t>
  </si>
  <si>
    <t>Grand Theft Hamlet</t>
  </si>
  <si>
    <t>Plainclothes</t>
  </si>
  <si>
    <t>Sink Your Teeth: A Tokyo Ghou…</t>
  </si>
  <si>
    <t>The Carpenter’s Son</t>
  </si>
  <si>
    <t>100 Meters</t>
  </si>
  <si>
    <t>Shoshana</t>
  </si>
  <si>
    <t>Georgia O’Keeffe: The Brightn…</t>
  </si>
  <si>
    <t>Cargo Film &amp; Rele…</t>
  </si>
  <si>
    <t>Scott Pilgrim vs. The World</t>
  </si>
  <si>
    <t>Riefenstahl</t>
  </si>
  <si>
    <t>On Becoming a Guinea Fowl</t>
  </si>
  <si>
    <t>Folktales</t>
  </si>
  <si>
    <t>Kingdom of Heaven</t>
  </si>
  <si>
    <t>The American Southwest</t>
  </si>
  <si>
    <t>Fin and Fur Films</t>
  </si>
  <si>
    <t>Clemente</t>
  </si>
  <si>
    <t>Sister Midnight</t>
  </si>
  <si>
    <t>Magnet Releasing</t>
  </si>
  <si>
    <t>Father, Mother, Sister, Broth…</t>
  </si>
  <si>
    <t>Muzzle: City of Wolves</t>
  </si>
  <si>
    <t>Eli Roth Presents: Dream Eater</t>
  </si>
  <si>
    <t>Hi-Five (하이파이브)</t>
  </si>
  <si>
    <t>Seven Veils</t>
  </si>
  <si>
    <t>Dazed and Confused</t>
  </si>
  <si>
    <t>Yi Yi</t>
  </si>
  <si>
    <t>Dune</t>
  </si>
  <si>
    <t>Candyman</t>
  </si>
  <si>
    <t>Queens of the Dead</t>
  </si>
  <si>
    <t>Eli Roth Presents: Jimmy and …</t>
  </si>
  <si>
    <t>Vingt Dieux</t>
  </si>
  <si>
    <t>Zeitgeist</t>
  </si>
  <si>
    <t>Une femme est une femme</t>
  </si>
  <si>
    <t>The Blues Brothers</t>
  </si>
  <si>
    <t>Armand</t>
  </si>
  <si>
    <t>Strange Journey: The Story of…</t>
  </si>
  <si>
    <t>Margot Station</t>
  </si>
  <si>
    <t>Hung Up on a Dream: The Zombi…</t>
  </si>
  <si>
    <t>Xeno</t>
  </si>
  <si>
    <t>Pandas</t>
  </si>
  <si>
    <t>Brazil</t>
  </si>
  <si>
    <t>Halloween II</t>
  </si>
  <si>
    <t>Kynodontas</t>
  </si>
  <si>
    <t>Marlee Matlin: Not Alone Anym…</t>
  </si>
  <si>
    <t>La grazia</t>
  </si>
  <si>
    <t>Wisdom of Happiness</t>
  </si>
  <si>
    <t>Abramorama Films</t>
  </si>
  <si>
    <t>Spike and Mike’s Animation Ex…</t>
  </si>
  <si>
    <t>Skybound Entertai…</t>
  </si>
  <si>
    <t>Dark Nuns (검은 수녀들)</t>
  </si>
  <si>
    <t>Un homme et une femme</t>
  </si>
  <si>
    <t>Army of Darkness</t>
  </si>
  <si>
    <t>Architecton</t>
  </si>
  <si>
    <t>What If...</t>
  </si>
  <si>
    <t>Linda Linda Linda (リンダ リ…</t>
  </si>
  <si>
    <t>Bonhoeffer: Pastor. Spy. Assa…</t>
  </si>
  <si>
    <t>The 40 Year-old Virgin</t>
  </si>
  <si>
    <t>The Muppet Movie</t>
  </si>
  <si>
    <t>L’histoire de Souleymane</t>
  </si>
  <si>
    <t>Killer of Sheep</t>
  </si>
  <si>
    <t>Shaun of the Dead</t>
  </si>
  <si>
    <t>Apocalypse Now</t>
  </si>
  <si>
    <t>Rosemead</t>
  </si>
  <si>
    <t>Love &amp; Pop (ラブ&amp;ポップ)</t>
  </si>
  <si>
    <t>El Jockey</t>
  </si>
  <si>
    <t>given The Double Album: Hiira…</t>
  </si>
  <si>
    <t>Crunchyroll</t>
  </si>
  <si>
    <t>Mistress Dispeller</t>
  </si>
  <si>
    <t>Miss Kobayashi’s Dragon Maid:…</t>
  </si>
  <si>
    <t>Magic Farm</t>
  </si>
  <si>
    <t>Blue Sun Palace</t>
  </si>
  <si>
    <t>Dekanalog</t>
  </si>
  <si>
    <t>Kokuho</t>
  </si>
  <si>
    <t>Tatami</t>
  </si>
  <si>
    <t>Born to be Wild 3D</t>
  </si>
  <si>
    <t>The Teacher (الأستاذ)</t>
  </si>
  <si>
    <t>Ain’t No Back to a Merry Go R…</t>
  </si>
  <si>
    <t>Ruby Pictures Inc.</t>
  </si>
  <si>
    <t>Hot Milk</t>
  </si>
  <si>
    <t>L’Attachement</t>
  </si>
  <si>
    <t>Mongrel Media</t>
  </si>
  <si>
    <t>Hearts of Darkness: A Filmmak…</t>
  </si>
  <si>
    <t>Sod &amp; Stubble</t>
  </si>
  <si>
    <t>Purdie Distributi…</t>
  </si>
  <si>
    <t>The Annihilation of Fish</t>
  </si>
  <si>
    <t>Tall Tales</t>
  </si>
  <si>
    <t>Sabbath Queen</t>
  </si>
  <si>
    <t>Sawt Hind Rajab</t>
  </si>
  <si>
    <t>WILLA</t>
  </si>
  <si>
    <t>Been Here Stay Here</t>
  </si>
  <si>
    <t>Lost and Found Fi…</t>
  </si>
  <si>
    <t>Wildfire: The Legend of the C…</t>
  </si>
  <si>
    <t>Hemdale</t>
  </si>
  <si>
    <t>The Accidental Getaway Driver</t>
  </si>
  <si>
    <t>Pigen med nålen</t>
  </si>
  <si>
    <t>Hubble 3D</t>
  </si>
  <si>
    <t>St. Elmo’s Fire</t>
  </si>
  <si>
    <t>Among Neighbors</t>
  </si>
  <si>
    <t>Predators</t>
  </si>
  <si>
    <t>MTV Documentary F…</t>
  </si>
  <si>
    <t>Los Frikis</t>
  </si>
  <si>
    <t>Falling Forward F…</t>
  </si>
  <si>
    <t>The Ugly</t>
  </si>
  <si>
    <t>Sharing Aloha</t>
  </si>
  <si>
    <t>You Got Gold — A Celebration …</t>
  </si>
  <si>
    <t>Quatre nuits d’un rêveur</t>
  </si>
  <si>
    <t>The Man Who Saves the World?</t>
  </si>
  <si>
    <t>Area 23a</t>
  </si>
  <si>
    <t>Kesäkirja</t>
  </si>
  <si>
    <t>Oh, Canada</t>
  </si>
  <si>
    <t>Grand Tour</t>
  </si>
  <si>
    <t>Pools</t>
  </si>
  <si>
    <t>Circle Collective</t>
  </si>
  <si>
    <t>Night of the Juggler</t>
  </si>
  <si>
    <t>Can I Get a Witness</t>
  </si>
  <si>
    <t>Swamp Dogg Gets His Pool Pain…</t>
  </si>
  <si>
    <t>April</t>
  </si>
  <si>
    <t>Metrograph Pictur…</t>
  </si>
  <si>
    <t>Mumu (不说话的爱)</t>
  </si>
  <si>
    <t>Sovereign</t>
  </si>
  <si>
    <t>We Are Guardians</t>
  </si>
  <si>
    <t>Crunchyroll Anime Nights Snea…</t>
  </si>
  <si>
    <t>Janis Ian: Breaking Silence</t>
  </si>
  <si>
    <t>Small Things Like These</t>
  </si>
  <si>
    <t>DIG! XX</t>
  </si>
  <si>
    <t>Ka Whawhai Tonu</t>
  </si>
  <si>
    <t>Offret</t>
  </si>
  <si>
    <t>Orion Pictures</t>
  </si>
  <si>
    <t>The Lovers on the Bridge</t>
  </si>
  <si>
    <t>Memoir of a Snail</t>
  </si>
  <si>
    <t>Arco</t>
  </si>
  <si>
    <t>Under the Sea 3D</t>
  </si>
  <si>
    <t>Put Your Soul on Your Hand an…</t>
  </si>
  <si>
    <t>Deep Sea 3D</t>
  </si>
  <si>
    <t>KÖLN 75</t>
  </si>
  <si>
    <t>The Plague</t>
  </si>
  <si>
    <t>Preparation For The Next Life</t>
  </si>
  <si>
    <t>William Tell</t>
  </si>
  <si>
    <t>The Actor</t>
  </si>
  <si>
    <t>Dragon Heart — Adventures Bey…</t>
  </si>
  <si>
    <t>Unholy Song</t>
  </si>
  <si>
    <t>The Choral</t>
  </si>
  <si>
    <t>Monk in Pieces</t>
  </si>
  <si>
    <t>Women in Christ</t>
  </si>
  <si>
    <t>Extremely Unique Dynamic</t>
  </si>
  <si>
    <t>Strand Releasing</t>
  </si>
  <si>
    <t>Gazer</t>
  </si>
  <si>
    <t>Fuck My Son!</t>
  </si>
  <si>
    <t>Coexistence, My Ass</t>
  </si>
  <si>
    <t>My Teez Productio…</t>
  </si>
  <si>
    <t>The Boy and the Beast</t>
  </si>
  <si>
    <t>The Trouble with Jessica</t>
  </si>
  <si>
    <t>Went Up the Hill</t>
  </si>
  <si>
    <t>Hotspring Sharkattack (温泉シ…</t>
  </si>
  <si>
    <t>Sirât</t>
  </si>
  <si>
    <t>Picnic at Hanging Rock</t>
  </si>
  <si>
    <t>Atlantic</t>
  </si>
  <si>
    <t>Rabbit Trap</t>
  </si>
  <si>
    <t>A Cool Fish 2 (无名之辈：否极…</t>
  </si>
  <si>
    <t>To a Land Unknown</t>
  </si>
  <si>
    <t>Swept Away</t>
  </si>
  <si>
    <t>Santosh</t>
  </si>
  <si>
    <t>Seeds</t>
  </si>
  <si>
    <t>The Chronology of Water</t>
  </si>
  <si>
    <t>The Forge</t>
  </si>
  <si>
    <t>Shari &amp; Lamb Chop</t>
  </si>
  <si>
    <t>The Order</t>
  </si>
  <si>
    <t>Ponyboi</t>
  </si>
  <si>
    <t>Gathr Films</t>
  </si>
  <si>
    <t>Island of Lemurs: Madagascar</t>
  </si>
  <si>
    <t>A Photographic Memory</t>
  </si>
  <si>
    <t>Diciannove</t>
  </si>
  <si>
    <t>Dracula</t>
  </si>
  <si>
    <t>The Tale of Silyan</t>
  </si>
  <si>
    <t>Picturehouse</t>
  </si>
  <si>
    <t>Bir Zamanlar Gelecek: 2121</t>
  </si>
  <si>
    <t>Vulcanizadora</t>
  </si>
  <si>
    <t>Elie Wiesel: Soul on Fire</t>
  </si>
  <si>
    <t>Panorama Studios</t>
  </si>
  <si>
    <t>The True Story of Tamara de L…</t>
  </si>
  <si>
    <t>Kaj ti je deklica</t>
  </si>
  <si>
    <t>Diva</t>
  </si>
  <si>
    <t>Venom: The Last Dance</t>
  </si>
  <si>
    <t>Ernest Cole: Lost and Found</t>
  </si>
  <si>
    <t>Darling</t>
  </si>
  <si>
    <t>Northern Lights</t>
  </si>
  <si>
    <t>Bloody Axe Wound</t>
  </si>
  <si>
    <t>L’Empire</t>
  </si>
  <si>
    <t>Maria</t>
  </si>
  <si>
    <t>Zodiac Killer Project</t>
  </si>
  <si>
    <t>El</t>
  </si>
  <si>
    <t>Re-Election</t>
  </si>
  <si>
    <t>Overlord: 10th Anniversary Ce…</t>
  </si>
  <si>
    <t>Rats!</t>
  </si>
  <si>
    <t>Yellow Veil Pictu…</t>
  </si>
  <si>
    <t>Les Fantômes</t>
  </si>
  <si>
    <t>Peacock</t>
  </si>
  <si>
    <t>Elli and the Ghostly Ghost Tr…</t>
  </si>
  <si>
    <t>Les meutes</t>
  </si>
  <si>
    <t>Hors du temps</t>
  </si>
  <si>
    <t>To the Arctic 3D</t>
  </si>
  <si>
    <t>Atropia</t>
  </si>
  <si>
    <t>VRC</t>
  </si>
  <si>
    <t>Killer Raccoons 2: Dark Chris…</t>
  </si>
  <si>
    <t>AJ Goes to the Dog Park</t>
  </si>
  <si>
    <t>A Savage Art</t>
  </si>
  <si>
    <t>The Visitor</t>
  </si>
  <si>
    <t>Mr. K</t>
  </si>
  <si>
    <t>Doppelganger Rele…</t>
  </si>
  <si>
    <t>A Normal Family (보통의 가족)</t>
  </si>
  <si>
    <t>Room 8 Films</t>
  </si>
  <si>
    <t>Finalement</t>
  </si>
  <si>
    <t>Don’t Answer</t>
  </si>
  <si>
    <t>Can’t Let It Go</t>
  </si>
  <si>
    <t>Las Nubes</t>
  </si>
  <si>
    <t>The Boondock Saints</t>
  </si>
  <si>
    <t>This is Spinal Tap</t>
  </si>
  <si>
    <t>Thank You Very Much</t>
  </si>
  <si>
    <t>Drafthouse Films</t>
  </si>
  <si>
    <t>Borderline</t>
  </si>
  <si>
    <t>Jeux interdits</t>
  </si>
  <si>
    <t>Shanghai Blues (上海之夜)</t>
  </si>
  <si>
    <t>Eric Larue</t>
  </si>
  <si>
    <t>Trainwreck</t>
  </si>
  <si>
    <t>I Love You Forever</t>
  </si>
  <si>
    <t>Naked Ambition</t>
  </si>
  <si>
    <t>The Glassworker</t>
  </si>
  <si>
    <t>Natchez</t>
  </si>
  <si>
    <t>Bang Bang</t>
  </si>
  <si>
    <t>Vertigo Releasing</t>
  </si>
  <si>
    <t>Make Me Famous</t>
  </si>
  <si>
    <t>Red Splat Product…</t>
  </si>
  <si>
    <t>ADA: My Mother the Architect</t>
  </si>
  <si>
    <t>Chapter Two Films</t>
  </si>
  <si>
    <t>Seses</t>
  </si>
  <si>
    <t>Sabar Bonda</t>
  </si>
  <si>
    <t>Compensation</t>
  </si>
  <si>
    <t>When I’m Ready</t>
  </si>
  <si>
    <t>Marcella</t>
  </si>
  <si>
    <t>Man Finds Tape</t>
  </si>
  <si>
    <t>Lost On A Mountain In Maine</t>
  </si>
  <si>
    <t>La Nuit se traîne</t>
  </si>
  <si>
    <t>Blades in the Darkness</t>
  </si>
  <si>
    <t>Seclusion</t>
  </si>
  <si>
    <t>Travolti da un insolito desti…</t>
  </si>
  <si>
    <t>Let’s Get Lost</t>
  </si>
  <si>
    <t>Endless Cookie</t>
  </si>
  <si>
    <t>Hedda</t>
  </si>
  <si>
    <t>Los domingos mueren más perso…</t>
  </si>
  <si>
    <t>Big World Pictures</t>
  </si>
  <si>
    <t>AUM: The Cult at the End of t…</t>
  </si>
  <si>
    <t>Hema Hema</t>
  </si>
  <si>
    <t>La Tour de glace</t>
  </si>
  <si>
    <t>Prisoners of Fire</t>
  </si>
  <si>
    <t>Little Girl Blue</t>
  </si>
  <si>
    <t>Please Don’t Feed the Children</t>
  </si>
  <si>
    <t>Altitude Film Dis…</t>
  </si>
  <si>
    <t>Gibel Otrara (Отырардың күйре…</t>
  </si>
  <si>
    <t>Neighborhood Watch</t>
  </si>
  <si>
    <t>Cutting Through Rocks</t>
  </si>
  <si>
    <t>Film Forum</t>
  </si>
  <si>
    <t>Descendent</t>
  </si>
  <si>
    <t>Paul</t>
  </si>
  <si>
    <t>Daniela Forever</t>
  </si>
  <si>
    <t>The Black Sea</t>
  </si>
  <si>
    <t>Life of Mike</t>
  </si>
  <si>
    <t>Mountain Park Med…</t>
  </si>
  <si>
    <t>Come Closer</t>
  </si>
  <si>
    <t>Boil Alert</t>
  </si>
  <si>
    <t>Petrol</t>
  </si>
  <si>
    <t>Day of the Fight</t>
  </si>
  <si>
    <t>Bears on a Ship</t>
  </si>
  <si>
    <t>Uncia Films</t>
  </si>
  <si>
    <t>The Business of Fancydancing</t>
  </si>
  <si>
    <t>Rounding</t>
  </si>
  <si>
    <t>Girls Town</t>
  </si>
  <si>
    <t>October Films</t>
  </si>
  <si>
    <t>His Father’s Son</t>
  </si>
  <si>
    <t>Desert of Namibia (ナミビアの…</t>
  </si>
  <si>
    <t>Kani Releasing</t>
  </si>
  <si>
    <t>The King of Color</t>
  </si>
  <si>
    <t>Naked Acts</t>
  </si>
  <si>
    <t>Sex Love Venice</t>
  </si>
  <si>
    <t>Lion Heart Distri…</t>
  </si>
  <si>
    <t>Evicted</t>
  </si>
  <si>
    <t>Kismet Circle</t>
  </si>
  <si>
    <t>De Lydløse</t>
  </si>
  <si>
    <t>Tim Travers &amp; the Time Travel…</t>
  </si>
  <si>
    <t>Disrupt Entertain…</t>
  </si>
  <si>
    <t>Namaka</t>
  </si>
  <si>
    <t>Somos Belén</t>
  </si>
  <si>
    <t>Tapawingo</t>
  </si>
  <si>
    <t>Invader</t>
  </si>
  <si>
    <t>Simple comme Sylvain</t>
  </si>
  <si>
    <t>Breakup Season</t>
  </si>
  <si>
    <t>Buffalo 8</t>
  </si>
  <si>
    <t>In the Summers</t>
  </si>
  <si>
    <t>Daytime Revolution</t>
  </si>
  <si>
    <t>Lake George</t>
  </si>
  <si>
    <t>Mountains</t>
  </si>
  <si>
    <t>Yo no soy ésa</t>
  </si>
  <si>
    <t>Vacances forcées</t>
  </si>
  <si>
    <t>Turno Nocturno</t>
  </si>
  <si>
    <t>Il Corpo</t>
  </si>
  <si>
    <t>The Birds Who Fear Death</t>
  </si>
  <si>
    <t>Fureru (ふれる)</t>
  </si>
  <si>
    <t>Studio</t>
  </si>
  <si>
    <t>Other</t>
  </si>
  <si>
    <t>Row Labels</t>
  </si>
  <si>
    <t>(blank)</t>
  </si>
  <si>
    <t>Grand Total</t>
  </si>
  <si>
    <t>2025 Gross ($M)</t>
  </si>
  <si>
    <t>2025 Box Office Gross ($M)</t>
  </si>
  <si>
    <t>Sum of 2025 Gross ($M)</t>
  </si>
  <si>
    <t>Release Group</t>
  </si>
  <si>
    <t>Worldwide</t>
  </si>
  <si>
    <t>Domestic</t>
  </si>
  <si>
    <t>%</t>
  </si>
  <si>
    <t>Foreign</t>
  </si>
  <si>
    <t>Ne Zha 2</t>
  </si>
  <si>
    <t>Jurassic World: Rebirth</t>
  </si>
  <si>
    <t>Demon Slayer: Kimetsu No Yaiba Infinity Castle</t>
  </si>
  <si>
    <t>Mission: Impossible - The Final Reckoning</t>
  </si>
  <si>
    <t>The Fantastic Four: First Steps</t>
  </si>
  <si>
    <t>Detective Chinatown 1900</t>
  </si>
  <si>
    <t>Dead to Rights</t>
  </si>
  <si>
    <t>-</t>
  </si>
  <si>
    <t>Captain America: Brave New World</t>
  </si>
  <si>
    <t>Now You See Me: Now You Don't</t>
  </si>
  <si>
    <t>Five Nights at Freddy's 2</t>
  </si>
  <si>
    <t>Snow White</t>
  </si>
  <si>
    <t>The SpongeBob Movie: Search for SquarePants</t>
  </si>
  <si>
    <t>Detective Conan: One-Eyed Flashback</t>
  </si>
  <si>
    <t>Chainsaw Man - The Movie: Reze Arc</t>
  </si>
  <si>
    <t>Bridget Jones: Mad About the Boy</t>
  </si>
  <si>
    <t>Ballerina</t>
  </si>
  <si>
    <t>Downton Abbey: The Grand Finale</t>
  </si>
  <si>
    <t>Buen Camino</t>
  </si>
  <si>
    <t>Gabby's Dollhouse: The Movie</t>
  </si>
  <si>
    <t>Cheburashka 2</t>
  </si>
  <si>
    <t>I Know What You Did Last Summer</t>
  </si>
  <si>
    <t>Den of Thieves: Pantera</t>
  </si>
  <si>
    <t>Manitou's Canoe</t>
  </si>
  <si>
    <t>Star Wars: Episode III - Revenge of the Sith 20th anniversary</t>
  </si>
  <si>
    <t>Taylor Swift: The Official Release Party of a Showgirl</t>
  </si>
  <si>
    <t>Springsteen: Deliver Me from Nowhere</t>
  </si>
  <si>
    <t>Exit 8</t>
  </si>
  <si>
    <t>The Wizard of the Emerald City</t>
  </si>
  <si>
    <t>No Other Choice</t>
  </si>
  <si>
    <t>Doraemon: Nobita's Art World Tales</t>
  </si>
  <si>
    <t>My Daughter Is a Zombie</t>
  </si>
  <si>
    <t>Tokyo Mer the Movie: Nankai Mission</t>
  </si>
  <si>
    <t>Fredonia: The Movie</t>
  </si>
  <si>
    <t>Pinocchio</t>
  </si>
  <si>
    <t>School of Magical Animals 4</t>
  </si>
  <si>
    <t>Red Rain</t>
  </si>
  <si>
    <t>Mobile Suit Gundam GQuuuuuuX: Beginning</t>
  </si>
  <si>
    <t>The Chosen: Last Supper</t>
  </si>
  <si>
    <t>Yadang: The Snitch</t>
  </si>
  <si>
    <t>God Save the Tuche</t>
  </si>
  <si>
    <t>Madly</t>
  </si>
  <si>
    <t>The Salt Path</t>
  </si>
  <si>
    <t>The Poet</t>
  </si>
  <si>
    <t>Hamilton 2025 Re-release</t>
  </si>
  <si>
    <t>Batya 2. Ded</t>
  </si>
  <si>
    <t>August</t>
  </si>
  <si>
    <t>The Twilight Saga: Breaking Dawn - Part 2 2025 Re-release</t>
  </si>
  <si>
    <t>My Pet Dragon</t>
  </si>
  <si>
    <t>The Twilight Saga: Breaking Dawn - Part 1 2025 Re-release</t>
  </si>
  <si>
    <t>1st Kiss</t>
  </si>
  <si>
    <t>The Secret Agent</t>
  </si>
  <si>
    <t>Crayon Shin-chan the Movie: Super Hot! The Spicy Kasukabe Dancers</t>
  </si>
  <si>
    <t>Bakudan</t>
  </si>
  <si>
    <t>Hitman 2</t>
  </si>
  <si>
    <t>Hypnosismic -Division Rap Battle- Interactive Movie</t>
  </si>
  <si>
    <t>Demon Slayer: Kimetsu no Yaiba - The Movie: Mugen Train 2025 Re-release</t>
  </si>
  <si>
    <t>Once We Were Us</t>
  </si>
  <si>
    <t>366 Days</t>
  </si>
  <si>
    <t>Jaws 2025 Re-release (50th Anniversary)</t>
  </si>
  <si>
    <t>Kraken</t>
  </si>
  <si>
    <t>Boss</t>
  </si>
  <si>
    <t>I Swear</t>
  </si>
  <si>
    <t>Alice in Wonderland</t>
  </si>
  <si>
    <t>Father There is Only One 5</t>
  </si>
  <si>
    <t>Yan Yana</t>
  </si>
  <si>
    <t>&lt;0.1%</t>
  </si>
  <si>
    <t>Back to the Past</t>
  </si>
  <si>
    <t>Colorful Stage! The Movie: A Miku Who Can't Sing</t>
  </si>
  <si>
    <t>The Match</t>
  </si>
  <si>
    <t>5 Centimeters Per Second</t>
  </si>
  <si>
    <t>More Beautiful</t>
  </si>
  <si>
    <t>Black Showman</t>
  </si>
  <si>
    <t>Hi-Five</t>
  </si>
  <si>
    <t>Avatar: The Way of Water 2025 Re-release</t>
  </si>
  <si>
    <t>The 4 Rascals</t>
  </si>
  <si>
    <t>Back to the Future 40th Anniversary</t>
  </si>
  <si>
    <t>Shinso wo Ohanashi Shimasu</t>
  </si>
  <si>
    <t>The Three Investigators and the Carpathian Dog</t>
  </si>
  <si>
    <t>How to Make a Killing</t>
  </si>
  <si>
    <t>Noise</t>
  </si>
  <si>
    <t>A Mouse Hunt for Christmas</t>
  </si>
  <si>
    <t>The Chosen: Woes/The Chosen: The Same Coin/The Chosen: Because of Me</t>
  </si>
  <si>
    <t>Kill Bill: The Whole Bloody Affair</t>
  </si>
  <si>
    <t>Once Upon My Mother</t>
  </si>
  <si>
    <t>The Chosen: Reunions/The Chosen: The Upper Room Part I/The Chosen: The Upper Room Part II</t>
  </si>
  <si>
    <t>Die My Love</t>
  </si>
  <si>
    <t>Dark Nuns</t>
  </si>
  <si>
    <t>Uta No Prince-Sama: Maji Love Taboo Night Xxxx</t>
  </si>
  <si>
    <t>La Grazia</t>
  </si>
  <si>
    <t>Trillion Game</t>
  </si>
  <si>
    <t>Sarah's Oil</t>
  </si>
  <si>
    <t>Papiny dochki. Mama vernulas</t>
  </si>
  <si>
    <t>Dollhouse</t>
  </si>
  <si>
    <t>Toy Story 2025 Re-release</t>
  </si>
  <si>
    <t>About a Place in the Kinki Region</t>
  </si>
  <si>
    <t>Dog 51</t>
  </si>
  <si>
    <t>Sirat</t>
  </si>
  <si>
    <t>Whispers in the Woods</t>
  </si>
  <si>
    <t>Princess Mononoke 2025 Re-release</t>
  </si>
  <si>
    <t>It's Okay!</t>
  </si>
  <si>
    <t>A PAW Patrol Christmas</t>
  </si>
  <si>
    <t>To the Village to Grandpa</t>
  </si>
  <si>
    <t>It Was Just an Accident</t>
  </si>
  <si>
    <t>Eiga Last Man: First Love</t>
  </si>
  <si>
    <t>Oi vita mia</t>
  </si>
  <si>
    <t>A Private Life</t>
  </si>
  <si>
    <t>Yolki 12</t>
  </si>
  <si>
    <t>Frontline - Yokohama Bay</t>
  </si>
  <si>
    <t>Inside Out 2</t>
  </si>
  <si>
    <t>Deadpool &amp; Wolverine</t>
  </si>
  <si>
    <t>Despicable Me 4</t>
  </si>
  <si>
    <t>Beetlejuice Beetlejuice</t>
  </si>
  <si>
    <t>Dune: Part Two</t>
  </si>
  <si>
    <t>Twisters</t>
  </si>
  <si>
    <t>Godzilla x Kong: The New Empi…</t>
  </si>
  <si>
    <t>Bad Boys: Ride or Die</t>
  </si>
  <si>
    <t>Kingdom of the Planet of the …</t>
  </si>
  <si>
    <t>It Ends With Us</t>
  </si>
  <si>
    <t>A Quiet Place: Day One</t>
  </si>
  <si>
    <t>Ghostbusters: Frozen Empire</t>
  </si>
  <si>
    <t>IF</t>
  </si>
  <si>
    <t>Alien: Romulus</t>
  </si>
  <si>
    <t>Bob Marley: One Love</t>
  </si>
  <si>
    <t>The Fall Guy</t>
  </si>
  <si>
    <t>The Garfield Movie</t>
  </si>
  <si>
    <t>Wonka</t>
  </si>
  <si>
    <t>Longlegs</t>
  </si>
  <si>
    <t>Migration</t>
  </si>
  <si>
    <t>Mean Girls</t>
  </si>
  <si>
    <t>Smile 2</t>
  </si>
  <si>
    <t>Civil War</t>
  </si>
  <si>
    <t>Furiosa: A Mad Max Saga</t>
  </si>
  <si>
    <t>The Beekeeper</t>
  </si>
  <si>
    <t>Anyone But You</t>
  </si>
  <si>
    <t>Transformers One</t>
  </si>
  <si>
    <t>Joker: Folie à Deux</t>
  </si>
  <si>
    <t>Terrifier 3</t>
  </si>
  <si>
    <t>Challengers</t>
  </si>
  <si>
    <t>Aquaman and the Lost Kingdom</t>
  </si>
  <si>
    <t>Argylle</t>
  </si>
  <si>
    <t>Madame Web</t>
  </si>
  <si>
    <t>Trap</t>
  </si>
  <si>
    <t>Speak No Evil</t>
  </si>
  <si>
    <t>The Strangers: Chapter 1</t>
  </si>
  <si>
    <t>Coraline</t>
  </si>
  <si>
    <t>Night Swim</t>
  </si>
  <si>
    <t>The Boys in the Boat</t>
  </si>
  <si>
    <t>Reagan</t>
  </si>
  <si>
    <t>ShowBiz Direct</t>
  </si>
  <si>
    <t>Horizon: An American Saga Cha…</t>
  </si>
  <si>
    <t>Imaginary</t>
  </si>
  <si>
    <t>Heretic</t>
  </si>
  <si>
    <t>Abigail</t>
  </si>
  <si>
    <t>Monkey Man</t>
  </si>
  <si>
    <t>Arthur the King</t>
  </si>
  <si>
    <t>We Live in Time</t>
  </si>
  <si>
    <t>Poor Things</t>
  </si>
  <si>
    <t>Blink Twice</t>
  </si>
  <si>
    <t>The Bikeriders</t>
  </si>
  <si>
    <t>The Ministry of Ungentlemanly…</t>
  </si>
  <si>
    <t>Fly Me to the Moon</t>
  </si>
  <si>
    <t>Unsung Hero</t>
  </si>
  <si>
    <t>The First Omen</t>
  </si>
  <si>
    <t>The Iron Claw</t>
  </si>
  <si>
    <t>Cabrini</t>
  </si>
  <si>
    <t>American Fiction</t>
  </si>
  <si>
    <t>Ordinary Angels</t>
  </si>
  <si>
    <t>The Watchers</t>
  </si>
  <si>
    <t>Tarot</t>
  </si>
  <si>
    <t>Kalki 2898-AD</t>
  </si>
  <si>
    <t>Harold and the Purple Crayon</t>
  </si>
  <si>
    <t>The Color Purple</t>
  </si>
  <si>
    <t>Immaculate</t>
  </si>
  <si>
    <t>Borderlands</t>
  </si>
  <si>
    <t>MaXXXine</t>
  </si>
  <si>
    <t>The Chosen: Season 4 Episodes…</t>
  </si>
  <si>
    <t>Star Wars Ep. I: The Phantom …</t>
  </si>
  <si>
    <t>Pushpa: The Rule — Part 2</t>
  </si>
  <si>
    <t>Am I Racist?</t>
  </si>
  <si>
    <t>Here</t>
  </si>
  <si>
    <t>Sound of Hope: The Story of P…</t>
  </si>
  <si>
    <t>Godzilla Minus One (ゴジラ最…</t>
  </si>
  <si>
    <t>Toho International</t>
  </si>
  <si>
    <t>The Boy and the Heron (君たち…</t>
  </si>
  <si>
    <t>Never Let Go</t>
  </si>
  <si>
    <t>Late Night with the Devil</t>
  </si>
  <si>
    <t>Lisa Frankenstein</t>
  </si>
  <si>
    <t>Piece by Piece</t>
  </si>
  <si>
    <t>Saturday Night</t>
  </si>
  <si>
    <t>The Crow</t>
  </si>
  <si>
    <t>Thelma</t>
  </si>
  <si>
    <t>The Zone of Interest</t>
  </si>
  <si>
    <t>Spy x Family Code: White</t>
  </si>
  <si>
    <t>Love Lies Bleeding</t>
  </si>
  <si>
    <t>Ferrari</t>
  </si>
  <si>
    <t>Megalopolis</t>
  </si>
  <si>
    <t>Sight</t>
  </si>
  <si>
    <t>Haikyu!! The Movie: Decisive …</t>
  </si>
  <si>
    <t>Afraid</t>
  </si>
  <si>
    <t>The Hunger Games: The Ballad …</t>
  </si>
  <si>
    <t>I.S.S.</t>
  </si>
  <si>
    <t>Cuckoo</t>
  </si>
  <si>
    <t>Back to Black</t>
  </si>
  <si>
    <t>The Book of Clarence</t>
  </si>
  <si>
    <t>Someone Like You</t>
  </si>
  <si>
    <t>One Life</t>
  </si>
  <si>
    <t>Devara Part 1</t>
  </si>
  <si>
    <t>The Killer’s Game</t>
  </si>
  <si>
    <t>My Old Ass</t>
  </si>
  <si>
    <t>The Lion King</t>
  </si>
  <si>
    <t>White Bird</t>
  </si>
  <si>
    <t>My Hero Academia the Movie: Y…</t>
  </si>
  <si>
    <t>Kinds of Kindness</t>
  </si>
  <si>
    <t>Drive-Away Dolls</t>
  </si>
  <si>
    <t>Wicked Little Letters</t>
  </si>
  <si>
    <t>I Saw the TV Glow</t>
  </si>
  <si>
    <t>Dìdi (弟弟)</t>
  </si>
  <si>
    <t>Hello, Love, Again</t>
  </si>
  <si>
    <t>Origin</t>
  </si>
  <si>
    <t>Land of Bad</t>
  </si>
  <si>
    <t>The Exorcism</t>
  </si>
  <si>
    <t>In a Violent Nature</t>
  </si>
  <si>
    <t>Fighter</t>
  </si>
  <si>
    <t>Viacom18 Motion P…</t>
  </si>
  <si>
    <t>Guntur Kaaram</t>
  </si>
  <si>
    <t>The Apprentice</t>
  </si>
  <si>
    <t>Babes</t>
  </si>
  <si>
    <t>Perfect Days</t>
  </si>
  <si>
    <t>Y2K</t>
  </si>
  <si>
    <t>All of Us Strangers</t>
  </si>
  <si>
    <t>The Front Room</t>
  </si>
  <si>
    <t>Wish</t>
  </si>
  <si>
    <t>Solo Leveling -ReAwakening-</t>
  </si>
  <si>
    <t>God’s Not Dead: In God We Tru…</t>
  </si>
  <si>
    <t>2024 Oscar Shorts</t>
  </si>
  <si>
    <t>Strange Darling</t>
  </si>
  <si>
    <t>Magenta Light Stu…</t>
  </si>
  <si>
    <t>The Long Game</t>
  </si>
  <si>
    <t>Jesus Thirsts: The Miracle of…</t>
  </si>
  <si>
    <t>The Fabulous Four</t>
  </si>
  <si>
    <t>Queer</t>
  </si>
  <si>
    <t>For King + Country: A Drummer…</t>
  </si>
  <si>
    <t>White Christmas</t>
  </si>
  <si>
    <t>My Penguin Friend</t>
  </si>
  <si>
    <t>Absolution</t>
  </si>
  <si>
    <t>Ezra</t>
  </si>
  <si>
    <t>Sight &amp; Sound Presents: Danie…</t>
  </si>
  <si>
    <t>Boy Kills World</t>
  </si>
  <si>
    <t>The Blue Angels</t>
  </si>
  <si>
    <t>Rite Here Rite Now</t>
  </si>
  <si>
    <t>La passion de Dodin Bouffant</t>
  </si>
  <si>
    <t>Jung Kook: I Am Still (정국: …</t>
  </si>
  <si>
    <t>Tillu Square</t>
  </si>
  <si>
    <t>The American Society of Magic…</t>
  </si>
  <si>
    <t>Summer Camp</t>
  </si>
  <si>
    <t>Howl’s Moving Castle (ハウル…</t>
  </si>
  <si>
    <t>Hitpig!</t>
  </si>
  <si>
    <t>Elevation</t>
  </si>
  <si>
    <t>Exhuma (파묘)</t>
  </si>
  <si>
    <t>Alien</t>
  </si>
  <si>
    <t>Hanu Man</t>
  </si>
  <si>
    <t>Nirvana Studios</t>
  </si>
  <si>
    <t>In the Land of Saints and Sin…</t>
  </si>
  <si>
    <t>Problemista</t>
  </si>
  <si>
    <t>Bhool Bhulaiyaa 3</t>
  </si>
  <si>
    <t>Shree Krishna Film</t>
  </si>
  <si>
    <t>Singham Again</t>
  </si>
  <si>
    <t>Moviegoers Entert…</t>
  </si>
  <si>
    <t>Stree 2</t>
  </si>
  <si>
    <t>The Holdovers</t>
  </si>
  <si>
    <t>The Ark and the Darkness</t>
  </si>
  <si>
    <t>Between the Temples</t>
  </si>
  <si>
    <t>Lee</t>
  </si>
  <si>
    <t>Look Back</t>
  </si>
  <si>
    <t>YOLO (热辣滚烫)</t>
  </si>
  <si>
    <t>Queen Rock Montreal</t>
  </si>
  <si>
    <t>Escape From Germany</t>
  </si>
  <si>
    <t>Suga | Agust D Tour ‘D-Day’ T…</t>
  </si>
  <si>
    <t>Out of Darkness</t>
  </si>
  <si>
    <t>Werewolves</t>
  </si>
  <si>
    <t>Blue Lock The Movie -Episode …</t>
  </si>
  <si>
    <t>Jatt &amp; Juliet 3</t>
  </si>
  <si>
    <t>The Firing Squad</t>
  </si>
  <si>
    <t>City of Dreams</t>
  </si>
  <si>
    <t>Hocus Pocus</t>
  </si>
  <si>
    <t>Crew</t>
  </si>
  <si>
    <t>Funasia Films</t>
  </si>
  <si>
    <t>Overlord: The Sacred Kingdom</t>
  </si>
  <si>
    <t>Twister</t>
  </si>
  <si>
    <t>Turning Red</t>
  </si>
  <si>
    <t>You Gotta Believe</t>
  </si>
  <si>
    <t>Vindicating Trump</t>
  </si>
  <si>
    <t>Something to Stand for with M…</t>
  </si>
  <si>
    <t>Goodrich</t>
  </si>
  <si>
    <t>Anatomie d’une chute</t>
  </si>
  <si>
    <t>Luca</t>
  </si>
  <si>
    <t>The End of Evangelion</t>
  </si>
  <si>
    <t>Monster Summer</t>
  </si>
  <si>
    <t>Pastime Pictures</t>
  </si>
  <si>
    <t>Oddity</t>
  </si>
  <si>
    <t>Przysięga Ireny</t>
  </si>
  <si>
    <t>Touch</t>
  </si>
  <si>
    <t>Kill</t>
  </si>
  <si>
    <t>Rad</t>
  </si>
  <si>
    <t>The Roundup: Punishment (범죄…</t>
  </si>
  <si>
    <t>Capelight Pictures</t>
  </si>
  <si>
    <t>Kneecap</t>
  </si>
  <si>
    <t>Average Joe</t>
  </si>
  <si>
    <t>Sting</t>
  </si>
  <si>
    <t>Vettaiyan</t>
  </si>
  <si>
    <t>Lyca Productions</t>
  </si>
  <si>
    <t>DAN DA DAN: First Encounter</t>
  </si>
  <si>
    <t>The Outrun</t>
  </si>
  <si>
    <t>Widow Clicquot</t>
  </si>
  <si>
    <t>Sasquatch Sunset</t>
  </si>
  <si>
    <t>La chimera</t>
  </si>
  <si>
    <t>Napoleon</t>
  </si>
  <si>
    <t>Daddio</t>
  </si>
  <si>
    <t>Article 370</t>
  </si>
  <si>
    <t>Jio Studios</t>
  </si>
  <si>
    <t>Trolls Band Together</t>
  </si>
  <si>
    <t>Tenet</t>
  </si>
  <si>
    <t>Soul</t>
  </si>
  <si>
    <t>Robot Dreams</t>
  </si>
  <si>
    <t>Laufey’s A Night at the Symph…</t>
  </si>
  <si>
    <t>Freud’s Last Session</t>
  </si>
  <si>
    <t>Evil Does Not Exist (悪は存在…</t>
  </si>
  <si>
    <t>Spider-Man: Far From Home</t>
  </si>
  <si>
    <t>Arcadian</t>
  </si>
  <si>
    <t>Whiplash</t>
  </si>
  <si>
    <t>Janet Planet</t>
  </si>
  <si>
    <t>CatVideoFest 2024</t>
  </si>
  <si>
    <t>Stopmotion</t>
  </si>
  <si>
    <t>Your Monster</t>
  </si>
  <si>
    <t>Killers of the Flower Moon</t>
  </si>
  <si>
    <t>Slingshot</t>
  </si>
  <si>
    <t>RM: Right People, Wrong Place</t>
  </si>
  <si>
    <t>CJ4DPlex</t>
  </si>
  <si>
    <t>Disciples in the Moonlight</t>
  </si>
  <si>
    <t>The Return</t>
  </si>
  <si>
    <t>Ghostlight</t>
  </si>
  <si>
    <t>Spider-Man: No Way Home</t>
  </si>
  <si>
    <t>Tuesday</t>
  </si>
  <si>
    <t>Bade Miyan Chote Miyan</t>
  </si>
  <si>
    <t>The Amazing Spider-Man</t>
  </si>
  <si>
    <t>The Amazing Spider-Man 2</t>
  </si>
  <si>
    <t>RENAISSANCE: A FILM BY BEYONCÉ</t>
  </si>
  <si>
    <t>Salaar: Cease Fire — Part 1</t>
  </si>
  <si>
    <t>A Different Man</t>
  </si>
  <si>
    <t>Journey to Bethlehem</t>
  </si>
  <si>
    <t>Ryan’s World the Movie: Titan…</t>
  </si>
  <si>
    <t>Weekend in Taipei</t>
  </si>
  <si>
    <t>Das Lehrerzimmer</t>
  </si>
  <si>
    <t>Not Another Church Movie</t>
  </si>
  <si>
    <t>Rumours</t>
  </si>
  <si>
    <t>Faith of Angels</t>
  </si>
  <si>
    <t>Wildcat</t>
  </si>
  <si>
    <t>Barbie</t>
  </si>
  <si>
    <t>Treasure</t>
  </si>
  <si>
    <t>The Wizard of Oz</t>
  </si>
  <si>
    <t>Winnie-the-Pooh: Blood and Ho…</t>
  </si>
  <si>
    <t>Firebrand</t>
  </si>
  <si>
    <t>Exhibiting Forgiveness</t>
  </si>
  <si>
    <t>Seven Samurai (七人の侍)</t>
  </si>
  <si>
    <t>William Shatner: You Can Call…</t>
  </si>
  <si>
    <t>Harry Potter and the Half-Blo…</t>
  </si>
  <si>
    <t>Skincare</t>
  </si>
  <si>
    <t>Snack Shack</t>
  </si>
  <si>
    <t>Les Misérables</t>
  </si>
  <si>
    <t>The Critic</t>
  </si>
  <si>
    <t>Azrael</t>
  </si>
  <si>
    <t>Dragonkeeper</t>
  </si>
  <si>
    <t>Scrambled</t>
  </si>
  <si>
    <t>One From the Heart</t>
  </si>
  <si>
    <t>JESUS: a Deaf Missions film</t>
  </si>
  <si>
    <t>La Bête</t>
  </si>
  <si>
    <t>Ghost in the Shell 2: Innocen…</t>
  </si>
  <si>
    <t>I, The Executioner (베테랑2)</t>
  </si>
  <si>
    <t>Hard Miles</t>
  </si>
  <si>
    <t>Rob Peace</t>
  </si>
  <si>
    <t>Spider-Man: Homecoming</t>
  </si>
  <si>
    <t>Blazing Saddles</t>
  </si>
  <si>
    <t>Back to the Future Part II</t>
  </si>
  <si>
    <t>Good One</t>
  </si>
  <si>
    <t>Shrek</t>
  </si>
  <si>
    <t>Forty-Seven Days with Jesus</t>
  </si>
  <si>
    <t>Paris, Texas</t>
  </si>
  <si>
    <t>20th Century Fox</t>
  </si>
  <si>
    <t>Anselm: Das Rauschen der Zeit</t>
  </si>
  <si>
    <t>Casablanca</t>
  </si>
  <si>
    <t>Twilight of the Warriors: Wal…</t>
  </si>
  <si>
    <t>Harry Potter and the Order of…</t>
  </si>
  <si>
    <t>Miller’s Girl</t>
  </si>
  <si>
    <t>The Fall</t>
  </si>
  <si>
    <t>A Silent Voice (映画 聲の形)</t>
  </si>
  <si>
    <t>Lahn mah</t>
  </si>
  <si>
    <t>Memory</t>
  </si>
  <si>
    <t>A Nightmare on Elm Street</t>
  </si>
  <si>
    <t>New Line</t>
  </si>
  <si>
    <t>Dunki</t>
  </si>
  <si>
    <t>We Grown Now</t>
  </si>
  <si>
    <t>Kung Fu Panda</t>
  </si>
  <si>
    <t>Accidental Texan</t>
  </si>
  <si>
    <t>Kuolleet lehdet</t>
  </si>
  <si>
    <t>I Am: Celine Dion</t>
  </si>
  <si>
    <t>Spider-Man: Across the Spider…</t>
  </si>
  <si>
    <t>Housekeeping for Beginners</t>
  </si>
  <si>
    <t>Minions: The Rise of Gru</t>
  </si>
  <si>
    <t>Gremlins</t>
  </si>
  <si>
    <t>The Hopeful</t>
  </si>
  <si>
    <t>National Anthem</t>
  </si>
  <si>
    <t>LD Entertainment</t>
  </si>
  <si>
    <t>The Batman</t>
  </si>
  <si>
    <t>The Lost Boys</t>
  </si>
  <si>
    <t>Bastarden</t>
  </si>
  <si>
    <t>Escape (탈주)</t>
  </si>
  <si>
    <t>The Carpenter</t>
  </si>
  <si>
    <t>The Sweet East</t>
  </si>
  <si>
    <t>Nostalghia</t>
  </si>
  <si>
    <t>Hijack 1971 (하이재킹)</t>
  </si>
  <si>
    <t>It’s Only Life After All</t>
  </si>
  <si>
    <t>Noryang: Deadly Sea (노량-죽…</t>
  </si>
  <si>
    <t>The Old Oak</t>
  </si>
  <si>
    <t>Animal</t>
  </si>
  <si>
    <t>Moksha Movies</t>
  </si>
  <si>
    <t>Just a Bit Outside: The Story…</t>
  </si>
  <si>
    <t>Canonball Product…</t>
  </si>
  <si>
    <t>Asphalt City</t>
  </si>
  <si>
    <t>Ghost Cat Anzu (化け猫あんず…</t>
  </si>
  <si>
    <t>The People’s Joker</t>
  </si>
  <si>
    <t>Altered Innocence</t>
  </si>
  <si>
    <t>The Dark Knight</t>
  </si>
  <si>
    <t>Trailer Park Boys Presents: S…</t>
  </si>
  <si>
    <t>The Lego Movie</t>
  </si>
  <si>
    <t>Luther: Never Too Much</t>
  </si>
  <si>
    <t>Giant Pictures</t>
  </si>
  <si>
    <t>Aggro Dr1ft</t>
  </si>
  <si>
    <t>EDGLRD</t>
  </si>
  <si>
    <t>TAYLOR SWIFT | THE ERAS TOUR</t>
  </si>
  <si>
    <t>Mars Express</t>
  </si>
  <si>
    <t>Beetlejuice</t>
  </si>
  <si>
    <t>The Shift</t>
  </si>
  <si>
    <t>I Did It My Way (潛行)</t>
  </si>
  <si>
    <t>Femme</t>
  </si>
  <si>
    <t>A Christmas Story</t>
  </si>
  <si>
    <t>Le Fabuleux destin d\'Amélie …</t>
  </si>
  <si>
    <t>Get Away</t>
  </si>
  <si>
    <t>The Conversation</t>
  </si>
  <si>
    <t>How to Have Sex</t>
  </si>
  <si>
    <t>Le Samourï</t>
  </si>
  <si>
    <t>L'été dernier</t>
  </si>
  <si>
    <t>I Used to Be Funny</t>
  </si>
  <si>
    <t>Saltburn</t>
  </si>
  <si>
    <t>Bocchi The Rock! Recap Part 1…</t>
  </si>
  <si>
    <t>Coup!</t>
  </si>
  <si>
    <t>Remembering Gene Wilder</t>
  </si>
  <si>
    <t>The Monk and the Gun</t>
  </si>
  <si>
    <t>No Way Up</t>
  </si>
  <si>
    <t>Mon chat et moi, la grande av…</t>
  </si>
  <si>
    <t>The Iron Giant</t>
  </si>
  <si>
    <t>Warner Bros. / Fa…</t>
  </si>
  <si>
    <t>Christmas Eve in Miller’s Poi…</t>
  </si>
  <si>
    <t>Chłopi</t>
  </si>
  <si>
    <t>Weak Layers</t>
  </si>
  <si>
    <t>The Good Half</t>
  </si>
  <si>
    <t>North by Northwest</t>
  </si>
  <si>
    <t>2001: A Space Odyssey</t>
  </si>
  <si>
    <t>Tokyo Cowboy</t>
  </si>
  <si>
    <t>Bird</t>
  </si>
  <si>
    <t>Lola rennt</t>
  </si>
  <si>
    <t>Thanksgiving</t>
  </si>
  <si>
    <t>The Land Before Time</t>
  </si>
  <si>
    <t>The End</t>
  </si>
  <si>
    <t>Raayan</t>
  </si>
  <si>
    <t>Poolman</t>
  </si>
  <si>
    <t>Sometimes I Think About Dying</t>
  </si>
  <si>
    <t>¡Casa Bonita Mi Amor!</t>
  </si>
  <si>
    <t>Across the River and Into the…</t>
  </si>
  <si>
    <t>Level 33</t>
  </si>
  <si>
    <t>Shrek 2</t>
  </si>
  <si>
    <t>Customs Frontline</t>
  </si>
  <si>
    <t>Eyes Wide Shut</t>
  </si>
  <si>
    <t>Kuru Otlar Üstüne</t>
  </si>
  <si>
    <t>The Neverending Story</t>
  </si>
  <si>
    <t>Sugarcane</t>
  </si>
  <si>
    <t>National Geograph…</t>
  </si>
  <si>
    <t>War Game</t>
  </si>
  <si>
    <t>Submarine Deluxe</t>
  </si>
  <si>
    <t>Inception</t>
  </si>
  <si>
    <t>Dial M for Murder</t>
  </si>
  <si>
    <t>God &amp; Country: The Rise Of Ch…</t>
  </si>
  <si>
    <t>Monster (怪物)</t>
  </si>
  <si>
    <t>L'armée des ombres</t>
  </si>
  <si>
    <t>Stress Positions</t>
  </si>
  <si>
    <t>Mon crime</t>
  </si>
  <si>
    <t>Carol Doda Topless at the Con…</t>
  </si>
  <si>
    <t>Dahomey</t>
  </si>
  <si>
    <t>Field of Dreams</t>
  </si>
  <si>
    <t>TÓTEM</t>
  </si>
  <si>
    <t>Zielona granica</t>
  </si>
  <si>
    <t>The Mask</t>
  </si>
  <si>
    <t>The Notebook</t>
  </si>
  <si>
    <t>Blade Runner</t>
  </si>
  <si>
    <t>The Last Stop in Yuma County</t>
  </si>
  <si>
    <t>Les Filles d'Olfa</t>
  </si>
  <si>
    <t>When Harry Met Sally…</t>
  </si>
  <si>
    <t>Dandelion</t>
  </si>
  <si>
    <t>Fitting In</t>
  </si>
  <si>
    <t>Ryuichi Sakamoto Opus</t>
  </si>
  <si>
    <t>Selena</t>
  </si>
  <si>
    <t>A Fragile Flower</t>
  </si>
  <si>
    <t>Mad Max: Fury Road</t>
  </si>
  <si>
    <t>Les chambres rouges</t>
  </si>
  <si>
    <t>Poltergeist</t>
  </si>
  <si>
    <t>The Feeling That the Time for…</t>
  </si>
  <si>
    <t>Practical Magic</t>
  </si>
  <si>
    <t>Ennio</t>
  </si>
  <si>
    <t>Little Shop of Horrors</t>
  </si>
  <si>
    <t>The Shawshank Redemption</t>
  </si>
  <si>
    <t>Dream Scenario</t>
  </si>
  <si>
    <t>Interview with the Vampire</t>
  </si>
  <si>
    <t>DogMan</t>
  </si>
  <si>
    <t>Dumb &amp; Dumber</t>
  </si>
  <si>
    <t>Omar and Cedric: If This Ever…</t>
  </si>
  <si>
    <t>Inside the Yellow Cocoon Shell</t>
  </si>
  <si>
    <t>Crossing</t>
  </si>
  <si>
    <t>Nu astepta prea mult de la sf…</t>
  </si>
  <si>
    <t>Deaner ‘89</t>
  </si>
  <si>
    <t>Classe Tous Risques</t>
  </si>
  <si>
    <t>Close to You</t>
  </si>
  <si>
    <t>Sirocco et le royaume des cou…</t>
  </si>
  <si>
    <t>How to Come Alive With Normal…</t>
  </si>
  <si>
    <t>High &amp; Low — John Galliano</t>
  </si>
  <si>
    <t>Singin' in the Rain</t>
  </si>
  <si>
    <t>NCM Fathom</t>
  </si>
  <si>
    <t>Radical</t>
  </si>
  <si>
    <t>Pantelion Films</t>
  </si>
  <si>
    <t>Sebastian</t>
  </si>
  <si>
    <t>Taking Venice</t>
  </si>
  <si>
    <t>Batman: Mask of the Phantasm</t>
  </si>
  <si>
    <t>After Hours</t>
  </si>
  <si>
    <t>The Exorcist</t>
  </si>
  <si>
    <t>The Shade</t>
  </si>
  <si>
    <t>Kizumonogatari: Koyomi Vamp</t>
  </si>
  <si>
    <t>Shayda</t>
  </si>
  <si>
    <t>The Umbrellas of Cherbourg</t>
  </si>
  <si>
    <t>Alienoid: The Return to the F…</t>
  </si>
  <si>
    <t>LiVE is SMiLE ALWAYS -Lander-</t>
  </si>
  <si>
    <t>They Shot the Piano Player</t>
  </si>
  <si>
    <t>Force of Nature: The Dry 2</t>
  </si>
  <si>
    <t>The Fugitive</t>
  </si>
  <si>
    <t>Deer Camp '86</t>
  </si>
  <si>
    <t>Panoramic Pictures</t>
  </si>
  <si>
    <t>The Cowboy &amp; the Queen</t>
  </si>
  <si>
    <t>Batman Returns</t>
  </si>
  <si>
    <t>Paddington 2</t>
  </si>
  <si>
    <t>A Clockwork Orange</t>
  </si>
  <si>
    <t>Menus plaisirs</t>
  </si>
  <si>
    <t>Zipporah</t>
  </si>
  <si>
    <t>Music for Mushrooms</t>
  </si>
  <si>
    <t>Batman Forever</t>
  </si>
  <si>
    <t>Seeking Mavis Beacon</t>
  </si>
  <si>
    <t>The Outsiders</t>
  </si>
  <si>
    <t>Flipside</t>
  </si>
  <si>
    <t>The Phantom of the Opera</t>
  </si>
  <si>
    <t>The Beast Within</t>
  </si>
  <si>
    <t>Pacific Rim</t>
  </si>
  <si>
    <t>Daaaaaali!</t>
  </si>
  <si>
    <t>Le règne animal</t>
  </si>
  <si>
    <t>Riddle of Fire</t>
  </si>
  <si>
    <t>Los colonos</t>
  </si>
  <si>
    <t>Banel e Adama</t>
  </si>
  <si>
    <t>Union</t>
  </si>
  <si>
    <t>Level Ground Prod…</t>
  </si>
  <si>
    <t>Le Vourdalak</t>
  </si>
  <si>
    <t>Thabo and the Rhino Case</t>
  </si>
  <si>
    <t>Die Schule der magischen Tier…</t>
  </si>
  <si>
    <t>Limbo</t>
  </si>
  <si>
    <t>Humane</t>
  </si>
  <si>
    <t>Les Maîtres du temps</t>
  </si>
  <si>
    <t>Nurse Unseen</t>
  </si>
  <si>
    <t>The Oath</t>
  </si>
  <si>
    <t>Freestyle Releasi…</t>
  </si>
  <si>
    <t>Omni Loop</t>
  </si>
  <si>
    <t>Panda Plan (熊猫计划)</t>
  </si>
  <si>
    <t>Crumb Catcher</t>
  </si>
  <si>
    <t>Leap of Faith</t>
  </si>
  <si>
    <t>The Stolen Valley</t>
  </si>
  <si>
    <t>Household Saints</t>
  </si>
  <si>
    <t>Popular Theory</t>
  </si>
  <si>
    <t>Dark Feathers: Dance Of The G…</t>
  </si>
  <si>
    <t>Hannover House</t>
  </si>
  <si>
    <t>The Line</t>
  </si>
  <si>
    <t>The Absence of Eden</t>
  </si>
  <si>
    <t>The Wasp</t>
  </si>
  <si>
    <t>Shout! Factory</t>
  </si>
  <si>
    <t>The Concierge at Hokkyoku Dep…</t>
  </si>
  <si>
    <t>From Embers</t>
  </si>
  <si>
    <t>Red Right Hand</t>
  </si>
  <si>
    <t>Basquiat</t>
  </si>
  <si>
    <t>Cora Bora</t>
  </si>
  <si>
    <t>Brainstorm Media</t>
  </si>
  <si>
    <t>Fighting Spirit: A Combat Cha…</t>
  </si>
  <si>
    <t>Sciuscia</t>
  </si>
  <si>
    <t>Sleep (잠)</t>
  </si>
  <si>
    <t>Trapezium (トラペジウム)</t>
  </si>
  <si>
    <t>Bushman</t>
  </si>
  <si>
    <t>Caligula</t>
  </si>
  <si>
    <t>Once Again (For The Very Firs…</t>
  </si>
  <si>
    <t>The World According to Allee …</t>
  </si>
  <si>
    <t>Gasoline Rainbow</t>
  </si>
  <si>
    <t>Mother Couch</t>
  </si>
  <si>
    <t>Film Movement</t>
  </si>
  <si>
    <t>Inheritance to Love</t>
  </si>
  <si>
    <t>Food, Inc. 2</t>
  </si>
  <si>
    <t>Uproar</t>
  </si>
  <si>
    <t>The Heart Stays</t>
  </si>
  <si>
    <t>Håndtering av udøde</t>
  </si>
  <si>
    <t>Return to Reason</t>
  </si>
  <si>
    <t>Pasang: In The Shadow of Ever…</t>
  </si>
  <si>
    <t>A Slice of Pie Pr…</t>
  </si>
  <si>
    <t>Porcelain War</t>
  </si>
  <si>
    <t>The Small Back Room</t>
  </si>
  <si>
    <t>Dance First</t>
  </si>
  <si>
    <t>Lost Soulz</t>
  </si>
  <si>
    <t>Unit 262</t>
  </si>
  <si>
    <t>Free Time</t>
  </si>
  <si>
    <t>Cartilage Films</t>
  </si>
  <si>
    <t>Inshallah Walad</t>
  </si>
  <si>
    <t>Black Box Diaries (ブラックボ…</t>
  </si>
  <si>
    <t>The Featherweight</t>
  </si>
  <si>
    <t>Tuckman Media</t>
  </si>
  <si>
    <t>Linda veut du poulet!</t>
  </si>
  <si>
    <t>Le salaire de la peur</t>
  </si>
  <si>
    <t>The Marvels</t>
  </si>
  <si>
    <t>Kensuke’s Kingdom</t>
  </si>
  <si>
    <t>The Burmese Harp (ビルマの竪…</t>
  </si>
  <si>
    <t>The Pianist</t>
  </si>
  <si>
    <t>Altered Reality</t>
  </si>
  <si>
    <t>K Street Pictures</t>
  </si>
  <si>
    <t>Carville: Winning is Everythi…</t>
  </si>
  <si>
    <t>Glitter &amp; Doom</t>
  </si>
  <si>
    <t>Sur l'Adamant</t>
  </si>
  <si>
    <t>Happy Clothes: A Film About P…</t>
  </si>
  <si>
    <t>The Gutter</t>
  </si>
  <si>
    <t>The Cruise</t>
  </si>
  <si>
    <t>Die goldenen Jahre</t>
  </si>
  <si>
    <t>Il grido</t>
  </si>
  <si>
    <t>The Lavender Hill Mob</t>
  </si>
  <si>
    <t>Smoke Sauna Sisterhood</t>
  </si>
  <si>
    <t>Silent Night</t>
  </si>
  <si>
    <t>Nähtamatu võitlus</t>
  </si>
  <si>
    <t>American Star</t>
  </si>
  <si>
    <t>Lost Angel: The Genius of Jud…</t>
  </si>
  <si>
    <t>Eno</t>
  </si>
  <si>
    <t>Film First</t>
  </si>
  <si>
    <t>Catching Fire: The Story of A…</t>
  </si>
  <si>
    <t>Solo</t>
  </si>
  <si>
    <t>Zurawski vs. Texas</t>
  </si>
  <si>
    <t>Hiddenlight Produ…</t>
  </si>
  <si>
    <t>Common Ground</t>
  </si>
  <si>
    <t>Touch the Water</t>
  </si>
  <si>
    <t>Holt Hamilton Dis…</t>
  </si>
  <si>
    <t>The Grab</t>
  </si>
  <si>
    <t>Heavier Trip</t>
  </si>
  <si>
    <t>Karaoke</t>
  </si>
  <si>
    <t>The Windigo</t>
  </si>
  <si>
    <t>Disco Boy</t>
  </si>
  <si>
    <t>Know Your Place</t>
  </si>
  <si>
    <t>Tycor Internation…</t>
  </si>
  <si>
    <t>Isle of Hope</t>
  </si>
  <si>
    <t>Aventura Entertai…</t>
  </si>
  <si>
    <t>Lousy Carter</t>
  </si>
  <si>
    <t>Gharibeh Va Meh</t>
  </si>
  <si>
    <t>Amelia’s Children</t>
  </si>
  <si>
    <t>Food and Country</t>
  </si>
  <si>
    <t>Augure</t>
  </si>
  <si>
    <t>Aus meiner Haut</t>
  </si>
  <si>
    <t>L'Étoile Filante</t>
  </si>
  <si>
    <t>Drift</t>
  </si>
  <si>
    <t>Great Absence (大いなる不在)</t>
  </si>
  <si>
    <t>Scream Therapy</t>
  </si>
  <si>
    <t>Eileen</t>
  </si>
  <si>
    <t>Out Come the Wolves</t>
  </si>
  <si>
    <t>Starring Jerry as Himself</t>
  </si>
  <si>
    <t>Pastor’s Kid</t>
  </si>
  <si>
    <t>Little Bites</t>
  </si>
  <si>
    <t>Separated</t>
  </si>
  <si>
    <t>Immediate Family</t>
  </si>
  <si>
    <t>Chestnut</t>
  </si>
  <si>
    <t>Farang</t>
  </si>
  <si>
    <t>A Little Family Drama</t>
  </si>
  <si>
    <t>Emblematic Pictur…</t>
  </si>
  <si>
    <t>Mind Body &amp; Soul</t>
  </si>
  <si>
    <t>Things Will Be Different</t>
  </si>
  <si>
    <t>Mad About the Boy — The Noël …</t>
  </si>
  <si>
    <t>Peeping Tom</t>
  </si>
  <si>
    <t>Summer Solstice</t>
  </si>
  <si>
    <t>What You Wish For</t>
  </si>
  <si>
    <t>Coup de Torchon (Clean Slate)</t>
  </si>
  <si>
    <t>The Convert</t>
  </si>
  <si>
    <t>Longing</t>
  </si>
  <si>
    <t>Valleyheart</t>
  </si>
  <si>
    <t>Killer Unicorn</t>
  </si>
  <si>
    <t>The Seeding</t>
  </si>
  <si>
    <t>Nathan-ism</t>
  </si>
  <si>
    <t>Outsider</t>
  </si>
  <si>
    <t>The Paragon</t>
  </si>
  <si>
    <t>Godard seul le cinéma</t>
  </si>
  <si>
    <t>My Dearest Fu Bao (안녕, 할부…</t>
  </si>
  <si>
    <t>Tú no eres yo</t>
  </si>
  <si>
    <t>L'amour et les forêts</t>
  </si>
  <si>
    <t>June Zero</t>
  </si>
  <si>
    <t>Cohen Media Group</t>
  </si>
  <si>
    <t>Break the Mold: The Zach Bate…</t>
  </si>
  <si>
    <t>La syndicaliste</t>
  </si>
  <si>
    <t>When Men Were Men</t>
  </si>
  <si>
    <t>The Last Breath</t>
  </si>
  <si>
    <t>Konvoi</t>
  </si>
  <si>
    <t>Les enfants des autres</t>
  </si>
  <si>
    <t>The Disappearance of Shere Hi…</t>
  </si>
  <si>
    <t>Die Theorie von Allem</t>
  </si>
  <si>
    <t>The Unknown Country</t>
  </si>
  <si>
    <t>Bring Him to Me</t>
  </si>
  <si>
    <t>The Incredible 25th Year of M…</t>
  </si>
  <si>
    <t>Fremont</t>
  </si>
  <si>
    <t>My Sailor, My Love</t>
  </si>
  <si>
    <t>Aberdeen</t>
  </si>
  <si>
    <t>Mr. Hit Me Up</t>
  </si>
  <si>
    <t>Revoir Paris</t>
  </si>
  <si>
    <t>Before Dawn</t>
  </si>
  <si>
    <t>After Death</t>
  </si>
  <si>
    <t>Cinquanta km all’ora</t>
  </si>
  <si>
    <t>The Road Dance</t>
  </si>
  <si>
    <t>Alimañas</t>
  </si>
  <si>
    <t>Day By Day</t>
  </si>
  <si>
    <t>Godzilla X Kong: The New Empire</t>
  </si>
  <si>
    <t>Yolo</t>
  </si>
  <si>
    <t>Pegasus 2</t>
  </si>
  <si>
    <t>Successor</t>
  </si>
  <si>
    <t>Kingdom of the Planet of the Apes</t>
  </si>
  <si>
    <t>It Ends with Us</t>
  </si>
  <si>
    <t>Article 20</t>
  </si>
  <si>
    <t>Boonie Bears: Time Twist</t>
  </si>
  <si>
    <t>Pushpa: The Rule - Part 2</t>
  </si>
  <si>
    <t>A Place Called Silence</t>
  </si>
  <si>
    <t>The Volunteers: The Battle of Life and Death</t>
  </si>
  <si>
    <t>Kalki 2898 AD</t>
  </si>
  <si>
    <t>Detective Conan: The Million-Dollar Pentagram</t>
  </si>
  <si>
    <t>Haikyu!! The Dumpster Battle</t>
  </si>
  <si>
    <t>Exhuma</t>
  </si>
  <si>
    <t>The Count of Monte Cristo</t>
  </si>
  <si>
    <t>A Little Something Extra</t>
  </si>
  <si>
    <t>The Roundup: Punishment</t>
  </si>
  <si>
    <t>Kingdom 4: Return of the Great General</t>
  </si>
  <si>
    <t>I, the Executioner</t>
  </si>
  <si>
    <t>Coraline 15th Anniversary</t>
  </si>
  <si>
    <t>Demon Slayer: Kimetsu No Yaiba - To the Hashira Training</t>
  </si>
  <si>
    <t>The Best Christmas Pageant Ever</t>
  </si>
  <si>
    <t>Cells at Work!</t>
  </si>
  <si>
    <t>Horizon: An American Saga - Chapter 1</t>
  </si>
  <si>
    <t>I'm Still Here</t>
  </si>
  <si>
    <t>Beating Hearts</t>
  </si>
  <si>
    <t>Mobile Suit Gundam SEED Freedom</t>
  </si>
  <si>
    <t>Harbin</t>
  </si>
  <si>
    <t>Doraemon the Movie: Nobita's Earth Symphony</t>
  </si>
  <si>
    <t>My Hero Academia: You're Next</t>
  </si>
  <si>
    <t>A Strange House</t>
  </si>
  <si>
    <t>Pilot</t>
  </si>
  <si>
    <t>Flow</t>
  </si>
  <si>
    <t>Interstellar 2025 Re-release</t>
  </si>
  <si>
    <t>Finist: The First Warrior</t>
  </si>
  <si>
    <t>The Ministry of Ungentlemanly Warfare</t>
  </si>
  <si>
    <t>Chantal in Fairyland</t>
  </si>
  <si>
    <t>Interstellar 2024 Re-release</t>
  </si>
  <si>
    <t>The Master and Margarita</t>
  </si>
  <si>
    <t>The Marching Band</t>
  </si>
  <si>
    <t>Juror #2</t>
  </si>
  <si>
    <t>Attack on Titan: The Last Attack</t>
  </si>
  <si>
    <t>School of Magical Animals 3</t>
  </si>
  <si>
    <t>Grand Maison Paris</t>
  </si>
  <si>
    <t>The Firefighters</t>
  </si>
  <si>
    <t>Crayon Shin-chan: Our Dinosaur Diary</t>
  </si>
  <si>
    <t>Autumn and the Black Jaguar</t>
  </si>
  <si>
    <t>Mai</t>
  </si>
  <si>
    <t>Gekijô-ban Nintama Rantarô Dokutake Ninja-tai Saikyô no Gunshi</t>
  </si>
  <si>
    <t>The Last Dance</t>
  </si>
  <si>
    <t>The Lord of the Rings: The War of the Rohirrim</t>
  </si>
  <si>
    <t>Ice 3</t>
  </si>
  <si>
    <t>Guest from the Future</t>
  </si>
  <si>
    <t>Diamonds</t>
  </si>
  <si>
    <t>La planète des singes, une odyssée de l'espèce</t>
  </si>
  <si>
    <t>Star Wars: Episode I - The Phantom Menace 2024 Re-release</t>
  </si>
  <si>
    <t>Face Off 7: One Wish</t>
  </si>
  <si>
    <t>Golden Kamuy</t>
  </si>
  <si>
    <t>Escape</t>
  </si>
  <si>
    <t>Doctor X: The Movie</t>
  </si>
  <si>
    <t>Cocorico</t>
  </si>
  <si>
    <t>10 Lives</t>
  </si>
  <si>
    <t>Twilight of the Warriors: Walled In</t>
  </si>
  <si>
    <t>Emilia Pérez</t>
  </si>
  <si>
    <t>Monsieur Aznavour</t>
  </si>
  <si>
    <t>The Day the Earth Blew Up: A Looney Tunes Movie</t>
  </si>
  <si>
    <t>Kleks Academy</t>
  </si>
  <si>
    <t>The Chosen: S4 Episodes 1-3</t>
  </si>
  <si>
    <t>Father There is Only One 4</t>
  </si>
  <si>
    <t>200% Wolf</t>
  </si>
  <si>
    <t>Hijack 1971</t>
  </si>
  <si>
    <t>Handsome Guys</t>
  </si>
  <si>
    <t>Blue Lock: Episode Nagi</t>
  </si>
  <si>
    <t>Yolki 11</t>
  </si>
  <si>
    <t>Niko: Beyond the Northern Lights</t>
  </si>
  <si>
    <t>Letuchiy korabl</t>
  </si>
  <si>
    <t>Little Brownie Kuzya</t>
  </si>
  <si>
    <t>Bonhoeffer</t>
  </si>
  <si>
    <t>Muroi Shinji: Not Defeated</t>
  </si>
  <si>
    <t>Citizen of a Kind</t>
  </si>
  <si>
    <t>The Enchanted Tinderbox</t>
  </si>
  <si>
    <t>Sound of Hope: The Story of Possum Trot</t>
  </si>
  <si>
    <t>The Lord of the Rings: The Return of the King 2024 Re-release</t>
  </si>
  <si>
    <t>Undercover</t>
  </si>
  <si>
    <t>Maison de retraite 2</t>
  </si>
  <si>
    <t>A Million Minutes</t>
  </si>
  <si>
    <t>Ruki vverkh!</t>
  </si>
  <si>
    <t>Alienoid: The Return to the Future</t>
  </si>
  <si>
    <t>Jung Kook: I Am Still</t>
  </si>
  <si>
    <t>Cat and Dog</t>
  </si>
  <si>
    <t>One Direction: This Is Us 2024 Re-release</t>
  </si>
  <si>
    <t>Mrs. Green Apple: The White Lounge</t>
  </si>
  <si>
    <t>The Boy with Pink Trousers</t>
  </si>
  <si>
    <t>All About Suomi</t>
  </si>
  <si>
    <t>Muroi Shinji: Ikitsuzukeru Mono</t>
  </si>
  <si>
    <t>Weddings and Wokes: A Family Dilemma</t>
  </si>
  <si>
    <t>Uma Musume: Pretty Derby - Beginning of a New Era</t>
  </si>
  <si>
    <t>Io e te dobbiamo parlare</t>
  </si>
  <si>
    <t>Letters to Santa 6</t>
  </si>
  <si>
    <t>Buffalo Kids</t>
  </si>
  <si>
    <t>The Chosen: S4 Episodes 4-6</t>
  </si>
  <si>
    <t>A Smile Doesn't Lie</t>
  </si>
  <si>
    <t>The Super Mario Bros. Movie</t>
  </si>
  <si>
    <t>Guardians of the Galaxy Vol 3</t>
  </si>
  <si>
    <t>The Little Mermaid</t>
  </si>
  <si>
    <t>Ant-Man and the Wasp: Quantum…</t>
  </si>
  <si>
    <t>John Wick: Chapter 4</t>
  </si>
  <si>
    <t>Sound of Freedom</t>
  </si>
  <si>
    <t>Indiana Jones and the Dial of…</t>
  </si>
  <si>
    <t>Mission: Impossible Dead Reck…</t>
  </si>
  <si>
    <t>Transformers: Rise of the Bea…</t>
  </si>
  <si>
    <t>Creed III</t>
  </si>
  <si>
    <t>MGM</t>
  </si>
  <si>
    <t>Elemental</t>
  </si>
  <si>
    <t>Fast X</t>
  </si>
  <si>
    <t>Five Nights at Freddy’s</t>
  </si>
  <si>
    <t>Puss in Boots: The Last Wish</t>
  </si>
  <si>
    <t>Teenage Mutant Ninja Turtles:…</t>
  </si>
  <si>
    <t>Scream VI</t>
  </si>
  <si>
    <t>The Flash</t>
  </si>
  <si>
    <t>M3GAN</t>
  </si>
  <si>
    <t>Dungeons &amp; Dragons: Honor Amo…</t>
  </si>
  <si>
    <t>The Equalizer 3</t>
  </si>
  <si>
    <t>The Nun II</t>
  </si>
  <si>
    <t>Meg 2: The Trench</t>
  </si>
  <si>
    <t>Insidious: The Red Door</t>
  </si>
  <si>
    <t>Blue Beetle</t>
  </si>
  <si>
    <t>Haunted Mansion</t>
  </si>
  <si>
    <t>Evil Dead Rise</t>
  </si>
  <si>
    <t>The Exorcist: Believer</t>
  </si>
  <si>
    <t>PAW Patrol: The Mighty Movie</t>
  </si>
  <si>
    <t>Cocaine Bear</t>
  </si>
  <si>
    <t>A Man Called Otto</t>
  </si>
  <si>
    <t>Shazam! Fury of the Gods</t>
  </si>
  <si>
    <t>Saw X</t>
  </si>
  <si>
    <t>AIR</t>
  </si>
  <si>
    <t>Amazon Studios</t>
  </si>
  <si>
    <t>Jesus Revolution</t>
  </si>
  <si>
    <t>No Hard Feelings</t>
  </si>
  <si>
    <t>Talk To Me</t>
  </si>
  <si>
    <t>Gran Turismo: Based on a True…</t>
  </si>
  <si>
    <t>The Boogeyman</t>
  </si>
  <si>
    <t>A Haunting in Venice</t>
  </si>
  <si>
    <t>The Creator</t>
  </si>
  <si>
    <t>80 for Brady</t>
  </si>
  <si>
    <t>Knock at the Cabin</t>
  </si>
  <si>
    <t>Missing</t>
  </si>
  <si>
    <t>Plane</t>
  </si>
  <si>
    <t>My Big Fat Greek Wedding 3</t>
  </si>
  <si>
    <t>Asteroid City</t>
  </si>
  <si>
    <t>Magic Mike’s Last Dance</t>
  </si>
  <si>
    <t>Strays</t>
  </si>
  <si>
    <t>Priscilla</t>
  </si>
  <si>
    <t>Are You There God? It’s Me, M…</t>
  </si>
  <si>
    <t>The Pope’s Exorcist</t>
  </si>
  <si>
    <t>The Blackening</t>
  </si>
  <si>
    <t>Book Club: The Next Chapter</t>
  </si>
  <si>
    <t>Pathaan</t>
  </si>
  <si>
    <t>Black Panther: Wakanda Forever</t>
  </si>
  <si>
    <t>Renfield</t>
  </si>
  <si>
    <t>The Blind</t>
  </si>
  <si>
    <t>Demon Slayer: Kimetsu No Yaib…</t>
  </si>
  <si>
    <t>Guy Ritchie’s The Covenant</t>
  </si>
  <si>
    <t>Expend4bles</t>
  </si>
  <si>
    <t>Champions</t>
  </si>
  <si>
    <t>Ruby Gillman, Teenage Kraken</t>
  </si>
  <si>
    <t>Jawan</t>
  </si>
  <si>
    <t>Titanic</t>
  </si>
  <si>
    <t>Dumb Money</t>
  </si>
  <si>
    <t>The Last Voyage of the Demeter</t>
  </si>
  <si>
    <t>Joy Ride</t>
  </si>
  <si>
    <t>Jurassic Park</t>
  </si>
  <si>
    <t>The Whale</t>
  </si>
  <si>
    <t>About My Father</t>
  </si>
  <si>
    <t>His Only Son</t>
  </si>
  <si>
    <t>Bottoms</t>
  </si>
  <si>
    <t>Past Lives</t>
  </si>
  <si>
    <t>Suzume (すずめの戸締まり)</t>
  </si>
  <si>
    <t>The Machine</t>
  </si>
  <si>
    <t>Whitney Houston: I Wanna Danc…</t>
  </si>
  <si>
    <t>House Party</t>
  </si>
  <si>
    <t>Beau is Afraid</t>
  </si>
  <si>
    <t>BTS: Yet to Come in Cinemas (…</t>
  </si>
  <si>
    <t>The Hill</t>
  </si>
  <si>
    <t>Sisu</t>
  </si>
  <si>
    <t>Star Wars Ep. VI: Return of t…</t>
  </si>
  <si>
    <t>Everything Everywhere All At …</t>
  </si>
  <si>
    <t>Retribution</t>
  </si>
  <si>
    <t>Next Goal Wins</t>
  </si>
  <si>
    <t>Babylon</t>
  </si>
  <si>
    <t>Operation Fortune: Ruse de gu…</t>
  </si>
  <si>
    <t>Love Again</t>
  </si>
  <si>
    <t>The Fabelmans</t>
  </si>
  <si>
    <t>The Chosen Season 3 Finale</t>
  </si>
  <si>
    <t>Nefarious</t>
  </si>
  <si>
    <t>Big George Foreman: The Mirac…</t>
  </si>
  <si>
    <t>Waitress: The Musical</t>
  </si>
  <si>
    <t>Tiger 3</t>
  </si>
  <si>
    <t>Women Talking</t>
  </si>
  <si>
    <t>United Artists</t>
  </si>
  <si>
    <t>Freelance</t>
  </si>
  <si>
    <t>Relativity</t>
  </si>
  <si>
    <t>Infinity Pool</t>
  </si>
  <si>
    <t>The Wandering Earth 2 (流浪地…</t>
  </si>
  <si>
    <t>Mummies</t>
  </si>
  <si>
    <t>You Hurt My Feelings</t>
  </si>
  <si>
    <t>Kandahar</t>
  </si>
  <si>
    <t>Golda</t>
  </si>
  <si>
    <t>Christmas with the Chosen: Ho…</t>
  </si>
  <si>
    <t>It Lives Inside</t>
  </si>
  <si>
    <t>Hypnotic</t>
  </si>
  <si>
    <t>Marlowe</t>
  </si>
  <si>
    <t>Open Road</t>
  </si>
  <si>
    <t>The Amazing Maurice</t>
  </si>
  <si>
    <t>Jailer</t>
  </si>
  <si>
    <t>Ayngaran Internat…</t>
  </si>
  <si>
    <t>Theater Camp</t>
  </si>
  <si>
    <t>Ponniyin Selvan: Part II (பொன…</t>
  </si>
  <si>
    <t>Zee Studios</t>
  </si>
  <si>
    <t>Left Behind: Rise of the Anti…</t>
  </si>
  <si>
    <t>The Journey: A Music Special</t>
  </si>
  <si>
    <t>Chevalier</t>
  </si>
  <si>
    <t>Mafia Mamma</t>
  </si>
  <si>
    <t>A Thousand and One</t>
  </si>
  <si>
    <t>Violent Night</t>
  </si>
  <si>
    <t>What Happens Later</t>
  </si>
  <si>
    <t>Rocky Aur Rani Kii Prem Kahaa…</t>
  </si>
  <si>
    <t>2023 Oscar Shorts</t>
  </si>
  <si>
    <t>Living</t>
  </si>
  <si>
    <t>The Menu</t>
  </si>
  <si>
    <t>Come Out in Jesus Name</t>
  </si>
  <si>
    <t>Tu Jhoothi Main Makkaar</t>
  </si>
  <si>
    <t>The Miracle Club</t>
  </si>
  <si>
    <t>Blackberry</t>
  </si>
  <si>
    <t>Chocolat</t>
  </si>
  <si>
    <t>A Good Person</t>
  </si>
  <si>
    <t>Fear</t>
  </si>
  <si>
    <t>Hidden Empire Rel…</t>
  </si>
  <si>
    <t>Moving On</t>
  </si>
  <si>
    <t>Winnie-The-Pooh: Blood and Ho…</t>
  </si>
  <si>
    <t>Skinamarink</t>
  </si>
  <si>
    <t>IFC Midnight</t>
  </si>
  <si>
    <t>Die Hard</t>
  </si>
  <si>
    <t>Jules</t>
  </si>
  <si>
    <t>That Time I Got Reincarnated …</t>
  </si>
  <si>
    <t>Somewhere in Queens</t>
  </si>
  <si>
    <t>Delicatessen</t>
  </si>
  <si>
    <t>The Marsh King’s Daughter</t>
  </si>
  <si>
    <t>Oldboy</t>
  </si>
  <si>
    <t>Creation of the Gods I: Kindo…</t>
  </si>
  <si>
    <t>The Retirement Plan</t>
  </si>
  <si>
    <t>Route 60: The Biblical Highway</t>
  </si>
  <si>
    <t>Polite Society</t>
  </si>
  <si>
    <t>The Banshees of Inisherin</t>
  </si>
  <si>
    <t>An Cailín Ciúin</t>
  </si>
  <si>
    <t>Super LTD</t>
  </si>
  <si>
    <t>Spirited Away: Live on Stage</t>
  </si>
  <si>
    <t>Dicks: The Musical</t>
  </si>
  <si>
    <t>Maybe I Do</t>
  </si>
  <si>
    <t>The First Slam Dunk</t>
  </si>
  <si>
    <t>Billie Eilish Live at the 02 …</t>
  </si>
  <si>
    <t>TÁR</t>
  </si>
  <si>
    <t>The Lost King</t>
  </si>
  <si>
    <t>Sword Art Online the Movie -P…</t>
  </si>
  <si>
    <t>Gadar 2</t>
  </si>
  <si>
    <t>Camp Hideout</t>
  </si>
  <si>
    <t>Strange World</t>
  </si>
  <si>
    <t>Close</t>
  </si>
  <si>
    <t>Emily</t>
  </si>
  <si>
    <t>Knights of the Zodiac</t>
  </si>
  <si>
    <t>Waltair Veerayya</t>
  </si>
  <si>
    <t>Friday Entertainm…</t>
  </si>
  <si>
    <t>beurokeo (브로커)</t>
  </si>
  <si>
    <t>Inside</t>
  </si>
  <si>
    <t>The Roundup: No Way Out (범죄…</t>
  </si>
  <si>
    <t>Fool’s Paradise</t>
  </si>
  <si>
    <t>The Domino Revival</t>
  </si>
  <si>
    <t>Lost in the Stars (消失的她)</t>
  </si>
  <si>
    <t>CMC Pictures</t>
  </si>
  <si>
    <t>It’s A Wonderful Knife</t>
  </si>
  <si>
    <t>Paint</t>
  </si>
  <si>
    <t>Hidden Blade (无名)</t>
  </si>
  <si>
    <t>Retour à Séoul</t>
  </si>
  <si>
    <t>The Royal Hotel</t>
  </si>
  <si>
    <t>The Devil Conspiracy</t>
  </si>
  <si>
    <t>Third Day Product…</t>
  </si>
  <si>
    <t>ODESZA: The Last Goodbye Cine…</t>
  </si>
  <si>
    <t>Showing Up</t>
  </si>
  <si>
    <t>How to Blow Up a Pipeline</t>
  </si>
  <si>
    <t>Monty Python and the Holy Gra…</t>
  </si>
  <si>
    <t>Rally Road Racers</t>
  </si>
  <si>
    <t>It Ain’t Over</t>
  </si>
  <si>
    <t>Shortcomings</t>
  </si>
  <si>
    <t>Devotion</t>
  </si>
  <si>
    <t>Master Gardener</t>
  </si>
  <si>
    <t>She Came to Me</t>
  </si>
  <si>
    <t>Joan Baez I Am a Noise</t>
  </si>
  <si>
    <t>EO</t>
  </si>
  <si>
    <t>Corsage</t>
  </si>
  <si>
    <t>Aftersun</t>
  </si>
  <si>
    <t>CatVideoFest 2023</t>
  </si>
  <si>
    <t>Shin Ultraman (シン・ウルトラ…</t>
  </si>
  <si>
    <t>Mirando al Cielo</t>
  </si>
  <si>
    <t>The Way</t>
  </si>
  <si>
    <t>The Persian Version</t>
  </si>
  <si>
    <t>Scarface</t>
  </si>
  <si>
    <t>Of an Age</t>
  </si>
  <si>
    <t>Passages</t>
  </si>
  <si>
    <t>When Evil Lurks</t>
  </si>
  <si>
    <t>RRR</t>
  </si>
  <si>
    <t>Sweetwater</t>
  </si>
  <si>
    <t>Consecration</t>
  </si>
  <si>
    <t>Sanctuary</t>
  </si>
  <si>
    <t>The Abyss</t>
  </si>
  <si>
    <t>Strange Way of Life</t>
  </si>
  <si>
    <t>The Good Mother</t>
  </si>
  <si>
    <t>Triangle of Sadness</t>
  </si>
  <si>
    <t>Crouching Tiger, Hidden Dragon</t>
  </si>
  <si>
    <t>The Son</t>
  </si>
  <si>
    <t>Corazón de Padre</t>
  </si>
  <si>
    <t>They Live</t>
  </si>
  <si>
    <t>Carlos</t>
  </si>
  <si>
    <t>Amerikatsi</t>
  </si>
  <si>
    <t>Aristotle and Dante Discover …</t>
  </si>
  <si>
    <t>Mending the Line</t>
  </si>
  <si>
    <t>Elvis</t>
  </si>
  <si>
    <t>Mother Teresa &amp; Me</t>
  </si>
  <si>
    <t>Go West</t>
  </si>
  <si>
    <t>Terrifier</t>
  </si>
  <si>
    <t>UFC 293: Adesyana vs. Strickl…</t>
  </si>
  <si>
    <t>Selfiee</t>
  </si>
  <si>
    <t>Star Studios</t>
  </si>
  <si>
    <t>Turn Every Page: The Adventur…</t>
  </si>
  <si>
    <t>Wild Life</t>
  </si>
  <si>
    <t>Children of the Corn</t>
  </si>
  <si>
    <t>Terrifier 2</t>
  </si>
  <si>
    <t>Farewell My Concubine (霸王別…</t>
  </si>
  <si>
    <t>Outlaw Johnny Black</t>
  </si>
  <si>
    <t>The Lesson</t>
  </si>
  <si>
    <t>Gekijôban Psycho-Pass Provide…</t>
  </si>
  <si>
    <t>UFC 291: Poirier vs. Gaethje 2</t>
  </si>
  <si>
    <t>The Inventor</t>
  </si>
  <si>
    <t>Joyland</t>
  </si>
  <si>
    <t>Dreamin’ Wild</t>
  </si>
  <si>
    <t>Le otto montagne</t>
  </si>
  <si>
    <t>Southern Gospel</t>
  </si>
  <si>
    <t>Die Schule der magischen Tiere</t>
  </si>
  <si>
    <t>Born to Fly (长空之王)</t>
  </si>
  <si>
    <t>Every Body</t>
  </si>
  <si>
    <t>Blue Giant</t>
  </si>
  <si>
    <t>American Graffiti</t>
  </si>
  <si>
    <t>Empire of Light</t>
  </si>
  <si>
    <t>The Essential Church</t>
  </si>
  <si>
    <t>Afire</t>
  </si>
  <si>
    <t>The Secret Life of Pets</t>
  </si>
  <si>
    <t>Le Mépris</t>
  </si>
  <si>
    <t>Shelter in Solitude</t>
  </si>
  <si>
    <t>Malum</t>
  </si>
  <si>
    <t>Welcome Villain F…</t>
  </si>
  <si>
    <t>All The Beauty And The Bloods…</t>
  </si>
  <si>
    <t>Un beau matin</t>
  </si>
  <si>
    <t>Scrapper</t>
  </si>
  <si>
    <t>Saint Omer</t>
  </si>
  <si>
    <t>I Can</t>
  </si>
  <si>
    <t>Landscape with Invisible Hand</t>
  </si>
  <si>
    <t>Dreamworks SKG</t>
  </si>
  <si>
    <t>Lourdes</t>
  </si>
  <si>
    <t>When You Finish Saving the Wo…</t>
  </si>
  <si>
    <t>The Canterville Ghost</t>
  </si>
  <si>
    <t>Enys Men</t>
  </si>
  <si>
    <t>Lyle, Lyle, Crocodile</t>
  </si>
  <si>
    <t>Onyx the Fortuitous and the T…</t>
  </si>
  <si>
    <t>Dicht bij Vermeer</t>
  </si>
  <si>
    <t>Il conformista</t>
  </si>
  <si>
    <t>The Wrath of Becky</t>
  </si>
  <si>
    <t>The Other Zoey</t>
  </si>
  <si>
    <t>The Highest of Stakes</t>
  </si>
  <si>
    <t>The Starling Girl</t>
  </si>
  <si>
    <t>¡Que viva México!</t>
  </si>
  <si>
    <t>La Usurpadora</t>
  </si>
  <si>
    <t>Monica</t>
  </si>
  <si>
    <t>I Like Movies</t>
  </si>
  <si>
    <t>32 Sounds</t>
  </si>
  <si>
    <t>The Woman King</t>
  </si>
  <si>
    <t>Trolls</t>
  </si>
  <si>
    <t>The Last Rider</t>
  </si>
  <si>
    <t>The Wicker Man</t>
  </si>
  <si>
    <t>Khers Nist</t>
  </si>
  <si>
    <t>Pirab (피랍)</t>
  </si>
  <si>
    <t>Path Of The Panther</t>
  </si>
  <si>
    <t>The Magic Flute - Das Vermäch…</t>
  </si>
  <si>
    <t>iMordecai</t>
  </si>
  <si>
    <t>The Kill Room</t>
  </si>
  <si>
    <t>Birth/Rebirth</t>
  </si>
  <si>
    <t>UFC 286</t>
  </si>
  <si>
    <t>Little Richard: I Am Everythi…</t>
  </si>
  <si>
    <t>Black Adam</t>
  </si>
  <si>
    <t>Lonely Castle in the Mirror (…</t>
  </si>
  <si>
    <t>Decision to Leave (헤어질 결…</t>
  </si>
  <si>
    <t>Despicable Me</t>
  </si>
  <si>
    <t>Natsu e no tunnel, Sayonara n…</t>
  </si>
  <si>
    <t>Sentai Filmworks</t>
  </si>
  <si>
    <t>The Angry Black Girl and Her …</t>
  </si>
  <si>
    <t>Kaguya-sama wa Kokurasetai: F…</t>
  </si>
  <si>
    <t>Dr. Seuss’ The Lorax</t>
  </si>
  <si>
    <t>Malibu Horror Story</t>
  </si>
  <si>
    <t>Squaring the Circle</t>
  </si>
  <si>
    <t>Blue Jean</t>
  </si>
  <si>
    <t>Sick of Myself</t>
  </si>
  <si>
    <t>The Secret Life of Pets 2</t>
  </si>
  <si>
    <t>L'immensita</t>
  </si>
  <si>
    <t>Carmen</t>
  </si>
  <si>
    <t>Divinity</t>
  </si>
  <si>
    <t>The Lost Weekend: A Love Story</t>
  </si>
  <si>
    <t>Gwigongja (귀공자)</t>
  </si>
  <si>
    <t>Holy Spider (عنكبوت مقدس)</t>
  </si>
  <si>
    <t>Deo Mun (더 문)</t>
  </si>
  <si>
    <t>Invisible Beauty</t>
  </si>
  <si>
    <t>Lakota Nation vs. United Stat…</t>
  </si>
  <si>
    <t>Linoleum</t>
  </si>
  <si>
    <t>L’origine du mal</t>
  </si>
  <si>
    <t>Dr. Cheon and Lost Talisman (…</t>
  </si>
  <si>
    <t>Juniper</t>
  </si>
  <si>
    <t>Daliland</t>
  </si>
  <si>
    <t>I Heard the Bells</t>
  </si>
  <si>
    <t>L’envol</t>
  </si>
  <si>
    <t>Winter Kills</t>
  </si>
  <si>
    <t>Kokomo City</t>
  </si>
  <si>
    <t>Bunker</t>
  </si>
  <si>
    <t>Una vita difficile</t>
  </si>
  <si>
    <t>Ticket to Paradise</t>
  </si>
  <si>
    <t>The League</t>
  </si>
  <si>
    <t>Cinema Sabaya</t>
  </si>
  <si>
    <t>The Eternal Memory</t>
  </si>
  <si>
    <t>Long Ma Jing Shen (龙马精神)</t>
  </si>
  <si>
    <t>Fumer fait tousser</t>
  </si>
  <si>
    <t>Vanskabte Land</t>
  </si>
  <si>
    <t>Der Passfälscher</t>
  </si>
  <si>
    <t>Le procès</t>
  </si>
  <si>
    <t>Lynch/Oz</t>
  </si>
  <si>
    <t>Story Ave</t>
  </si>
  <si>
    <t>Biosphere</t>
  </si>
  <si>
    <t>My Happy Ending</t>
  </si>
  <si>
    <t>Nam June Paik: Moon Is The Ol…</t>
  </si>
  <si>
    <t>The Mission</t>
  </si>
  <si>
    <t>Tori et Lokita</t>
  </si>
  <si>
    <t>The Stones and Brian Jones</t>
  </si>
  <si>
    <t>Fire of Love</t>
  </si>
  <si>
    <t>Cat Person</t>
  </si>
  <si>
    <t>Desperate Souls, Dark City an…</t>
  </si>
  <si>
    <t>The End of Sex</t>
  </si>
  <si>
    <t>Moon Garden</t>
  </si>
  <si>
    <t>Simulant</t>
  </si>
  <si>
    <t>All Dirt Roads Taste of Salt</t>
  </si>
  <si>
    <t>Saules aveugles, femme endorm…</t>
  </si>
  <si>
    <t>Once Within a Time</t>
  </si>
  <si>
    <t>Cat Daddies</t>
  </si>
  <si>
    <t>Gray Hat Producti…</t>
  </si>
  <si>
    <t>Black Ice</t>
  </si>
  <si>
    <t>Les cinq diables</t>
  </si>
  <si>
    <t>R.M.N.</t>
  </si>
  <si>
    <t>As bestas</t>
  </si>
  <si>
    <t>Stop Making Sense</t>
  </si>
  <si>
    <t>Shiva Baby</t>
  </si>
  <si>
    <t>Werckmeister harmóniák</t>
  </si>
  <si>
    <t>The Others</t>
  </si>
  <si>
    <t>À plein temps</t>
  </si>
  <si>
    <t>Los delincuentes</t>
  </si>
  <si>
    <t>Alcarràs</t>
  </si>
  <si>
    <t>La maman et la putain</t>
  </si>
  <si>
    <t>Radical Wolfe</t>
  </si>
  <si>
    <t>Teddybjørnens jul</t>
  </si>
  <si>
    <t>Tokyo Pop</t>
  </si>
  <si>
    <t>Orlando, Ma Biographie Politi…</t>
  </si>
  <si>
    <t>Mister Organ</t>
  </si>
  <si>
    <t>Canary</t>
  </si>
  <si>
    <t>L'Innocent</t>
  </si>
  <si>
    <t>A Compassionate Spy</t>
  </si>
  <si>
    <t>The Civil Dead</t>
  </si>
  <si>
    <t>La Vaca Que Cantó Una Canción…</t>
  </si>
  <si>
    <t>The Pod Generation</t>
  </si>
  <si>
    <t>The Headmistress</t>
  </si>
  <si>
    <t>Bobi Wine: The People's Presi…</t>
  </si>
  <si>
    <t>The Melt Goes on Forever: The…</t>
  </si>
  <si>
    <t>Amanda</t>
  </si>
  <si>
    <t>Jing yi wui long</t>
  </si>
  <si>
    <t>The Mean One</t>
  </si>
  <si>
    <t>La nuit du 12</t>
  </si>
  <si>
    <t>Cadejo Blanco</t>
  </si>
  <si>
    <t>Before the Sunset</t>
  </si>
  <si>
    <t>In Viaggio</t>
  </si>
  <si>
    <t>River</t>
  </si>
  <si>
    <t>Piaffe</t>
  </si>
  <si>
    <t>Aporia</t>
  </si>
  <si>
    <t>Unwelcome</t>
  </si>
  <si>
    <t>Trinket Box</t>
  </si>
  <si>
    <t>Self Distributed</t>
  </si>
  <si>
    <t>La Civil</t>
  </si>
  <si>
    <t>Le pacte des loups</t>
  </si>
  <si>
    <t>Les pires</t>
  </si>
  <si>
    <t>Only in Theaters</t>
  </si>
  <si>
    <t>The Film Collabor…</t>
  </si>
  <si>
    <t>Filmmakers for the Prosecution</t>
  </si>
  <si>
    <t>What the Hell Happened to Blo…</t>
  </si>
  <si>
    <t>Les cyclades</t>
  </si>
  <si>
    <t>Suitable Flesh</t>
  </si>
  <si>
    <t>Your Lucky Day</t>
  </si>
  <si>
    <t>Rodeo</t>
  </si>
  <si>
    <t>What Doesn’t Float</t>
  </si>
  <si>
    <t>Fast Dreams</t>
  </si>
  <si>
    <t>99 Ways Entertain…</t>
  </si>
  <si>
    <t>Ernest et Célestine, le Voyag…</t>
  </si>
  <si>
    <t>Baby Ruby</t>
  </si>
  <si>
    <t>Drylongso</t>
  </si>
  <si>
    <t>Once Upon a Time in Uganda</t>
  </si>
  <si>
    <t>You Can Live Forever</t>
  </si>
  <si>
    <t>Good Deed Enterta…</t>
  </si>
  <si>
    <t>Coupez !</t>
  </si>
  <si>
    <t>Subject</t>
  </si>
  <si>
    <t>Another Body</t>
  </si>
  <si>
    <t>Twist à Bamako</t>
  </si>
  <si>
    <t>ArtMattan Films</t>
  </si>
  <si>
    <t>The Elephant 6 Recording Co.</t>
  </si>
  <si>
    <t>TS Eliot’s Four Quartets</t>
  </si>
  <si>
    <t>Le chagrin et la pitié</t>
  </si>
  <si>
    <t>Falcon Lake</t>
  </si>
  <si>
    <t>Armageddon Time</t>
  </si>
  <si>
    <t>Sympathy for the Devil</t>
  </si>
  <si>
    <t>Passion</t>
  </si>
  <si>
    <t>Beyond Utopia</t>
  </si>
  <si>
    <t>Davandeh</t>
  </si>
  <si>
    <t>Loren &amp; Rose</t>
  </si>
  <si>
    <t>Rebel</t>
  </si>
  <si>
    <t>Rare Objects</t>
  </si>
  <si>
    <t>God’s Time</t>
  </si>
  <si>
    <t>Les années Super-8</t>
  </si>
  <si>
    <t>Film, the Living Record of ou…</t>
  </si>
  <si>
    <t>Framing Agnes</t>
  </si>
  <si>
    <t>Give Me Pity!</t>
  </si>
  <si>
    <t>At the Gates</t>
  </si>
  <si>
    <t>The Kennedy Incident</t>
  </si>
  <si>
    <t>Lucy and Whitney</t>
  </si>
  <si>
    <t>I Got a Monster</t>
  </si>
  <si>
    <t>Utama</t>
  </si>
  <si>
    <t>CHAAW: Chapter 1</t>
  </si>
  <si>
    <t>Deus e o Diabo na Terra do Sol</t>
  </si>
  <si>
    <t>Muzzle</t>
  </si>
  <si>
    <t>Gods of Mexico</t>
  </si>
  <si>
    <t>L’innocente</t>
  </si>
  <si>
    <t>So Much Tenderness</t>
  </si>
  <si>
    <t>Love Life</t>
  </si>
  <si>
    <t>Ouistreham</t>
  </si>
  <si>
    <t>L’homme de la cave</t>
  </si>
  <si>
    <t>Have You Got It Yet? The Stor…</t>
  </si>
  <si>
    <t>Vayehi Boker</t>
  </si>
  <si>
    <t>What Comes Around</t>
  </si>
  <si>
    <t>The Dive</t>
  </si>
  <si>
    <t>The Crusades</t>
  </si>
  <si>
    <t>VMI Worldwide</t>
  </si>
  <si>
    <t>Kings of L.A.</t>
  </si>
  <si>
    <t>Leonor Will Never Die</t>
  </si>
  <si>
    <t>Hands That Bind</t>
  </si>
  <si>
    <t>Dark Sky Films</t>
  </si>
  <si>
    <t>The Monsters Without</t>
  </si>
  <si>
    <t>Pianoforte</t>
  </si>
  <si>
    <t>Senior Year: Love Never Fails</t>
  </si>
  <si>
    <t>Therapy Dogs</t>
  </si>
  <si>
    <t>Rimini</t>
  </si>
  <si>
    <t>How I Learned to Fly</t>
  </si>
  <si>
    <t>Nação Valente</t>
  </si>
  <si>
    <t>Deliver Us</t>
  </si>
  <si>
    <t>Life Upside Down</t>
  </si>
  <si>
    <t>L'ultima notte di Amore</t>
  </si>
  <si>
    <t>Focus World</t>
  </si>
  <si>
    <t>Kahdeksan surmanluotia</t>
  </si>
  <si>
    <t>The Discreet Charm of the Bou…</t>
  </si>
  <si>
    <t>Lord of Misrule</t>
  </si>
  <si>
    <t>Jethica</t>
  </si>
  <si>
    <t>Cinedigm</t>
  </si>
  <si>
    <t>You’re All Gonna Die</t>
  </si>
  <si>
    <t>Bonded</t>
  </si>
  <si>
    <t>Breaking Glass Pi…</t>
  </si>
  <si>
    <t>Please Baby Please</t>
  </si>
  <si>
    <t>Landfill</t>
  </si>
  <si>
    <t>Hockeyland</t>
  </si>
  <si>
    <t>Bones and All</t>
  </si>
  <si>
    <t>Bobby’s Intermission</t>
  </si>
  <si>
    <t>This Much We Know</t>
  </si>
  <si>
    <t>Brainwashed: Sex-Camera-Power</t>
  </si>
  <si>
    <t>Loudmouth</t>
  </si>
  <si>
    <t>Operation Napoleon</t>
  </si>
  <si>
    <t>Imagining the Indian: The Fig…</t>
  </si>
  <si>
    <t>The Ciesla Founda…</t>
  </si>
  <si>
    <t>Venus</t>
  </si>
  <si>
    <t>Christmas Bloody Christmas</t>
  </si>
  <si>
    <t>Asedio</t>
  </si>
  <si>
    <t>Carnal Knowledge</t>
  </si>
  <si>
    <t>Avco Embassy</t>
  </si>
  <si>
    <t>La marginale</t>
  </si>
  <si>
    <t>Lowndes County and the Road t…</t>
  </si>
  <si>
    <t>Guardians of the Galaxy Vol. 3</t>
  </si>
  <si>
    <t>Spider-Man: Across the Spider-Verse</t>
  </si>
  <si>
    <t>Full River Red</t>
  </si>
  <si>
    <t>The Wandering Earth II</t>
  </si>
  <si>
    <t>Mission: Impossible - Dead Reckoning Part One</t>
  </si>
  <si>
    <t>No More Bets</t>
  </si>
  <si>
    <t>Lost in the Stars</t>
  </si>
  <si>
    <t>Ant-Man and the Wasp: Quantumania</t>
  </si>
  <si>
    <t>Transformers: Rise of the Beasts</t>
  </si>
  <si>
    <t>Indiana Jones and the Dial of Destiny</t>
  </si>
  <si>
    <t>Creation of the Gods I: Kingdom of Storms</t>
  </si>
  <si>
    <t>The Hunger Games: The Ballad of Songbirds &amp; Snakes</t>
  </si>
  <si>
    <t>Never Say Never</t>
  </si>
  <si>
    <t>Five Nights at Freddy's</t>
  </si>
  <si>
    <t>The Boy and the Heron</t>
  </si>
  <si>
    <t>Taylor Swift: The Eras Tour</t>
  </si>
  <si>
    <t>Chang An</t>
  </si>
  <si>
    <t>Boonie Bears: Guardian Code</t>
  </si>
  <si>
    <t>Dungeons &amp; Dragons: Honor Among Thieves</t>
  </si>
  <si>
    <t>Under the Light</t>
  </si>
  <si>
    <t>Teenage Mutant Ninja Turtles: Mutant Mayhem</t>
  </si>
  <si>
    <t>Godspeed</t>
  </si>
  <si>
    <t>Johnny Keep Walking!</t>
  </si>
  <si>
    <t>The Ex-Files 4: Marriage Plan</t>
  </si>
  <si>
    <t>Hidden Blade</t>
  </si>
  <si>
    <t>Deep Sea</t>
  </si>
  <si>
    <t>One and Only</t>
  </si>
  <si>
    <t>Gran Turismo</t>
  </si>
  <si>
    <t>The Volunteers: To the War</t>
  </si>
  <si>
    <t>Born to Fly</t>
  </si>
  <si>
    <t>Godzilla Minus One</t>
  </si>
  <si>
    <t>Detective Conan: Black Iron Submarine</t>
  </si>
  <si>
    <t>12.12: The Day</t>
  </si>
  <si>
    <t>Talk to Me</t>
  </si>
  <si>
    <t>Air</t>
  </si>
  <si>
    <t>The Roundup: No Way Out</t>
  </si>
  <si>
    <t>The Pope's Exorcist</t>
  </si>
  <si>
    <t>Titanic 25 Year Anniversary</t>
  </si>
  <si>
    <t>Romancham</t>
  </si>
  <si>
    <t>Magic Mike's Last Dance</t>
  </si>
  <si>
    <t>Demon Slayer: Kimetsu No Yaiba - To the Swordsmith Village</t>
  </si>
  <si>
    <t>BTS: Yet to Come in Cinemas</t>
  </si>
  <si>
    <t>There's Still Tomorrow</t>
  </si>
  <si>
    <t>Operation Fortune: Ruse de Guerre</t>
  </si>
  <si>
    <t>Asterix &amp; Obelix: The Middle Kingdom</t>
  </si>
  <si>
    <t>Ruby Gillman: Teenage Kraken</t>
  </si>
  <si>
    <t>Son of a Rich 2</t>
  </si>
  <si>
    <t>Renaissance: A Film by Beyoncé</t>
  </si>
  <si>
    <t>Miraculous: Ladybug &amp; Cat Noir, the Movie</t>
  </si>
  <si>
    <t>The Bremen Town Musicians</t>
  </si>
  <si>
    <t>The Expendables 4</t>
  </si>
  <si>
    <t>Doraemon the Movie: Nobita's Sky Utopia</t>
  </si>
  <si>
    <t>Smugglers</t>
  </si>
  <si>
    <t>Kingdom 3: The Flame of Destiny</t>
  </si>
  <si>
    <t>Ride On</t>
  </si>
  <si>
    <t>Anatomy of a Fall</t>
  </si>
  <si>
    <t>Noryang: Deadly Sea</t>
  </si>
  <si>
    <t>Alibi.com 2</t>
  </si>
  <si>
    <t>Don't Call it Mystery: The Movie</t>
  </si>
  <si>
    <t>The Three Musketeers - Part I: D'Artagnan</t>
  </si>
  <si>
    <t>Tokyo MER</t>
  </si>
  <si>
    <t>Concrete Utopia</t>
  </si>
  <si>
    <t>I Wish I Could Meet You Again on the Hill Where That Flower Blooms (2023)</t>
  </si>
  <si>
    <t>The Wish of the Fairy Fish</t>
  </si>
  <si>
    <t>Toy Story 2023 Re-release</t>
  </si>
  <si>
    <t>The Challenge</t>
  </si>
  <si>
    <t>Shin Jigen! Crayon Shin-chan the Movie</t>
  </si>
  <si>
    <t>The Covenant</t>
  </si>
  <si>
    <t>Are You There God? It's Me, Margaret.</t>
  </si>
  <si>
    <t>IDOLiSH7 Movie: LIVE 4bit - BEYOND THE PERiOD</t>
  </si>
  <si>
    <t>My Happy Marriage</t>
  </si>
  <si>
    <t>The House of No Man</t>
  </si>
  <si>
    <t>Love Reset</t>
  </si>
  <si>
    <t>Mavka: The Forest Song</t>
  </si>
  <si>
    <t>Tokyo Revengers 2: Bloody Halloween - Destiny</t>
  </si>
  <si>
    <t>The Legend &amp; Butterfly</t>
  </si>
  <si>
    <t>Die drei ??? - Erbe des Drachen</t>
  </si>
  <si>
    <t>Shin Kamen Rider</t>
  </si>
  <si>
    <t>Epic Tails</t>
  </si>
  <si>
    <t>The Three Musketeers: Milady</t>
  </si>
  <si>
    <t>Only 3 Days Left</t>
  </si>
  <si>
    <t>Tonde Saitama: Biwako Yori Ai o Komete</t>
  </si>
  <si>
    <t>A Guilty Conscience</t>
  </si>
  <si>
    <t>Jeanne du Barry</t>
  </si>
  <si>
    <t>Tokyo Revengers 2: Bloody Halloween - Decisive Battle</t>
  </si>
  <si>
    <t>Dr. Cheon and Lost Talisman</t>
  </si>
  <si>
    <t>Rehragout-Rendezvous</t>
  </si>
  <si>
    <t>A Moroccan Affair</t>
  </si>
  <si>
    <t>The Point Men</t>
  </si>
  <si>
    <t>Manta, Manta: Legacy</t>
  </si>
  <si>
    <t>Three heroes and the Navel of the Earth</t>
  </si>
  <si>
    <t>Championext</t>
  </si>
  <si>
    <t>Beau Is Afraid</t>
  </si>
  <si>
    <t>Salaar</t>
  </si>
  <si>
    <t>Jungle Bunch: Operation Meltdown</t>
  </si>
  <si>
    <t>Face Off 6: The Ticket of Destiny</t>
  </si>
  <si>
    <t>What's Love Got to Do with It?</t>
  </si>
  <si>
    <t>Sleep</t>
  </si>
  <si>
    <t>Samurai Beyond Their Dreams: Becoming the Best in the World</t>
  </si>
  <si>
    <t>Honey Sweet</t>
  </si>
  <si>
    <t>After Everything</t>
  </si>
  <si>
    <t>The Taste of Things</t>
  </si>
  <si>
    <t>The Crime Is Mine</t>
  </si>
  <si>
    <t>The Nightmare Before Christmas 30th Anniversary Re-Release</t>
  </si>
  <si>
    <t>The Great Escaper</t>
  </si>
  <si>
    <t>Sun and Concrete</t>
  </si>
  <si>
    <t>Cobweb</t>
  </si>
  <si>
    <t>The Peasants</t>
  </si>
  <si>
    <t>Talk to Her Undated France Release</t>
  </si>
  <si>
    <t>Title (base)</t>
  </si>
  <si>
    <t>NormTitle</t>
  </si>
  <si>
    <t>StudioClean</t>
  </si>
  <si>
    <t>Sum of Worldwide</t>
  </si>
  <si>
    <t>AdjWorldwide (excl Other)</t>
  </si>
  <si>
    <t>Truncated</t>
  </si>
  <si>
    <t>Full Name</t>
  </si>
  <si>
    <t>20th Century Studios</t>
  </si>
  <si>
    <t>Sony Pictures Classics</t>
  </si>
  <si>
    <t>AMC Theatres Distribution</t>
  </si>
  <si>
    <t>Searchlight Pictures</t>
  </si>
  <si>
    <t>Prathyangira Cinemas</t>
  </si>
  <si>
    <t>Fathom Entertainment</t>
  </si>
  <si>
    <t>Briarcliff Entertainment</t>
  </si>
  <si>
    <t>Vertical Entertainment</t>
  </si>
  <si>
    <t>Roadside Attractions</t>
  </si>
  <si>
    <t>Trafalgar Releasing</t>
  </si>
  <si>
    <t>IFC Entertainment</t>
  </si>
  <si>
    <t>Blue Fox Entertainment</t>
  </si>
  <si>
    <t>Ketchup Entertainment</t>
  </si>
  <si>
    <t>Worldwide Box Office Revenue by Studio ($M) — Top 10 + Other, per Year</t>
  </si>
  <si>
    <t>Worldwide Revenue ($M)</t>
  </si>
  <si>
    <t>Total (200 movies)</t>
  </si>
  <si>
    <t>Sum of Domestic</t>
  </si>
  <si>
    <t>AdjDomestic (excl Other)</t>
  </si>
  <si>
    <t>Domestic Box Office Revenue by Studio ($M) — Top 10 + Other, per Year</t>
  </si>
  <si>
    <t>Domestic Revenue ($M)</t>
  </si>
  <si>
    <t>Total (687 movies)</t>
  </si>
  <si>
    <t>Total (702 movies)</t>
  </si>
  <si>
    <t>Total (587 movies)</t>
  </si>
  <si>
    <t>Studio (clean)</t>
  </si>
  <si>
    <t>Parent Company</t>
  </si>
  <si>
    <t>The Walt Disney Company</t>
  </si>
  <si>
    <t>Warner Bros. Discovery</t>
  </si>
  <si>
    <t>NBCUniversal (Comcast)</t>
  </si>
  <si>
    <t>Paramount Skydance</t>
  </si>
  <si>
    <t>Sony Pictures Entertainment</t>
  </si>
  <si>
    <t>Lionsgate Studios</t>
  </si>
  <si>
    <t>Parent</t>
  </si>
  <si>
    <t>AdjExclOther</t>
  </si>
  <si>
    <t>Media Company Ownership Map</t>
  </si>
  <si>
    <t>Media Company</t>
  </si>
  <si>
    <t>Studios / Labels Owned</t>
  </si>
  <si>
    <t>Walt Disney, 20th Century Studios, 20th Century Fox, Searchlight Pictures</t>
  </si>
  <si>
    <t>Warner Bros., New Line</t>
  </si>
  <si>
    <t>Universal, Focus Features, DreamWorks</t>
  </si>
  <si>
    <t>Paramount Pictures, Republic Pictures</t>
  </si>
  <si>
    <t>Sony Pictures, Sony Pictures Classics, Crunchyroll, FUNimation</t>
  </si>
  <si>
    <t>Amazon MGM Studios, MGM, Amazon Studios, United Artists, Orion Pictures</t>
  </si>
  <si>
    <t>Worldwide Box Office Revenue by Media Company ($M) — Top 10 + Other, per Year</t>
  </si>
  <si>
    <t>Domestic Box Office Revenue by Media Company ($M) — Top 10 + Other, per Year</t>
  </si>
  <si>
    <t>Domestic Box Office Revenue by Media Company ($M) — Top 300 Films Only, per Year</t>
  </si>
  <si>
    <t>2025 (Top 300)</t>
  </si>
  <si>
    <t>2024 (Top 300)</t>
  </si>
  <si>
    <t>2023 (Top 300)</t>
  </si>
  <si>
    <t>Total (Top 300 movies)</t>
  </si>
  <si>
    <t>/</t>
  </si>
  <si>
    <t>Market Share %</t>
  </si>
  <si>
    <t>Year</t>
  </si>
  <si>
    <t>Worldwide Box Office Revenue by Media Company ($M) — Top 200 Films, per Year</t>
  </si>
  <si>
    <t>2025 (Top 200)</t>
  </si>
  <si>
    <t>2024 (Top 200)</t>
  </si>
  <si>
    <t>2023 (Top 200)</t>
  </si>
  <si>
    <t>Domestic Box Office Revenue by Media Company ($M) — All Movies, per Year</t>
  </si>
  <si>
    <t>2025 (All 687)</t>
  </si>
  <si>
    <t>2024 (All 702)</t>
  </si>
  <si>
    <t>2023 (All 587)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</si>
</sst>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169" formatCode="&quot;$&quot;#,##0.0,,&quot;M&quot;"/>
    <numFmt numFmtId="171" formatCode="0.0%"/>
  </numFmts>
  <fonts count="1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3"/>
      <color rgb="FF000000"/>
      <name val="Helvetica"/>
      <family val="2"/>
    </font>
    <font>
      <sz val="14"/>
      <color rgb="FF000000"/>
      <name val="Helvetica"/>
      <family val="2"/>
    </font>
    <font>
      <u/>
      <sz val="12"/>
      <color theme="10"/>
      <name val="Aptos Narrow"/>
      <family val="2"/>
      <scheme val="minor"/>
    </font>
    <font>
      <b/>
      <sz val="14"/>
      <color rgb="FF0F1111"/>
      <name val="Arial"/>
      <family val="2"/>
    </font>
    <font>
      <sz val="14"/>
      <color rgb="FF0F1111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4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E6F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1"/>
    <xf numFmtId="15" fontId="4" fillId="0" borderId="0" xfId="1" applyNumberFormat="1"/>
    <xf numFmtId="6" fontId="3" fillId="0" borderId="0" xfId="0" applyNumberFormat="1" applyFont="1"/>
    <xf numFmtId="3" fontId="3" fillId="0" borderId="0" xfId="0" applyNumberFormat="1" applyFont="1"/>
    <xf numFmtId="15" fontId="3" fillId="0" borderId="0" xfId="0" applyNumberFormat="1" applyFont="1"/>
    <xf numFmtId="16" fontId="4" fillId="0" borderId="0" xfId="1" applyNumberFormat="1"/>
    <xf numFmtId="12" fontId="4" fillId="0" borderId="0" xfId="1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" fillId="2" borderId="0" xfId="0" applyFont="1" applyFill="1"/>
    <xf numFmtId="169" fontId="3" fillId="0" borderId="0" xfId="0" applyNumberFormat="1" applyFont="1"/>
    <xf numFmtId="169" fontId="0" fillId="0" borderId="0" xfId="0" applyNumberFormat="1"/>
    <xf numFmtId="169" fontId="1" fillId="2" borderId="0" xfId="0" applyNumberFormat="1" applyFont="1" applyFill="1"/>
    <xf numFmtId="0" fontId="5" fillId="0" borderId="0" xfId="0" applyFont="1"/>
    <xf numFmtId="0" fontId="6" fillId="0" borderId="0" xfId="0" applyFont="1"/>
    <xf numFmtId="6" fontId="6" fillId="0" borderId="0" xfId="0" applyNumberFormat="1" applyFont="1"/>
    <xf numFmtId="9" fontId="6" fillId="0" borderId="0" xfId="0" applyNumberFormat="1" applyFont="1"/>
    <xf numFmtId="10" fontId="6" fillId="0" borderId="0" xfId="0" applyNumberFormat="1" applyFont="1"/>
    <xf numFmtId="0" fontId="0" fillId="0" borderId="0" xfId="0" applyNumberFormat="1"/>
    <xf numFmtId="0" fontId="9" fillId="0" borderId="0" xfId="0" applyFont="1"/>
    <xf numFmtId="0" fontId="10" fillId="0" borderId="0" xfId="0" applyFont="1"/>
    <xf numFmtId="169" fontId="10" fillId="0" borderId="0" xfId="0" applyNumberFormat="1" applyFont="1"/>
    <xf numFmtId="169" fontId="1" fillId="0" borderId="0" xfId="0" applyNumberFormat="1" applyFont="1"/>
    <xf numFmtId="0" fontId="11" fillId="0" borderId="0" xfId="0" applyFont="1"/>
    <xf numFmtId="171" fontId="0" fillId="0" borderId="0" xfId="0" applyNumberFormat="1"/>
    <xf numFmtId="171" fontId="10" fillId="0" borderId="0" xfId="0" applyNumberFormat="1" applyFont="1"/>
    <xf numFmtId="171" fontId="1" fillId="0" borderId="0" xfId="0" applyNumberFormat="1" applyFont="1"/>
  </cellXfs>
  <cellStyles count="2">
    <cellStyle name="Hyperlink" xfId="1" builtinId="8"/>
    <cellStyle name="Normal" xfId="0" builtinId="0"/>
  </cellStyles>
  <dxfs count="1">
    <dxf>
      <numFmt numFmtId="169" formatCode="&quot;$&quot;#,##0.0,,&quot;M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pivotCacheDefinition" Target="pivotCache/pivotCacheDefinition9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2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pivotCacheDefinition" Target="pivotCache/pivotCacheDefinition8.xml"/><Relationship Id="rId25" Type="http://schemas.openxmlformats.org/officeDocument/2006/relationships/pivotCacheDefinition" Target="pivotCache/pivotCacheDefinition16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7.xml"/><Relationship Id="rId20" Type="http://schemas.openxmlformats.org/officeDocument/2006/relationships/pivotCacheDefinition" Target="pivotCache/pivotCacheDefinition11.xml"/><Relationship Id="rId29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24" Type="http://schemas.openxmlformats.org/officeDocument/2006/relationships/pivotCacheDefinition" Target="pivotCache/pivotCacheDefinition15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6.xml"/><Relationship Id="rId23" Type="http://schemas.openxmlformats.org/officeDocument/2006/relationships/pivotCacheDefinition" Target="pivotCache/pivotCacheDefinition14.xml"/><Relationship Id="rId28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19" Type="http://schemas.openxmlformats.org/officeDocument/2006/relationships/pivotCacheDefinition" Target="pivotCache/pivotCacheDefinition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Relationship Id="rId22" Type="http://schemas.openxmlformats.org/officeDocument/2006/relationships/pivotCacheDefinition" Target="pivotCache/pivotCacheDefinition13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Worldwide Box Office by Media Company — Top 200 Films (Revenue, Labeled by Market Share)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Calc!$EH$1</c:f>
              <c:strCache>
                <c:ptCount val="1"/>
                <c:pt idx="0">
                  <c:v>The Walt Disney Company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27.2%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7F4D-374B-ADAC-13C90CB5BB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25.5%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7F4D-374B-ADAC-13C90CB5BB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14.5%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7F4D-374B-ADAC-13C90CB5BB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Calc!$EG$2:$EG$4</c:f>
              <c:numCache>
                <c:formatCode>General</c:formatCode>
                <c:ptCount val="3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</c:numCache>
            </c:numRef>
          </c:cat>
          <c:val>
            <c:numRef>
              <c:f>Calc!$EH$2:$EH$4</c:f>
              <c:numCache>
                <c:formatCode>General</c:formatCode>
                <c:ptCount val="3"/>
                <c:pt idx="0">
                  <c:v>6881939467</c:v>
                </c:pt>
                <c:pt idx="1">
                  <c:v>5822093935</c:v>
                </c:pt>
                <c:pt idx="2">
                  <c:v>3811046367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4D-374B-ADAC-13C90CB5BB60}"/>
            </c:ext>
          </c:extLst>
        </c:ser>
        <c:ser>
          <c:idx val="2"/>
          <c:order val="1"/>
          <c:tx>
            <c:strRef>
              <c:f>Calc!$EI$1</c:f>
              <c:strCache>
                <c:ptCount val="1"/>
                <c:pt idx="0">
                  <c:v>Warner Bros. Discovery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16.1%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7F4D-374B-ADAC-13C90CB5BB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10.1%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7F4D-374B-ADAC-13C90CB5BB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15.4%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7F4D-374B-ADAC-13C90CB5BB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Calc!$EG$2:$EG$4</c:f>
              <c:numCache>
                <c:formatCode>General</c:formatCode>
                <c:ptCount val="3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</c:numCache>
            </c:numRef>
          </c:cat>
          <c:val>
            <c:numRef>
              <c:f>Calc!$EI$2:$EI$4</c:f>
              <c:numCache>
                <c:formatCode>General</c:formatCode>
                <c:ptCount val="3"/>
                <c:pt idx="0">
                  <c:v>4064585684</c:v>
                </c:pt>
                <c:pt idx="1">
                  <c:v>2308807298</c:v>
                </c:pt>
                <c:pt idx="2">
                  <c:v>4053982111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4D-374B-ADAC-13C90CB5BB60}"/>
            </c:ext>
          </c:extLst>
        </c:ser>
        <c:ser>
          <c:idx val="3"/>
          <c:order val="2"/>
          <c:tx>
            <c:strRef>
              <c:f>Calc!$EJ$1</c:f>
              <c:strCache>
                <c:ptCount val="1"/>
                <c:pt idx="0">
                  <c:v>NBCUniversal (Comcast)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14.0%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7F4D-374B-ADAC-13C90CB5BB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17.1%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7F4D-374B-ADAC-13C90CB5BB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16.9%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7F4D-374B-ADAC-13C90CB5BB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Calc!$EG$2:$EG$4</c:f>
              <c:numCache>
                <c:formatCode>General</c:formatCode>
                <c:ptCount val="3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</c:numCache>
            </c:numRef>
          </c:cat>
          <c:val>
            <c:numRef>
              <c:f>Calc!$EJ$2:$EJ$4</c:f>
              <c:numCache>
                <c:formatCode>General</c:formatCode>
                <c:ptCount val="3"/>
                <c:pt idx="0">
                  <c:v>3534689865</c:v>
                </c:pt>
                <c:pt idx="1">
                  <c:v>3895336138</c:v>
                </c:pt>
                <c:pt idx="2">
                  <c:v>4441754463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4D-374B-ADAC-13C90CB5BB60}"/>
            </c:ext>
          </c:extLst>
        </c:ser>
        <c:ser>
          <c:idx val="4"/>
          <c:order val="3"/>
          <c:tx>
            <c:strRef>
              <c:f>Calc!$EK$1</c:f>
              <c:strCache>
                <c:ptCount val="1"/>
                <c:pt idx="0">
                  <c:v>Sony Pictures Entertainment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6.9%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7F4D-374B-ADAC-13C90CB5BB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11.8%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7F4D-374B-ADAC-13C90CB5BB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7.8%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7F4D-374B-ADAC-13C90CB5BB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Calc!$EG$2:$EG$4</c:f>
              <c:numCache>
                <c:formatCode>General</c:formatCode>
                <c:ptCount val="3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</c:numCache>
            </c:numRef>
          </c:cat>
          <c:val>
            <c:numRef>
              <c:f>Calc!$EK$2:$EK$4</c:f>
              <c:numCache>
                <c:formatCode>General</c:formatCode>
                <c:ptCount val="3"/>
                <c:pt idx="0">
                  <c:v>1736120727</c:v>
                </c:pt>
                <c:pt idx="1">
                  <c:v>2693106370</c:v>
                </c:pt>
                <c:pt idx="2">
                  <c:v>2056222351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F4D-374B-ADAC-13C90CB5BB60}"/>
            </c:ext>
          </c:extLst>
        </c:ser>
        <c:ser>
          <c:idx val="5"/>
          <c:order val="4"/>
          <c:tx>
            <c:strRef>
              <c:f>Calc!$EL$1</c:f>
              <c:strCache>
                <c:ptCount val="1"/>
                <c:pt idx="0">
                  <c:v>Paramount Skydance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4.8%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7F4D-374B-ADAC-13C90CB5BB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8.8%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7F4D-374B-ADAC-13C90CB5BB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7.7%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7F4D-374B-ADAC-13C90CB5BB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Calc!$EG$2:$EG$4</c:f>
              <c:numCache>
                <c:formatCode>General</c:formatCode>
                <c:ptCount val="3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</c:numCache>
            </c:numRef>
          </c:cat>
          <c:val>
            <c:numRef>
              <c:f>Calc!$EL$2:$EL$4</c:f>
              <c:numCache>
                <c:formatCode>General</c:formatCode>
                <c:ptCount val="3"/>
                <c:pt idx="0">
                  <c:v>1223669489</c:v>
                </c:pt>
                <c:pt idx="1">
                  <c:v>2012471881</c:v>
                </c:pt>
                <c:pt idx="2">
                  <c:v>2041327211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F4D-374B-ADAC-13C90CB5BB60}"/>
            </c:ext>
          </c:extLst>
        </c:ser>
        <c:ser>
          <c:idx val="6"/>
          <c:order val="5"/>
          <c:tx>
            <c:strRef>
              <c:f>Calc!$EM$1</c:f>
              <c:strCache>
                <c:ptCount val="1"/>
                <c:pt idx="0">
                  <c:v>Lionsgate Studios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4.2%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7F4D-374B-ADAC-13C90CB5BB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1.5%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A-7F4D-374B-ADAC-13C90CB5BB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4.6%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7F4D-374B-ADAC-13C90CB5BB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Calc!$EG$2:$EG$4</c:f>
              <c:numCache>
                <c:formatCode>General</c:formatCode>
                <c:ptCount val="3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</c:numCache>
            </c:numRef>
          </c:cat>
          <c:val>
            <c:numRef>
              <c:f>Calc!$EM$2:$EM$4</c:f>
              <c:numCache>
                <c:formatCode>General</c:formatCode>
                <c:ptCount val="3"/>
                <c:pt idx="0">
                  <c:v>1058276762</c:v>
                </c:pt>
                <c:pt idx="1">
                  <c:v>333169791</c:v>
                </c:pt>
                <c:pt idx="2">
                  <c:v>1222193610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F4D-374B-ADAC-13C90CB5BB60}"/>
            </c:ext>
          </c:extLst>
        </c:ser>
        <c:ser>
          <c:idx val="7"/>
          <c:order val="6"/>
          <c:tx>
            <c:strRef>
              <c:f>Calc!$EN$1</c:f>
              <c:strCache>
                <c:ptCount val="1"/>
                <c:pt idx="0">
                  <c:v>A24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1.9%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7F4D-374B-ADAC-13C90CB5BB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1.7%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7F4D-374B-ADAC-13C90CB5BB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1.1%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7F4D-374B-ADAC-13C90CB5BB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Calc!$EG$2:$EG$4</c:f>
              <c:numCache>
                <c:formatCode>General</c:formatCode>
                <c:ptCount val="3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</c:numCache>
            </c:numRef>
          </c:cat>
          <c:val>
            <c:numRef>
              <c:f>Calc!$EN$2:$EN$4</c:f>
              <c:numCache>
                <c:formatCode>General</c:formatCode>
                <c:ptCount val="3"/>
                <c:pt idx="0">
                  <c:v>475547289</c:v>
                </c:pt>
                <c:pt idx="1">
                  <c:v>395986664</c:v>
                </c:pt>
                <c:pt idx="2">
                  <c:v>290543873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F4D-374B-ADAC-13C90CB5BB60}"/>
            </c:ext>
          </c:extLst>
        </c:ser>
        <c:ser>
          <c:idx val="8"/>
          <c:order val="7"/>
          <c:tx>
            <c:strRef>
              <c:f>Calc!$EO$1</c:f>
              <c:strCache>
                <c:ptCount val="1"/>
                <c:pt idx="0">
                  <c:v>Amazon MGM Studios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0.8%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7F4D-374B-ADAC-13C90CB5BB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2.2%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7F4D-374B-ADAC-13C90CB5BB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1.9%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7F4D-374B-ADAC-13C90CB5BB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Calc!$EG$2:$EG$4</c:f>
              <c:numCache>
                <c:formatCode>General</c:formatCode>
                <c:ptCount val="3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</c:numCache>
            </c:numRef>
          </c:cat>
          <c:val>
            <c:numRef>
              <c:f>Calc!$EO$2:$EO$4</c:f>
              <c:numCache>
                <c:formatCode>General</c:formatCode>
                <c:ptCount val="3"/>
                <c:pt idx="0">
                  <c:v>204399704</c:v>
                </c:pt>
                <c:pt idx="1">
                  <c:v>492833608</c:v>
                </c:pt>
                <c:pt idx="2">
                  <c:v>500144253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F4D-374B-ADAC-13C90CB5BB60}"/>
            </c:ext>
          </c:extLst>
        </c:ser>
        <c:ser>
          <c:idx val="9"/>
          <c:order val="8"/>
          <c:tx>
            <c:strRef>
              <c:f>Calc!$EP$1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24.2%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7F4D-374B-ADAC-13C90CB5BB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21.4%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7F4D-374B-ADAC-13C90CB5BB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30.1%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4-7F4D-374B-ADAC-13C90CB5BB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Calc!$EG$2:$EG$4</c:f>
              <c:numCache>
                <c:formatCode>General</c:formatCode>
                <c:ptCount val="3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</c:numCache>
            </c:numRef>
          </c:cat>
          <c:val>
            <c:numRef>
              <c:f>Calc!$EP$2:$EP$4</c:f>
              <c:numCache>
                <c:formatCode>General</c:formatCode>
                <c:ptCount val="3"/>
                <c:pt idx="0">
                  <c:v>6129390160</c:v>
                </c:pt>
                <c:pt idx="1">
                  <c:v>4878264196</c:v>
                </c:pt>
                <c:pt idx="2">
                  <c:v>7938962328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F4D-374B-ADAC-13C90CB5BB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0406671"/>
        <c:axId val="1649505680"/>
      </c:barChart>
      <c:catAx>
        <c:axId val="790406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505680"/>
        <c:crosses val="autoZero"/>
        <c:auto val="1"/>
        <c:lblAlgn val="ctr"/>
        <c:lblOffset val="100"/>
        <c:noMultiLvlLbl val="0"/>
      </c:catAx>
      <c:valAx>
        <c:axId val="164950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406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Domestic Box Office by Media Company — Top 300 Films (Revenue, Labeled by Market Share)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Calc!$CW$1</c:f>
              <c:strCache>
                <c:ptCount val="1"/>
                <c:pt idx="0">
                  <c:v>The Walt Disney Company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28.8%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8187-E344-B408-599B69B8148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26.0%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8187-E344-B408-599B69B8148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21.2%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8187-E344-B408-599B69B814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Calc!$CV$2:$CV$4</c:f>
              <c:numCache>
                <c:formatCode>General</c:formatCode>
                <c:ptCount val="3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</c:numCache>
            </c:numRef>
          </c:cat>
          <c:val>
            <c:numRef>
              <c:f>Calc!$CW$2:$CW$4</c:f>
              <c:numCache>
                <c:formatCode>General</c:formatCode>
                <c:ptCount val="3"/>
                <c:pt idx="0">
                  <c:v>2491195182</c:v>
                </c:pt>
                <c:pt idx="1">
                  <c:v>2222885699</c:v>
                </c:pt>
                <c:pt idx="2">
                  <c:v>1895554016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87-E344-B408-599B69B81487}"/>
            </c:ext>
          </c:extLst>
        </c:ser>
        <c:ser>
          <c:idx val="2"/>
          <c:order val="1"/>
          <c:tx>
            <c:strRef>
              <c:f>Calc!$CX$1</c:f>
              <c:strCache>
                <c:ptCount val="1"/>
                <c:pt idx="0">
                  <c:v>Warner Bros. Discovery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21.8%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8187-E344-B408-599B69B8148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13.6%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8187-E344-B408-599B69B8148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15.8%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8187-E344-B408-599B69B814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Calc!$CV$2:$CV$4</c:f>
              <c:numCache>
                <c:formatCode>General</c:formatCode>
                <c:ptCount val="3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</c:numCache>
            </c:numRef>
          </c:cat>
          <c:val>
            <c:numRef>
              <c:f>Calc!$CX$2:$CX$4</c:f>
              <c:numCache>
                <c:formatCode>General</c:formatCode>
                <c:ptCount val="3"/>
                <c:pt idx="0">
                  <c:v>1889769381</c:v>
                </c:pt>
                <c:pt idx="1">
                  <c:v>1160579194</c:v>
                </c:pt>
                <c:pt idx="2">
                  <c:v>1413942315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87-E344-B408-599B69B81487}"/>
            </c:ext>
          </c:extLst>
        </c:ser>
        <c:ser>
          <c:idx val="3"/>
          <c:order val="2"/>
          <c:tx>
            <c:strRef>
              <c:f>Calc!$CY$1</c:f>
              <c:strCache>
                <c:ptCount val="1"/>
                <c:pt idx="0">
                  <c:v>NBCUniversal (Comcast)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20.6%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8187-E344-B408-599B69B8148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22.0%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8187-E344-B408-599B69B8148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21.7%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8187-E344-B408-599B69B814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Calc!$CV$2:$CV$4</c:f>
              <c:numCache>
                <c:formatCode>General</c:formatCode>
                <c:ptCount val="3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</c:numCache>
            </c:numRef>
          </c:cat>
          <c:val>
            <c:numRef>
              <c:f>Calc!$CY$2:$CY$4</c:f>
              <c:numCache>
                <c:formatCode>General</c:formatCode>
                <c:ptCount val="3"/>
                <c:pt idx="0">
                  <c:v>1784031205</c:v>
                </c:pt>
                <c:pt idx="1">
                  <c:v>1884485125</c:v>
                </c:pt>
                <c:pt idx="2">
                  <c:v>1939626543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187-E344-B408-599B69B81487}"/>
            </c:ext>
          </c:extLst>
        </c:ser>
        <c:ser>
          <c:idx val="4"/>
          <c:order val="3"/>
          <c:tx>
            <c:strRef>
              <c:f>Calc!$CZ$1</c:f>
              <c:strCache>
                <c:ptCount val="1"/>
                <c:pt idx="0">
                  <c:v>Sony Pictures Entertainment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7.0%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8187-E344-B408-599B69B8148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11.7%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8187-E344-B408-599B69B8148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11.3%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8187-E344-B408-599B69B814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Calc!$CV$2:$CV$4</c:f>
              <c:numCache>
                <c:formatCode>General</c:formatCode>
                <c:ptCount val="3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</c:numCache>
            </c:numRef>
          </c:cat>
          <c:val>
            <c:numRef>
              <c:f>Calc!$CZ$2:$CZ$4</c:f>
              <c:numCache>
                <c:formatCode>General</c:formatCode>
                <c:ptCount val="3"/>
                <c:pt idx="0">
                  <c:v>605521012</c:v>
                </c:pt>
                <c:pt idx="1">
                  <c:v>998964878</c:v>
                </c:pt>
                <c:pt idx="2">
                  <c:v>1012755357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187-E344-B408-599B69B81487}"/>
            </c:ext>
          </c:extLst>
        </c:ser>
        <c:ser>
          <c:idx val="5"/>
          <c:order val="4"/>
          <c:tx>
            <c:strRef>
              <c:f>Calc!$DA$1</c:f>
              <c:strCache>
                <c:ptCount val="1"/>
                <c:pt idx="0">
                  <c:v>Paramount Skydance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6.5%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8187-E344-B408-599B69B8148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10.3%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8187-E344-B408-599B69B8148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9.4%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8187-E344-B408-599B69B814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Calc!$CV$2:$CV$4</c:f>
              <c:numCache>
                <c:formatCode>General</c:formatCode>
                <c:ptCount val="3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</c:numCache>
            </c:numRef>
          </c:cat>
          <c:val>
            <c:numRef>
              <c:f>Calc!$DA$2:$DA$4</c:f>
              <c:numCache>
                <c:formatCode>General</c:formatCode>
                <c:ptCount val="3"/>
                <c:pt idx="0">
                  <c:v>563240514</c:v>
                </c:pt>
                <c:pt idx="1">
                  <c:v>880166500</c:v>
                </c:pt>
                <c:pt idx="2">
                  <c:v>844379150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187-E344-B408-599B69B81487}"/>
            </c:ext>
          </c:extLst>
        </c:ser>
        <c:ser>
          <c:idx val="6"/>
          <c:order val="5"/>
          <c:tx>
            <c:strRef>
              <c:f>Calc!$DB$1</c:f>
              <c:strCache>
                <c:ptCount val="1"/>
                <c:pt idx="0">
                  <c:v>Lionsgate Studios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3.8%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8187-E344-B408-599B69B8148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2.9%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A-8187-E344-B408-599B69B8148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6.6%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8187-E344-B408-599B69B814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Calc!$CV$2:$CV$4</c:f>
              <c:numCache>
                <c:formatCode>General</c:formatCode>
                <c:ptCount val="3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</c:numCache>
            </c:numRef>
          </c:cat>
          <c:val>
            <c:numRef>
              <c:f>Calc!$DB$2:$DB$4</c:f>
              <c:numCache>
                <c:formatCode>General</c:formatCode>
                <c:ptCount val="3"/>
                <c:pt idx="0">
                  <c:v>330452054</c:v>
                </c:pt>
                <c:pt idx="1">
                  <c:v>250812274</c:v>
                </c:pt>
                <c:pt idx="2">
                  <c:v>586208375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187-E344-B408-599B69B81487}"/>
            </c:ext>
          </c:extLst>
        </c:ser>
        <c:ser>
          <c:idx val="7"/>
          <c:order val="6"/>
          <c:tx>
            <c:strRef>
              <c:f>Calc!$DC$1</c:f>
              <c:strCache>
                <c:ptCount val="1"/>
                <c:pt idx="0">
                  <c:v>A24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2.7%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8187-E344-B408-599B69B8148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2.4%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8187-E344-B408-599B69B8148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1.5%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8187-E344-B408-599B69B814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Calc!$CV$2:$CV$4</c:f>
              <c:numCache>
                <c:formatCode>General</c:formatCode>
                <c:ptCount val="3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</c:numCache>
            </c:numRef>
          </c:cat>
          <c:val>
            <c:numRef>
              <c:f>Calc!$DC$2:$DC$4</c:f>
              <c:numCache>
                <c:formatCode>General</c:formatCode>
                <c:ptCount val="3"/>
                <c:pt idx="0">
                  <c:v>230249534</c:v>
                </c:pt>
                <c:pt idx="1">
                  <c:v>204185865</c:v>
                </c:pt>
                <c:pt idx="2">
                  <c:v>138412235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187-E344-B408-599B69B81487}"/>
            </c:ext>
          </c:extLst>
        </c:ser>
        <c:ser>
          <c:idx val="8"/>
          <c:order val="7"/>
          <c:tx>
            <c:strRef>
              <c:f>Calc!$DD$1</c:f>
              <c:strCache>
                <c:ptCount val="1"/>
                <c:pt idx="0">
                  <c:v>Amazon MGM Studios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1.4%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8187-E344-B408-599B69B8148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3.5%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8187-E344-B408-599B69B8148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3.1%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8187-E344-B408-599B69B814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Calc!$CV$2:$CV$4</c:f>
              <c:numCache>
                <c:formatCode>General</c:formatCode>
                <c:ptCount val="3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</c:numCache>
            </c:numRef>
          </c:cat>
          <c:val>
            <c:numRef>
              <c:f>Calc!$DD$2:$DD$4</c:f>
              <c:numCache>
                <c:formatCode>General</c:formatCode>
                <c:ptCount val="3"/>
                <c:pt idx="0">
                  <c:v>123151877</c:v>
                </c:pt>
                <c:pt idx="1">
                  <c:v>299279998</c:v>
                </c:pt>
                <c:pt idx="2">
                  <c:v>280125390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187-E344-B408-599B69B81487}"/>
            </c:ext>
          </c:extLst>
        </c:ser>
        <c:ser>
          <c:idx val="9"/>
          <c:order val="8"/>
          <c:tx>
            <c:strRef>
              <c:f>Calc!$DE$1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7.4%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8187-E344-B408-599B69B8148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7.7%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8187-E344-B408-599B69B8148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9.3%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4-8187-E344-B408-599B69B814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Calc!$CV$2:$CV$4</c:f>
              <c:numCache>
                <c:formatCode>General</c:formatCode>
                <c:ptCount val="3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</c:numCache>
            </c:numRef>
          </c:cat>
          <c:val>
            <c:numRef>
              <c:f>Calc!$DE$2:$DE$4</c:f>
              <c:numCache>
                <c:formatCode>General</c:formatCode>
                <c:ptCount val="3"/>
                <c:pt idx="0">
                  <c:v>644719053</c:v>
                </c:pt>
                <c:pt idx="1">
                  <c:v>658339338</c:v>
                </c:pt>
                <c:pt idx="2">
                  <c:v>828635343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187-E344-B408-599B69B814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79939328"/>
        <c:axId val="279478128"/>
      </c:barChart>
      <c:catAx>
        <c:axId val="279939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478128"/>
        <c:crosses val="autoZero"/>
        <c:auto val="1"/>
        <c:lblAlgn val="ctr"/>
        <c:lblOffset val="100"/>
        <c:noMultiLvlLbl val="0"/>
      </c:catAx>
      <c:valAx>
        <c:axId val="27947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939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Domestic Box Office by Media Company — All Movies (Revenue, Labeled by Market Share)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Calc!$FB$1</c:f>
              <c:strCache>
                <c:ptCount val="1"/>
                <c:pt idx="0">
                  <c:v>The Walt Disney Company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28.6%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6E68-0B45-80C9-169D20F482C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25.8%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6E68-0B45-80C9-169D20F482C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21.2%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6E68-0B45-80C9-169D20F482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Calc!$FA$2:$FA$4</c:f>
              <c:numCache>
                <c:formatCode>General</c:formatCode>
                <c:ptCount val="3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</c:numCache>
            </c:numRef>
          </c:cat>
          <c:val>
            <c:numRef>
              <c:f>Calc!$FB$2:$FB$4</c:f>
              <c:numCache>
                <c:formatCode>General</c:formatCode>
                <c:ptCount val="3"/>
                <c:pt idx="0">
                  <c:v>2491491918</c:v>
                </c:pt>
                <c:pt idx="1">
                  <c:v>2223396527</c:v>
                </c:pt>
                <c:pt idx="2">
                  <c:v>1895964015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68-0B45-80C9-169D20F482C9}"/>
            </c:ext>
          </c:extLst>
        </c:ser>
        <c:ser>
          <c:idx val="2"/>
          <c:order val="1"/>
          <c:tx>
            <c:strRef>
              <c:f>Calc!$FC$1</c:f>
              <c:strCache>
                <c:ptCount val="1"/>
                <c:pt idx="0">
                  <c:v>Warner Bros. Discovery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21.7%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6E68-0B45-80C9-169D20F482C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13.6%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6E68-0B45-80C9-169D20F482C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15.8%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6E68-0B45-80C9-169D20F482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Calc!$FA$2:$FA$4</c:f>
              <c:numCache>
                <c:formatCode>General</c:formatCode>
                <c:ptCount val="3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</c:numCache>
            </c:numRef>
          </c:cat>
          <c:val>
            <c:numRef>
              <c:f>Calc!$FC$2:$FC$4</c:f>
              <c:numCache>
                <c:formatCode>General</c:formatCode>
                <c:ptCount val="3"/>
                <c:pt idx="0">
                  <c:v>1891341005</c:v>
                </c:pt>
                <c:pt idx="1">
                  <c:v>1166648431</c:v>
                </c:pt>
                <c:pt idx="2">
                  <c:v>1414639340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68-0B45-80C9-169D20F482C9}"/>
            </c:ext>
          </c:extLst>
        </c:ser>
        <c:ser>
          <c:idx val="3"/>
          <c:order val="2"/>
          <c:tx>
            <c:strRef>
              <c:f>Calc!$FD$1</c:f>
              <c:strCache>
                <c:ptCount val="1"/>
                <c:pt idx="0">
                  <c:v>NBCUniversal (Comcast)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20.5%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6E68-0B45-80C9-169D20F482C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21.9%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6E68-0B45-80C9-169D20F482C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21.7%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6E68-0B45-80C9-169D20F482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Calc!$FA$2:$FA$4</c:f>
              <c:numCache>
                <c:formatCode>General</c:formatCode>
                <c:ptCount val="3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</c:numCache>
            </c:numRef>
          </c:cat>
          <c:val>
            <c:numRef>
              <c:f>Calc!$FD$2:$FD$4</c:f>
              <c:numCache>
                <c:formatCode>General</c:formatCode>
                <c:ptCount val="3"/>
                <c:pt idx="0">
                  <c:v>1789302335</c:v>
                </c:pt>
                <c:pt idx="1">
                  <c:v>1887979390</c:v>
                </c:pt>
                <c:pt idx="2">
                  <c:v>1942344063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68-0B45-80C9-169D20F482C9}"/>
            </c:ext>
          </c:extLst>
        </c:ser>
        <c:ser>
          <c:idx val="4"/>
          <c:order val="3"/>
          <c:tx>
            <c:strRef>
              <c:f>Calc!$FE$1</c:f>
              <c:strCache>
                <c:ptCount val="1"/>
                <c:pt idx="0">
                  <c:v>Sony Pictures Entertainment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7.0%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6E68-0B45-80C9-169D20F482C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11.6%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6E68-0B45-80C9-169D20F482C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11.3%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6E68-0B45-80C9-169D20F482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Calc!$FA$2:$FA$4</c:f>
              <c:numCache>
                <c:formatCode>General</c:formatCode>
                <c:ptCount val="3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</c:numCache>
            </c:numRef>
          </c:cat>
          <c:val>
            <c:numRef>
              <c:f>Calc!$FE$2:$FE$4</c:f>
              <c:numCache>
                <c:formatCode>General</c:formatCode>
                <c:ptCount val="3"/>
                <c:pt idx="0">
                  <c:v>607214951</c:v>
                </c:pt>
                <c:pt idx="1">
                  <c:v>1001517224</c:v>
                </c:pt>
                <c:pt idx="2">
                  <c:v>1013790250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68-0B45-80C9-169D20F482C9}"/>
            </c:ext>
          </c:extLst>
        </c:ser>
        <c:ser>
          <c:idx val="5"/>
          <c:order val="4"/>
          <c:tx>
            <c:strRef>
              <c:f>Calc!$FF$1</c:f>
              <c:strCache>
                <c:ptCount val="1"/>
                <c:pt idx="0">
                  <c:v>Paramount Skydance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6.5%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6E68-0B45-80C9-169D20F482C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10.3%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7-6E68-0B45-80C9-169D20F482C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9.4%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8-6E68-0B45-80C9-169D20F482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Calc!$FA$2:$FA$4</c:f>
              <c:numCache>
                <c:formatCode>General</c:formatCode>
                <c:ptCount val="3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</c:numCache>
            </c:numRef>
          </c:cat>
          <c:val>
            <c:numRef>
              <c:f>Calc!$FF$2:$FF$4</c:f>
              <c:numCache>
                <c:formatCode>General</c:formatCode>
                <c:ptCount val="3"/>
                <c:pt idx="0">
                  <c:v>563885335</c:v>
                </c:pt>
                <c:pt idx="1">
                  <c:v>882068346</c:v>
                </c:pt>
                <c:pt idx="2">
                  <c:v>844379150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E68-0B45-80C9-169D20F482C9}"/>
            </c:ext>
          </c:extLst>
        </c:ser>
        <c:ser>
          <c:idx val="6"/>
          <c:order val="5"/>
          <c:tx>
            <c:strRef>
              <c:f>Calc!$FG$1</c:f>
              <c:strCache>
                <c:ptCount val="1"/>
                <c:pt idx="0">
                  <c:v>Lionsgate Studios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3.8%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9-6E68-0B45-80C9-169D20F482C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2.9%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A-6E68-0B45-80C9-169D20F482C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6.5%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B-6E68-0B45-80C9-169D20F482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Calc!$FA$2:$FA$4</c:f>
              <c:numCache>
                <c:formatCode>General</c:formatCode>
                <c:ptCount val="3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</c:numCache>
            </c:numRef>
          </c:cat>
          <c:val>
            <c:numRef>
              <c:f>Calc!$FG$2:$FG$4</c:f>
              <c:numCache>
                <c:formatCode>General</c:formatCode>
                <c:ptCount val="3"/>
                <c:pt idx="0">
                  <c:v>331288139</c:v>
                </c:pt>
                <c:pt idx="1">
                  <c:v>251149192</c:v>
                </c:pt>
                <c:pt idx="2">
                  <c:v>586208375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E68-0B45-80C9-169D20F482C9}"/>
            </c:ext>
          </c:extLst>
        </c:ser>
        <c:ser>
          <c:idx val="7"/>
          <c:order val="6"/>
          <c:tx>
            <c:strRef>
              <c:f>Calc!$FH$1</c:f>
              <c:strCache>
                <c:ptCount val="1"/>
                <c:pt idx="0">
                  <c:v>A24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2.7%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C-6E68-0B45-80C9-169D20F482C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2.4%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D-6E68-0B45-80C9-169D20F482C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1.5%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E-6E68-0B45-80C9-169D20F482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Calc!$FA$2:$FA$4</c:f>
              <c:numCache>
                <c:formatCode>General</c:formatCode>
                <c:ptCount val="3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</c:numCache>
            </c:numRef>
          </c:cat>
          <c:val>
            <c:numRef>
              <c:f>Calc!$FH$2:$FH$4</c:f>
              <c:numCache>
                <c:formatCode>General</c:formatCode>
                <c:ptCount val="3"/>
                <c:pt idx="0">
                  <c:v>231026707</c:v>
                </c:pt>
                <c:pt idx="1">
                  <c:v>204264044</c:v>
                </c:pt>
                <c:pt idx="2">
                  <c:v>138706652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E68-0B45-80C9-169D20F482C9}"/>
            </c:ext>
          </c:extLst>
        </c:ser>
        <c:ser>
          <c:idx val="8"/>
          <c:order val="7"/>
          <c:tx>
            <c:strRef>
              <c:f>Calc!$FI$1</c:f>
              <c:strCache>
                <c:ptCount val="1"/>
                <c:pt idx="0">
                  <c:v>Amazon MGM Studios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1.4%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F-6E68-0B45-80C9-169D20F482C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3.5%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0-6E68-0B45-80C9-169D20F482C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3.1%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1-6E68-0B45-80C9-169D20F482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Calc!$FA$2:$FA$4</c:f>
              <c:numCache>
                <c:formatCode>General</c:formatCode>
                <c:ptCount val="3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</c:numCache>
            </c:numRef>
          </c:cat>
          <c:val>
            <c:numRef>
              <c:f>Calc!$FI$2:$FI$4</c:f>
              <c:numCache>
                <c:formatCode>General</c:formatCode>
                <c:ptCount val="3"/>
                <c:pt idx="0">
                  <c:v>123596140</c:v>
                </c:pt>
                <c:pt idx="1">
                  <c:v>300056077</c:v>
                </c:pt>
                <c:pt idx="2">
                  <c:v>280331363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E68-0B45-80C9-169D20F482C9}"/>
            </c:ext>
          </c:extLst>
        </c:ser>
        <c:ser>
          <c:idx val="9"/>
          <c:order val="8"/>
          <c:tx>
            <c:strRef>
              <c:f>Calc!$FJ$1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7.9%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2-6E68-0B45-80C9-169D20F482C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8.0%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3-6E68-0B45-80C9-169D20F482C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9.4%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24-6E68-0B45-80C9-169D20F482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Calc!$FA$2:$FA$4</c:f>
              <c:numCache>
                <c:formatCode>General</c:formatCode>
                <c:ptCount val="3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</c:numCache>
            </c:numRef>
          </c:cat>
          <c:val>
            <c:numRef>
              <c:f>Calc!$FJ$2:$FJ$4</c:f>
              <c:numCache>
                <c:formatCode>General</c:formatCode>
                <c:ptCount val="3"/>
                <c:pt idx="0">
                  <c:v>686915523</c:v>
                </c:pt>
                <c:pt idx="1">
                  <c:v>687911553</c:v>
                </c:pt>
                <c:pt idx="2">
                  <c:v>843854661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E68-0B45-80C9-169D20F48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39651632"/>
        <c:axId val="390937232"/>
      </c:barChart>
      <c:catAx>
        <c:axId val="1939651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937232"/>
        <c:crosses val="autoZero"/>
        <c:auto val="1"/>
        <c:lblAlgn val="ctr"/>
        <c:lblOffset val="100"/>
        <c:noMultiLvlLbl val="0"/>
      </c:catAx>
      <c:valAx>
        <c:axId val="39093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651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573186</xdr:colOff>
      <xdr:row>56</xdr:row>
      <xdr:rowOff>102049</xdr:rowOff>
    </xdr:from>
    <xdr:to>
      <xdr:col>11</xdr:col>
      <xdr:colOff>573186</xdr:colOff>
      <xdr:row>87</xdr:row>
      <xdr:rowOff>102049</xdr:rowOff>
    </xdr:to>
    <xdr:graphicFrame macro="">
      <xdr:nvGraphicFramePr>
        <xdr:cNvPr id="2" name="StudioMarketShareChartWW">
          <a:extLst>
            <a:ext uri="{FF2B5EF4-FFF2-40B4-BE49-F238E27FC236}">
              <a16:creationId xmlns:a16="http://schemas.microsoft.com/office/drawing/2014/main" id="{195AF858-0EA6-8B4B-7CA2-6DEE87A13B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58</xdr:row>
      <xdr:rowOff>203199</xdr:rowOff>
    </xdr:from>
    <xdr:to>
      <xdr:col>11</xdr:col>
      <xdr:colOff>0</xdr:colOff>
      <xdr:row>89</xdr:row>
      <xdr:rowOff>203199</xdr:rowOff>
    </xdr:to>
    <xdr:graphicFrame macro="">
      <xdr:nvGraphicFramePr>
        <xdr:cNvPr id="3" name="StudioMarketShareChart">
          <a:extLst>
            <a:ext uri="{FF2B5EF4-FFF2-40B4-BE49-F238E27FC236}">
              <a16:creationId xmlns:a16="http://schemas.microsoft.com/office/drawing/2014/main" id="{B7F1E825-8E5E-C3E5-1750-B85A7AC5CD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115</xdr:row>
      <xdr:rowOff>0</xdr:rowOff>
    </xdr:from>
    <xdr:to>
      <xdr:col>11</xdr:col>
      <xdr:colOff>0</xdr:colOff>
      <xdr:row>146</xdr:row>
      <xdr:rowOff>0</xdr:rowOff>
    </xdr:to>
    <xdr:graphicFrame macro="">
      <xdr:nvGraphicFramePr>
        <xdr:cNvPr id="4" name="StudioMarketShareChartAllMovies">
          <a:extLst>
            <a:ext uri="{FF2B5EF4-FFF2-40B4-BE49-F238E27FC236}">
              <a16:creationId xmlns:a16="http://schemas.microsoft.com/office/drawing/2014/main" id="{57B52BEB-4538-2C78-C754-8AF8CF6173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_rels/pivotCacheDefinition1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.xml"/></Relationships>
</file>

<file path=xl/pivotCache/_rels/pivotCacheDefinition1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5.xml"/></Relationships>
</file>

<file path=xl/pivotCache/_rels/pivotCacheDefinition1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w Chunng2" refreshedDate="46218.580003587966" createdVersion="8" refreshedVersion="8" minRefreshableVersion="3" recordCount="687" xr:uid="{2235D017-8F0F-0641-8B55-11AA2A0A3980}">
  <cacheSource type="worksheet">
    <worksheetSource ref="A1:G688" sheet="Domestic 2025"/>
  </cacheSource>
  <cacheFields count="7">
    <cacheField name="Rank" numFmtId="0">
      <sharedItems containsSemiMixedTypes="0" containsString="0" containsNumber="1" containsInteger="1" minValue="1" maxValue="687"/>
    </cacheField>
    <cacheField name="Movie" numFmtId="0">
      <sharedItems containsDate="1" containsMixedTypes="1" minDate="2026-09-05T00:00:00" maxDate="1900-01-02T04:41:04"/>
    </cacheField>
    <cacheField name="Release Date" numFmtId="15">
      <sharedItems containsSemiMixedTypes="0" containsNonDate="0" containsDate="1" containsString="0" minDate="1952-12-08T00:00:00" maxDate="2026-02-07T00:00:00"/>
    </cacheField>
    <cacheField name="Distributor" numFmtId="0">
      <sharedItems containsBlank="1" count="130">
        <s v="Warner Bros."/>
        <s v="Walt Disney"/>
        <s v="Universal"/>
        <s v="20th Century Stud…"/>
        <s v="Paramount Pictures"/>
        <s v="Sony Pictures"/>
        <s v="Amazon MGM Studios"/>
        <s v="Lionsgate"/>
        <s v="Angel Studios"/>
        <s v="Focus Features"/>
        <s v="Searchlight Pictu…"/>
        <s v="Neon"/>
        <s v="A24"/>
        <s v="AMC Theatres Dist…"/>
        <s v="Netflix"/>
        <m/>
        <s v="Fathom Entertainm…"/>
        <s v="GKIDS"/>
        <s v="Sony Pictures Cla…"/>
        <s v="Yash Raj Films"/>
        <s v="Ketchup Entertain…"/>
        <s v="RLJ Entertainment"/>
        <s v="IFC Entertainment…"/>
        <s v="Pinnacle Peak"/>
        <s v="MUBI"/>
        <s v="Salvation Poem Pr…"/>
        <s v="Prathyangira Cine…"/>
        <s v="Roadside Attracti…"/>
        <s v="Briarcliff Entert…"/>
        <s v="Bleecker Street"/>
        <s v="Vertical Entertai…"/>
        <s v="ShortsHD"/>
        <s v="Iconic/Cineverse"/>
        <s v="White Hill Studios"/>
        <s v="Janus Films"/>
        <s v="Trafalgar Releasi…"/>
        <s v="Cinetic Media"/>
        <s v="Viva Pictures"/>
        <s v="Shloka Entertainm…"/>
        <s v="Black Bear Pictur…"/>
        <s v="Fathom Events"/>
        <s v="Well Go USA"/>
        <s v="Dharma Productions"/>
        <s v="The Avenue Entert…"/>
        <s v="Cineplex/Odeon"/>
        <s v="Iconic Releasing"/>
        <s v="Menemsha Entertai…"/>
        <s v="Magnolia Pictures"/>
        <s v="Oscilloscope Pict…"/>
        <s v="Variance Films"/>
        <s v="AMSI Entertainment"/>
        <s v="Blue Harbor"/>
        <s v="Mucho Mas Media"/>
        <s v="Wheelhouse Creati…"/>
        <s v="IMAX Films"/>
        <s v="Quiver"/>
        <s v="Keep Smokin’"/>
        <s v="Rialto Pictures"/>
        <s v="Sumerian"/>
        <s v="XYZ Films"/>
        <s v="Music Box Films"/>
        <s v="Watermelon Pictur…"/>
        <s v="Summit Entertainm…"/>
        <s v="Samuel Goldwyn Fi…"/>
        <s v="Susan Tuckett Med…"/>
        <s v="IFC Films"/>
        <s v="FUNimation"/>
        <s v="Republic Pictures"/>
        <s v="Utopia"/>
        <s v="Blue Fox Entertai…"/>
        <s v="Shudder"/>
        <s v="Miramax"/>
        <s v="8 Above"/>
        <s v="Greenwich"/>
        <s v="SRH"/>
        <s v="Kino Lorber"/>
        <s v="Cartuna"/>
        <s v="1-2 Special"/>
        <s v="Indican Pictures"/>
        <s v="Atlas Distribution"/>
        <s v="SDG Releasing"/>
        <s v="Seismic Releasing"/>
        <s v="Fear City LLC"/>
        <s v="Cargo Film &amp; Rele…"/>
        <s v="Fin and Fur Films"/>
        <s v="Magnet Releasing"/>
        <s v="Zeitgeist"/>
        <s v="Margot Station"/>
        <s v="Abramorama Films"/>
        <s v="Skybound Entertai…"/>
        <s v="Crunchyroll"/>
        <s v="Dekanalog"/>
        <s v="Ruby Pictures Inc."/>
        <s v="Mongrel Media"/>
        <s v="Purdie Distributi…"/>
        <s v="WILLA"/>
        <s v="Lost and Found Fi…"/>
        <s v="Hemdale"/>
        <s v="MTV Documentary F…"/>
        <s v="Falling Forward F…"/>
        <s v="Area 23a"/>
        <s v="Circle Collective"/>
        <s v="Metrograph Pictur…"/>
        <s v="Orion Pictures"/>
        <s v="Strand Releasing"/>
        <s v="My Teez Productio…"/>
        <s v="Atlantic"/>
        <s v="The Forge"/>
        <s v="Gathr Films"/>
        <s v="Picturehouse"/>
        <s v="Panorama Studios"/>
        <s v="Yellow Veil Pictu…"/>
        <s v="VRC"/>
        <s v="Doppelganger Rele…"/>
        <s v="Room 8 Films"/>
        <s v="Drafthouse Films"/>
        <s v="Vertigo Releasing"/>
        <s v="Red Splat Product…"/>
        <s v="Chapter Two Films"/>
        <s v="Big World Pictures"/>
        <s v="Altitude Film Dis…"/>
        <s v="Film Forum"/>
        <s v="Mountain Park Med…"/>
        <s v="Uncia Films"/>
        <s v="October Films"/>
        <s v="Kani Releasing"/>
        <s v="Lion Heart Distri…"/>
        <s v="Kismet Circle"/>
        <s v="Disrupt Entertain…"/>
        <s v="Buffalo 8"/>
      </sharedItems>
    </cacheField>
    <cacheField name="Genre" numFmtId="0">
      <sharedItems containsBlank="1"/>
    </cacheField>
    <cacheField name="2025 Gross" numFmtId="6">
      <sharedItems containsSemiMixedTypes="0" containsString="0" containsNumber="1" containsInteger="1" minValue="409" maxValue="424087780"/>
    </cacheField>
    <cacheField name="Tickets Sold" numFmtId="0">
      <sharedItems containsSemiMixedTypes="0" containsString="0" containsNumber="1" containsInteger="1" minValue="34" maxValue="3545884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w Chunng2" refreshedDate="46218.60341909722" createdVersion="8" refreshedVersion="8" minRefreshableVersion="3" recordCount="200" xr:uid="{B58983F3-32DF-9340-95D2-8EE09B5EE1BB}">
  <cacheSource type="worksheet">
    <worksheetSource ref="A1:B201" sheet="Calc"/>
  </cacheSource>
  <cacheFields count="2">
    <cacheField name="Studio" numFmtId="0">
      <sharedItems count="25">
        <s v="Other"/>
        <s v="Walt Disney"/>
        <s v="20th Century Stud…"/>
        <s v="Warner Bros."/>
        <s v="Universal"/>
        <s v="Sony Pictures"/>
        <s v="Paramount Pictures"/>
        <s v="Lionsgate"/>
        <s v="Well Go USA"/>
        <s v="A24"/>
        <s v="Yash Raj Films"/>
        <s v="GKIDS"/>
        <s v="Focus Features"/>
        <s v="Amazon MGM Studios"/>
        <s v="Angel Studios"/>
        <s v="Sony Pictures Cla…"/>
        <s v="Neon"/>
        <s v="Searchlight Pictu…"/>
        <s v="AMC Theatres Dist…"/>
        <s v="1-2 Special"/>
        <s v="Fathom Entertainm…"/>
        <s v="Netflix"/>
        <s v="Viva Pictures"/>
        <s v="RLJ Entertainment"/>
        <s v="MUBI"/>
      </sharedItems>
    </cacheField>
    <cacheField name="Worldwide" numFmtId="0">
      <sharedItems containsSemiMixedTypes="0" containsString="0" containsNumber="1" containsInteger="1" minValue="10118572" maxValue="226744637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w Chunng2" refreshedDate="46218.603419791667" createdVersion="8" refreshedVersion="8" minRefreshableVersion="3" recordCount="200" xr:uid="{BDCD2C88-B1BA-DF4F-9A32-7ECD3A506522}">
  <cacheSource type="worksheet">
    <worksheetSource ref="D1:E201" sheet="Calc"/>
  </cacheSource>
  <cacheFields count="2">
    <cacheField name="Studio" numFmtId="0">
      <sharedItems count="35">
        <s v="Walt Disney"/>
        <s v="Universal"/>
        <s v="Warner Bros."/>
        <s v="Paramount Pictures"/>
        <s v="Sony Pictures"/>
        <s v="Other"/>
        <s v="20th Century Stud…"/>
        <s v="Amazon MGM Studios"/>
        <s v="Focus Features"/>
        <s v="Prathyangira Cine…"/>
        <s v="Searchlight Pictu…"/>
        <s v="Neon"/>
        <s v="A24"/>
        <s v="Crunchyroll"/>
        <s v="Well Go USA"/>
        <s v="Iconic/Cineverse"/>
        <s v="Capelight Pictures"/>
        <s v="MUBI"/>
        <s v="Blue Fox Entertai…"/>
        <s v="Fathom Events"/>
        <s v="Lionsgate"/>
        <s v="Toho International"/>
        <s v="ShowBiz Direct"/>
        <s v="Sony Pictures Cla…"/>
        <s v="Roadside Attracti…"/>
        <s v="Abramorama Films"/>
        <s v="Angel Studios"/>
        <s v="Briarcliff Entert…"/>
        <s v="IFC Films"/>
        <s v="Jio Studios"/>
        <s v="Magnolia Pictures"/>
        <s v="GKIDS"/>
        <s v="Vertical Entertai…"/>
        <s v="SDG Releasing"/>
        <s v="Trafalgar Releasi…"/>
      </sharedItems>
    </cacheField>
    <cacheField name="Worldwide" numFmtId="0">
      <sharedItems containsSemiMixedTypes="0" containsString="0" containsNumber="1" containsInteger="1" minValue="9211570" maxValue="16988638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w Chunng2" refreshedDate="46218.603420370368" createdVersion="8" refreshedVersion="8" minRefreshableVersion="3" recordCount="200" xr:uid="{01247440-CD33-D344-88F8-19993D031606}">
  <cacheSource type="worksheet">
    <worksheetSource ref="G1:H201" sheet="Calc"/>
  </cacheSource>
  <cacheFields count="2">
    <cacheField name="Studio" numFmtId="0">
      <sharedItems count="32">
        <s v="Warner Bros."/>
        <s v="Universal"/>
        <s v="Walt Disney"/>
        <s v="Sony Pictures"/>
        <s v="Other"/>
        <s v="Well Go USA"/>
        <s v="Paramount Pictures"/>
        <s v="CMC Pictures"/>
        <s v="Lionsgate"/>
        <s v="GKIDS"/>
        <s v="MGM"/>
        <s v="Angel Studios"/>
        <s v="20th Century Stud…"/>
        <s v="Searchlight Pictu…"/>
        <s v="Toho International"/>
        <s v="Yash Raj Films"/>
        <s v="Moksha Movies"/>
        <s v="A24"/>
        <s v="Amazon Studios"/>
        <s v="Capelight Pictures"/>
        <s v="Crunchyroll"/>
        <s v="Amazon MGM Studios"/>
        <s v="Focus Features"/>
        <s v="Trafalgar Releasi…"/>
        <s v="AMC Theatres Dist…"/>
        <s v="Neon"/>
        <s v="Pantelion Films"/>
        <s v="Roadside Attracti…"/>
        <s v="Fathom Events"/>
        <s v="Ketchup Entertain…"/>
        <s v="Relativity"/>
        <s v="Briarcliff Entert…"/>
      </sharedItems>
    </cacheField>
    <cacheField name="Worldwide" numFmtId="0">
      <sharedItems containsSemiMixedTypes="0" containsString="0" containsNumber="1" containsInteger="1" minValue="9387311" maxValue="14471384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w Chunng2" refreshedDate="46218.607417245374" createdVersion="8" refreshedVersion="8" minRefreshableVersion="3" recordCount="687" xr:uid="{EE2C6C8B-D864-164D-807F-645C4ED26EC8}">
  <cacheSource type="worksheet">
    <worksheetSource ref="AA1:AB688" sheet="Calc"/>
  </cacheSource>
  <cacheFields count="2">
    <cacheField name="Studio" numFmtId="0">
      <sharedItems count="130">
        <s v="Warner Bros."/>
        <s v="Walt Disney"/>
        <s v="Universal"/>
        <s v="20th Century Stud…"/>
        <s v="Paramount Pictures"/>
        <s v="Sony Pictures"/>
        <s v="Amazon MGM Studios"/>
        <s v="Lionsgate"/>
        <s v="Angel Studios"/>
        <s v="Focus Features"/>
        <s v="Searchlight Pictu…"/>
        <s v="Neon"/>
        <s v="A24"/>
        <s v="AMC Theatres Dist…"/>
        <s v="Netflix"/>
        <s v="Other"/>
        <s v="Fathom Entertainm…"/>
        <s v="GKIDS"/>
        <s v="Sony Pictures Cla…"/>
        <s v="Yash Raj Films"/>
        <s v="Ketchup Entertain…"/>
        <s v="RLJ Entertainment"/>
        <s v="IFC Entertainment…"/>
        <s v="Pinnacle Peak"/>
        <s v="MUBI"/>
        <s v="Salvation Poem Pr…"/>
        <s v="Prathyangira Cine…"/>
        <s v="Roadside Attracti…"/>
        <s v="Briarcliff Entert…"/>
        <s v="Bleecker Street"/>
        <s v="Vertical Entertai…"/>
        <s v="ShortsHD"/>
        <s v="Iconic/Cineverse"/>
        <s v="White Hill Studios"/>
        <s v="Janus Films"/>
        <s v="Trafalgar Releasi…"/>
        <s v="Cinetic Media"/>
        <s v="Viva Pictures"/>
        <s v="Shloka Entertainm…"/>
        <s v="Black Bear Pictur…"/>
        <s v="Fathom Events"/>
        <s v="Well Go USA"/>
        <s v="Dharma Productions"/>
        <s v="The Avenue Entert…"/>
        <s v="Cineplex/Odeon"/>
        <s v="Iconic Releasing"/>
        <s v="Menemsha Entertai…"/>
        <s v="Magnolia Pictures"/>
        <s v="Oscilloscope Pict…"/>
        <s v="Variance Films"/>
        <s v="AMSI Entertainment"/>
        <s v="Blue Harbor"/>
        <s v="Mucho Mas Media"/>
        <s v="Wheelhouse Creati…"/>
        <s v="IMAX Films"/>
        <s v="Quiver"/>
        <s v="Keep Smokin’"/>
        <s v="Rialto Pictures"/>
        <s v="Sumerian"/>
        <s v="XYZ Films"/>
        <s v="Music Box Films"/>
        <s v="Watermelon Pictur…"/>
        <s v="Summit Entertainm…"/>
        <s v="Samuel Goldwyn Fi…"/>
        <s v="Susan Tuckett Med…"/>
        <s v="IFC Films"/>
        <s v="FUNimation"/>
        <s v="Republic Pictures"/>
        <s v="Utopia"/>
        <s v="Blue Fox Entertai…"/>
        <s v="Shudder"/>
        <s v="Miramax"/>
        <s v="8 Above"/>
        <s v="Greenwich"/>
        <s v="SRH"/>
        <s v="Kino Lorber"/>
        <s v="Cartuna"/>
        <s v="1-2 Special"/>
        <s v="Indican Pictures"/>
        <s v="Atlas Distribution"/>
        <s v="SDG Releasing"/>
        <s v="Seismic Releasing"/>
        <s v="Fear City LLC"/>
        <s v="Cargo Film &amp; Rele…"/>
        <s v="Fin and Fur Films"/>
        <s v="Magnet Releasing"/>
        <s v="Zeitgeist"/>
        <s v="Margot Station"/>
        <s v="Abramorama Films"/>
        <s v="Skybound Entertai…"/>
        <s v="Crunchyroll"/>
        <s v="Dekanalog"/>
        <s v="Ruby Pictures Inc."/>
        <s v="Mongrel Media"/>
        <s v="Purdie Distributi…"/>
        <s v="WILLA"/>
        <s v="Lost and Found Fi…"/>
        <s v="Hemdale"/>
        <s v="MTV Documentary F…"/>
        <s v="Falling Forward F…"/>
        <s v="Area 23a"/>
        <s v="Circle Collective"/>
        <s v="Metrograph Pictur…"/>
        <s v="Orion Pictures"/>
        <s v="Strand Releasing"/>
        <s v="My Teez Productio…"/>
        <s v="Atlantic"/>
        <s v="The Forge"/>
        <s v="Gathr Films"/>
        <s v="Picturehouse"/>
        <s v="Panorama Studios"/>
        <s v="Yellow Veil Pictu…"/>
        <s v="VRC"/>
        <s v="Doppelganger Rele…"/>
        <s v="Room 8 Films"/>
        <s v="Drafthouse Films"/>
        <s v="Vertigo Releasing"/>
        <s v="Red Splat Product…"/>
        <s v="Chapter Two Films"/>
        <s v="Big World Pictures"/>
        <s v="Altitude Film Dis…"/>
        <s v="Film Forum"/>
        <s v="Mountain Park Med…"/>
        <s v="Uncia Films"/>
        <s v="October Films"/>
        <s v="Kani Releasing"/>
        <s v="Lion Heart Distri…"/>
        <s v="Kismet Circle"/>
        <s v="Disrupt Entertain…"/>
        <s v="Buffalo 8"/>
      </sharedItems>
    </cacheField>
    <cacheField name="Domestic" numFmtId="0">
      <sharedItems containsSemiMixedTypes="0" containsString="0" containsNumber="1" containsInteger="1" minValue="409" maxValue="4240877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w Chunng2" refreshedDate="46218.607417939813" createdVersion="8" refreshedVersion="8" minRefreshableVersion="3" recordCount="702" xr:uid="{ECA7A0F2-8A9E-F444-936C-76ECDD26E33D}">
  <cacheSource type="worksheet">
    <worksheetSource ref="AD1:AE703" sheet="Calc"/>
  </cacheSource>
  <cacheFields count="2">
    <cacheField name="Studio" numFmtId="0">
      <sharedItems count="121">
        <s v="Walt Disney"/>
        <s v="Universal"/>
        <s v="Warner Bros."/>
        <s v="Sony Pictures"/>
        <s v="20th Century Stud…"/>
        <s v="Paramount Pictures"/>
        <s v="Amazon MGM Studios"/>
        <s v="Neon"/>
        <s v="A24"/>
        <s v="Iconic/Cineverse"/>
        <s v="Focus Features"/>
        <s v="Lionsgate"/>
        <s v="Fathom Events"/>
        <s v="ShowBiz Direct"/>
        <s v="Searchlight Pictu…"/>
        <s v="Angel Studios"/>
        <s v="Prathyangira Cine…"/>
        <s v="Crunchyroll"/>
        <s v="MUBI"/>
        <s v="SDG Releasing"/>
        <s v="Toho International"/>
        <s v="GKIDS"/>
        <s v="IFC Films"/>
        <s v="Magnolia Pictures"/>
        <s v="Bleecker Street"/>
        <s v="Sony Pictures Cla…"/>
        <s v="Abramorama Films"/>
        <s v="The Avenue Entert…"/>
        <s v="Vertical Entertai…"/>
        <s v="Viacom18 Motion P…"/>
        <s v="Briarcliff Entert…"/>
        <s v="ShortsHD"/>
        <s v="Magenta Light Stu…"/>
        <s v="Mucho Mas Media"/>
        <s v="Roadside Attracti…"/>
        <s v="Samuel Goldwyn Fi…"/>
        <s v="Trafalgar Releasi…"/>
        <s v="Viva Pictures"/>
        <s v="Well Go USA"/>
        <s v="Nirvana Studios"/>
        <s v="Shree Krishna Film"/>
        <s v="Moviegoers Entert…"/>
        <s v="Janus Films"/>
        <s v="IMAX Films"/>
        <s v="Susan Tuckett Med…"/>
        <s v="White Hill Studios"/>
        <s v="Atlas Distribution"/>
        <s v="Funasia Films"/>
        <s v="Ketchup Entertain…"/>
        <s v="Pastime Pictures"/>
        <s v="Quiver"/>
        <s v="Capelight Pictures"/>
        <s v="Lyca Productions"/>
        <s v="Blue Fox Entertai…"/>
        <s v="Jio Studios"/>
        <s v="Oscilloscope Pict…"/>
        <s v="CJ4DPlex"/>
        <s v="Yash Raj Films"/>
        <s v="AMC Theatres Dist…"/>
        <s v="SRH"/>
        <s v="Falling Forward F…"/>
        <s v="Purdie Distributi…"/>
        <s v="Republic Pictures"/>
        <s v="Greenwich"/>
        <s v="Rialto Pictures"/>
        <s v="Iconic Releasing"/>
        <s v="Metrograph Pictur…"/>
        <s v="20th Century Fox"/>
        <s v="New Line"/>
        <s v="LD Entertainment"/>
        <s v="Utopia"/>
        <s v="Kino Lorber"/>
        <s v="Zeitgeist"/>
        <s v="Moksha Movies"/>
        <s v="Canonball Product…"/>
        <s v="Altered Innocence"/>
        <s v="Giant Pictures"/>
        <s v="EDGLRD"/>
        <s v="Other"/>
        <s v="Warner Bros. / Fa…"/>
        <s v="MTV Documentary F…"/>
        <s v="Level 33"/>
        <s v="National Geograph…"/>
        <s v="Submarine Deluxe"/>
        <s v="Music Box Films"/>
        <s v="Picturehouse"/>
        <s v="Orion Pictures"/>
        <s v="Mongrel Media"/>
        <s v="NCM Fathom"/>
        <s v="Pantelion Films"/>
        <s v="Menemsha Entertai…"/>
        <s v="Panoramic Pictures"/>
        <s v="Zipporah"/>
        <s v="Area 23a"/>
        <s v="8 Above"/>
        <s v="Magnet Releasing"/>
        <s v="Yellow Veil Pictu…"/>
        <s v="Level Ground Prod…"/>
        <s v="Freestyle Releasi…"/>
        <s v="Hannover House"/>
        <s v="Indican Pictures"/>
        <s v="Shout! Factory"/>
        <s v="Brainstorm Media"/>
        <s v="Drafthouse Films"/>
        <s v="Red Splat Product…"/>
        <s v="Film Movement"/>
        <s v="A Slice of Pie Pr…"/>
        <s v="Buffalo 8"/>
        <s v="Cartilage Films"/>
        <s v="Tuckman Media"/>
        <s v="K Street Pictures"/>
        <s v="Film First"/>
        <s v="Hiddenlight Produ…"/>
        <s v="Holt Hamilton Dis…"/>
        <s v="Big World Pictures"/>
        <s v="Tycor Internation…"/>
        <s v="Aventura Entertai…"/>
        <s v="RLJ Entertainment"/>
        <s v="Emblematic Pictur…"/>
        <s v="Outsider"/>
        <s v="Cohen Media Group"/>
      </sharedItems>
    </cacheField>
    <cacheField name="Domestic" numFmtId="0">
      <sharedItems containsSemiMixedTypes="0" containsString="0" containsNumber="1" containsInteger="1" minValue="292" maxValue="6529801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w Chunng2" refreshedDate="46218.607418518521" createdVersion="8" refreshedVersion="8" minRefreshableVersion="3" recordCount="587" xr:uid="{0B735C24-D52A-6F4B-B194-95EDD1E6E339}">
  <cacheSource type="worksheet">
    <worksheetSource ref="AG1:AH588" sheet="Calc"/>
  </cacheSource>
  <cacheFields count="2">
    <cacheField name="Studio" numFmtId="0">
      <sharedItems count="108">
        <s v="Warner Bros."/>
        <s v="Universal"/>
        <s v="Sony Pictures"/>
        <s v="Walt Disney"/>
        <s v="20th Century Stud…"/>
        <s v="Lionsgate"/>
        <s v="Angel Studios"/>
        <s v="AMC Theatres Dist…"/>
        <s v="Paramount Pictures"/>
        <s v="MGM"/>
        <s v="Amazon Studios"/>
        <s v="A24"/>
        <s v="Toho International"/>
        <s v="GKIDS"/>
        <s v="Focus Features"/>
        <s v="Amazon MGM Studios"/>
        <s v="Yash Raj Films"/>
        <s v="Fathom Events"/>
        <s v="Crunchyroll"/>
        <s v="Moksha Movies"/>
        <s v="Neon"/>
        <s v="Searchlight Pictu…"/>
        <s v="Pantelion Films"/>
        <s v="Prathyangira Cine…"/>
        <s v="Trafalgar Releasi…"/>
        <s v="Briarcliff Entert…"/>
        <s v="Roadside Attracti…"/>
        <s v="SDG Releasing"/>
        <s v="Bleecker Street"/>
        <s v="United Artists"/>
        <s v="Relativity"/>
        <s v="Well Go USA"/>
        <s v="Other"/>
        <s v="Ketchup Entertain…"/>
        <s v="Open Road"/>
        <s v="Viva Pictures"/>
        <s v="Ayngaran Internat…"/>
        <s v="Zee Studios"/>
        <s v="Viacom18 Motion P…"/>
        <s v="ShortsHD"/>
        <s v="Sony Pictures Cla…"/>
        <s v="IFC Films"/>
        <s v="Janus Films"/>
        <s v="Hidden Empire Rel…"/>
        <s v="IFC Midnight"/>
        <s v="Rialto Pictures"/>
        <s v="Falling Forward F…"/>
        <s v="Super LTD"/>
        <s v="Vertical Entertai…"/>
        <s v="Friday Entertainm…"/>
        <s v="Capelight Pictures"/>
        <s v="CMC Pictures"/>
        <s v="RLJ Entertainment"/>
        <s v="Third Day Product…"/>
        <s v="Iconic Releasing"/>
        <s v="Magnolia Pictures"/>
        <s v="MUBI"/>
        <s v="Oscilloscope Pict…"/>
        <s v="Variance Films"/>
        <s v="20th Century Fox"/>
        <s v="Freestyle Releasi…"/>
        <s v="Blue Fox Entertai…"/>
        <s v="Purdie Distributi…"/>
        <s v="Star Studios"/>
        <s v="National Geograph…"/>
        <s v="Film Movement"/>
        <s v="Samuel Goldwyn Fi…"/>
        <s v="Music Box Films"/>
        <s v="Atlas Distribution"/>
        <s v="Area 23a"/>
        <s v="Welcome Villain F…"/>
        <s v="Kino Lorber"/>
        <s v="Dreamworks SKG"/>
        <s v="Quiver"/>
        <s v="Brainstorm Media"/>
        <s v="Indican Pictures"/>
        <s v="Mongrel Media"/>
        <s v="Shout! Factory"/>
        <s v="Greenwich"/>
        <s v="Sentai Filmworks"/>
        <s v="Utopia"/>
        <s v="Zipporah"/>
        <s v="MTV Documentary F…"/>
        <s v="Magnet Releasing"/>
        <s v="Picturehouse"/>
        <s v="Zeitgeist"/>
        <s v="Holt Hamilton Dis…"/>
        <s v="Gray Hat Producti…"/>
        <s v="Red Splat Product…"/>
        <s v="Drafthouse Films"/>
        <s v="IMAX Films"/>
        <s v="Self Distributed"/>
        <s v="The Film Collabor…"/>
        <s v="Abramorama Films"/>
        <s v="Circle Collective"/>
        <s v="99 Ways Entertain…"/>
        <s v="Yellow Veil Pictu…"/>
        <s v="Good Deed Enterta…"/>
        <s v="ArtMattan Films"/>
        <s v="Cohen Media Group"/>
        <s v="VMI Worldwide"/>
        <s v="Dark Sky Films"/>
        <s v="Big World Pictures"/>
        <s v="Focus World"/>
        <s v="Cinedigm"/>
        <s v="Breaking Glass Pi…"/>
        <s v="The Ciesla Founda…"/>
        <s v="Avco Embassy"/>
      </sharedItems>
    </cacheField>
    <cacheField name="Domestic" numFmtId="0">
      <sharedItems containsSemiMixedTypes="0" containsString="0" containsNumber="1" containsInteger="1" minValue="200" maxValue="63622598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w Chunng2" refreshedDate="46218.613018518517" createdVersion="8" refreshedVersion="8" minRefreshableVersion="3" recordCount="200" xr:uid="{7BD637DC-26BE-6249-94C5-E47F31A96108}">
  <cacheSource type="worksheet">
    <worksheetSource ref="BA1:BB201" sheet="Calc"/>
  </cacheSource>
  <cacheFields count="2">
    <cacheField name="Parent" numFmtId="0">
      <sharedItems count="21">
        <s v="Other"/>
        <s v="The Walt Disney Company"/>
        <s v="Warner Bros. Discovery"/>
        <s v="NBCUniversal (Comcast)"/>
        <s v="Sony Pictures Entertainment"/>
        <s v="Paramount Skydance"/>
        <s v="Lionsgate Studios"/>
        <s v="Well Go USA"/>
        <s v="A24"/>
        <s v="Yash Raj Films"/>
        <s v="GKIDS"/>
        <s v="Amazon MGM Studios"/>
        <s v="Angel Studios"/>
        <s v="Neon"/>
        <s v="AMC Theatres Distribution"/>
        <s v="1-2 Special"/>
        <s v="Fathom Entertainment"/>
        <s v="Netflix"/>
        <s v="Viva Pictures"/>
        <s v="RLJ Entertainment"/>
        <s v="MUBI"/>
      </sharedItems>
    </cacheField>
    <cacheField name="Worldwide" numFmtId="0">
      <sharedItems containsSemiMixedTypes="0" containsString="0" containsNumber="1" containsInteger="1" minValue="10118572" maxValue="226744637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w Chunng2" refreshedDate="46218.613019560187" createdVersion="8" refreshedVersion="8" minRefreshableVersion="3" recordCount="200" xr:uid="{028FD713-B52A-C94A-9224-2C22F5B3FE21}">
  <cacheSource type="worksheet">
    <worksheetSource ref="BD1:BE201" sheet="Calc"/>
  </cacheSource>
  <cacheFields count="2">
    <cacheField name="Parent" numFmtId="0">
      <sharedItems count="30">
        <s v="The Walt Disney Company"/>
        <s v="NBCUniversal (Comcast)"/>
        <s v="Warner Bros. Discovery"/>
        <s v="Paramount Skydance"/>
        <s v="Sony Pictures Entertainment"/>
        <s v="Other"/>
        <s v="Amazon MGM Studios"/>
        <s v="Prathyangira Cinemas"/>
        <s v="Neon"/>
        <s v="A24"/>
        <s v="Well Go USA"/>
        <s v="Iconic/Cineverse"/>
        <s v="Capelight Pictures"/>
        <s v="MUBI"/>
        <s v="Blue Fox Entertainment"/>
        <s v="Fathom Events"/>
        <s v="Lionsgate Studios"/>
        <s v="Toho International"/>
        <s v="ShowBiz Direct"/>
        <s v="Roadside Attractions"/>
        <s v="Abramorama Films"/>
        <s v="Angel Studios"/>
        <s v="Briarcliff Entertainment"/>
        <s v="IFC Films"/>
        <s v="Jio Studios"/>
        <s v="Magnolia Pictures"/>
        <s v="GKIDS"/>
        <s v="Vertical Entertainment"/>
        <s v="SDG Releasing"/>
        <s v="Trafalgar Releasing"/>
      </sharedItems>
    </cacheField>
    <cacheField name="Worldwide" numFmtId="0">
      <sharedItems containsSemiMixedTypes="0" containsString="0" containsNumber="1" containsInteger="1" minValue="9211570" maxValue="16988638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w Chunng2" refreshedDate="46218.613020486111" createdVersion="8" refreshedVersion="8" minRefreshableVersion="3" recordCount="200" xr:uid="{022DBE99-1381-2148-8775-EC6A23EC8418}">
  <cacheSource type="worksheet">
    <worksheetSource ref="BG1:BH201" sheet="Calc"/>
  </cacheSource>
  <cacheFields count="2">
    <cacheField name="Parent" numFmtId="0">
      <sharedItems count="26">
        <s v="Warner Bros. Discovery"/>
        <s v="NBCUniversal (Comcast)"/>
        <s v="The Walt Disney Company"/>
        <s v="Sony Pictures Entertainment"/>
        <s v="Other"/>
        <s v="Well Go USA"/>
        <s v="Paramount Skydance"/>
        <s v="CMC Pictures"/>
        <s v="Lionsgate Studios"/>
        <s v="GKIDS"/>
        <s v="Amazon MGM Studios"/>
        <s v="Angel Studios"/>
        <s v="Toho International"/>
        <s v="Yash Raj Films"/>
        <s v="Moksha Movies"/>
        <s v="A24"/>
        <s v="Capelight Pictures"/>
        <s v="Trafalgar Releasing"/>
        <s v="AMC Theatres Distribution"/>
        <s v="Neon"/>
        <s v="Pantelion Films"/>
        <s v="Roadside Attractions"/>
        <s v="Fathom Events"/>
        <s v="Ketchup Entertainment"/>
        <s v="Relativity"/>
        <s v="Briarcliff Entertainment"/>
      </sharedItems>
    </cacheField>
    <cacheField name="Worldwide" numFmtId="0">
      <sharedItems containsSemiMixedTypes="0" containsString="0" containsNumber="1" containsInteger="1" minValue="9387311" maxValue="14471384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w Chunng2" refreshedDate="46218.613021412035" createdVersion="8" refreshedVersion="8" minRefreshableVersion="3" recordCount="687" xr:uid="{F7AEACDF-E269-B54C-8CA9-EB5B091AB20B}">
  <cacheSource type="worksheet">
    <worksheetSource ref="BJ1:BK688" sheet="Calc"/>
  </cacheSource>
  <cacheFields count="2">
    <cacheField name="Parent" numFmtId="0">
      <sharedItems count="122">
        <s v="Warner Bros. Discovery"/>
        <s v="The Walt Disney Company"/>
        <s v="NBCUniversal (Comcast)"/>
        <s v="Paramount Skydance"/>
        <s v="Sony Pictures Entertainment"/>
        <s v="Amazon MGM Studios"/>
        <s v="Lionsgate Studios"/>
        <s v="Angel Studios"/>
        <s v="Neon"/>
        <s v="A24"/>
        <s v="AMC Theatres Distribution"/>
        <s v="Netflix"/>
        <s v="Other"/>
        <s v="Fathom Entertainment"/>
        <s v="GKIDS"/>
        <s v="Yash Raj Films"/>
        <s v="Ketchup Entertainment"/>
        <s v="RLJ Entertainment"/>
        <s v="IFC Entertainment"/>
        <s v="Pinnacle Peak"/>
        <s v="MUBI"/>
        <s v="Salvation Poem Pr…"/>
        <s v="Prathyangira Cinemas"/>
        <s v="Roadside Attractions"/>
        <s v="Briarcliff Entertainment"/>
        <s v="Bleecker Street"/>
        <s v="Vertical Entertainment"/>
        <s v="ShortsHD"/>
        <s v="Iconic/Cineverse"/>
        <s v="White Hill Studios"/>
        <s v="Janus Films"/>
        <s v="Trafalgar Releasing"/>
        <s v="Cinetic Media"/>
        <s v="Viva Pictures"/>
        <s v="Shloka Entertainm…"/>
        <s v="Black Bear Pictur…"/>
        <s v="Fathom Events"/>
        <s v="Well Go USA"/>
        <s v="Dharma Productions"/>
        <s v="The Avenue Entert…"/>
        <s v="Cineplex/Odeon"/>
        <s v="Iconic Releasing"/>
        <s v="Menemsha Entertai…"/>
        <s v="Magnolia Pictures"/>
        <s v="Oscilloscope Pict…"/>
        <s v="Variance Films"/>
        <s v="AMSI Entertainment"/>
        <s v="Blue Harbor"/>
        <s v="Mucho Mas Media"/>
        <s v="Wheelhouse Creati…"/>
        <s v="IMAX Films"/>
        <s v="Quiver"/>
        <s v="Keep Smokin’"/>
        <s v="Rialto Pictures"/>
        <s v="Sumerian"/>
        <s v="XYZ Films"/>
        <s v="Music Box Films"/>
        <s v="Watermelon Pictur…"/>
        <s v="Summit Entertainm…"/>
        <s v="Samuel Goldwyn Fi…"/>
        <s v="Susan Tuckett Med…"/>
        <s v="IFC Films"/>
        <s v="Utopia"/>
        <s v="Blue Fox Entertainment"/>
        <s v="Shudder"/>
        <s v="Miramax"/>
        <s v="8 Above"/>
        <s v="Greenwich"/>
        <s v="SRH"/>
        <s v="Kino Lorber"/>
        <s v="Cartuna"/>
        <s v="1-2 Special"/>
        <s v="Indican Pictures"/>
        <s v="Atlas Distribution"/>
        <s v="SDG Releasing"/>
        <s v="Seismic Releasing"/>
        <s v="Fear City LLC"/>
        <s v="Cargo Film &amp; Rele…"/>
        <s v="Fin and Fur Films"/>
        <s v="Magnet Releasing"/>
        <s v="Zeitgeist"/>
        <s v="Margot Station"/>
        <s v="Abramorama Films"/>
        <s v="Skybound Entertai…"/>
        <s v="Dekanalog"/>
        <s v="Ruby Pictures Inc."/>
        <s v="Mongrel Media"/>
        <s v="Purdie Distributi…"/>
        <s v="WILLA"/>
        <s v="Lost and Found Fi…"/>
        <s v="Hemdale"/>
        <s v="MTV Documentary F…"/>
        <s v="Falling Forward F…"/>
        <s v="Area 23a"/>
        <s v="Circle Collective"/>
        <s v="Metrograph Pictur…"/>
        <s v="Strand Releasing"/>
        <s v="My Teez Productio…"/>
        <s v="Atlantic"/>
        <s v="The Forge"/>
        <s v="Gathr Films"/>
        <s v="Picturehouse"/>
        <s v="Panorama Studios"/>
        <s v="Yellow Veil Pictu…"/>
        <s v="VRC"/>
        <s v="Doppelganger Rele…"/>
        <s v="Room 8 Films"/>
        <s v="Drafthouse Films"/>
        <s v="Vertigo Releasing"/>
        <s v="Red Splat Product…"/>
        <s v="Chapter Two Films"/>
        <s v="Big World Pictures"/>
        <s v="Altitude Film Dis…"/>
        <s v="Film Forum"/>
        <s v="Mountain Park Med…"/>
        <s v="Uncia Films"/>
        <s v="October Films"/>
        <s v="Kani Releasing"/>
        <s v="Lion Heart Distri…"/>
        <s v="Kismet Circle"/>
        <s v="Disrupt Entertain…"/>
        <s v="Buffalo 8"/>
      </sharedItems>
    </cacheField>
    <cacheField name="Domestic" numFmtId="0">
      <sharedItems containsSemiMixedTypes="0" containsString="0" containsNumber="1" containsInteger="1" minValue="409" maxValue="4240877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w Chunng2" refreshedDate="46218.613022337966" createdVersion="8" refreshedVersion="8" minRefreshableVersion="3" recordCount="702" xr:uid="{1954D327-0B6C-D34D-ACC8-961AEA908CC5}">
  <cacheSource type="worksheet">
    <worksheetSource ref="BM1:BN703" sheet="Calc"/>
  </cacheSource>
  <cacheFields count="2">
    <cacheField name="Parent" numFmtId="0">
      <sharedItems count="112">
        <s v="The Walt Disney Company"/>
        <s v="NBCUniversal (Comcast)"/>
        <s v="Warner Bros. Discovery"/>
        <s v="Sony Pictures Entertainment"/>
        <s v="Paramount Skydance"/>
        <s v="Amazon MGM Studios"/>
        <s v="Neon"/>
        <s v="A24"/>
        <s v="Iconic/Cineverse"/>
        <s v="Lionsgate Studios"/>
        <s v="Fathom Events"/>
        <s v="ShowBiz Direct"/>
        <s v="Angel Studios"/>
        <s v="Prathyangira Cinemas"/>
        <s v="MUBI"/>
        <s v="SDG Releasing"/>
        <s v="Toho International"/>
        <s v="GKIDS"/>
        <s v="IFC Films"/>
        <s v="Magnolia Pictures"/>
        <s v="Bleecker Street"/>
        <s v="Abramorama Films"/>
        <s v="The Avenue Entert…"/>
        <s v="Vertical Entertainment"/>
        <s v="Viacom18 Motion P…"/>
        <s v="Briarcliff Entertainment"/>
        <s v="ShortsHD"/>
        <s v="Magenta Light Stu…"/>
        <s v="Mucho Mas Media"/>
        <s v="Roadside Attractions"/>
        <s v="Samuel Goldwyn Fi…"/>
        <s v="Trafalgar Releasing"/>
        <s v="Viva Pictures"/>
        <s v="Well Go USA"/>
        <s v="Nirvana Studios"/>
        <s v="Shree Krishna Film"/>
        <s v="Moviegoers Entert…"/>
        <s v="Janus Films"/>
        <s v="IMAX Films"/>
        <s v="Susan Tuckett Med…"/>
        <s v="White Hill Studios"/>
        <s v="Atlas Distribution"/>
        <s v="Funasia Films"/>
        <s v="Ketchup Entertainment"/>
        <s v="Pastime Pictures"/>
        <s v="Quiver"/>
        <s v="Capelight Pictures"/>
        <s v="Lyca Productions"/>
        <s v="Blue Fox Entertainment"/>
        <s v="Jio Studios"/>
        <s v="Oscilloscope Pict…"/>
        <s v="CJ4DPlex"/>
        <s v="Yash Raj Films"/>
        <s v="AMC Theatres Distribution"/>
        <s v="SRH"/>
        <s v="Falling Forward F…"/>
        <s v="Purdie Distributi…"/>
        <s v="Greenwich"/>
        <s v="Rialto Pictures"/>
        <s v="Iconic Releasing"/>
        <s v="Metrograph Pictur…"/>
        <s v="LD Entertainment"/>
        <s v="Utopia"/>
        <s v="Kino Lorber"/>
        <s v="Zeitgeist"/>
        <s v="Moksha Movies"/>
        <s v="Canonball Product…"/>
        <s v="Altered Innocence"/>
        <s v="Giant Pictures"/>
        <s v="EDGLRD"/>
        <s v="Other"/>
        <s v="Warner Bros. / Fa…"/>
        <s v="MTV Documentary F…"/>
        <s v="Level 33"/>
        <s v="National Geograph…"/>
        <s v="Submarine Deluxe"/>
        <s v="Music Box Films"/>
        <s v="Picturehouse"/>
        <s v="Mongrel Media"/>
        <s v="NCM Fathom"/>
        <s v="Pantelion Films"/>
        <s v="Menemsha Entertai…"/>
        <s v="Panoramic Pictures"/>
        <s v="Zipporah"/>
        <s v="Area 23a"/>
        <s v="8 Above"/>
        <s v="Magnet Releasing"/>
        <s v="Yellow Veil Pictu…"/>
        <s v="Level Ground Prod…"/>
        <s v="Freestyle Releasi…"/>
        <s v="Hannover House"/>
        <s v="Indican Pictures"/>
        <s v="Shout! Factory"/>
        <s v="Brainstorm Media"/>
        <s v="Drafthouse Films"/>
        <s v="Red Splat Product…"/>
        <s v="Film Movement"/>
        <s v="A Slice of Pie Pr…"/>
        <s v="Buffalo 8"/>
        <s v="Cartilage Films"/>
        <s v="Tuckman Media"/>
        <s v="K Street Pictures"/>
        <s v="Film First"/>
        <s v="Hiddenlight Produ…"/>
        <s v="Holt Hamilton Dis…"/>
        <s v="Big World Pictures"/>
        <s v="Tycor Internation…"/>
        <s v="Aventura Entertai…"/>
        <s v="RLJ Entertainment"/>
        <s v="Emblematic Pictur…"/>
        <s v="Outsider"/>
        <s v="Cohen Media Group"/>
      </sharedItems>
    </cacheField>
    <cacheField name="Domestic" numFmtId="0">
      <sharedItems containsSemiMixedTypes="0" containsString="0" containsNumber="1" containsInteger="1" minValue="292" maxValue="6529801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w Chunng2" refreshedDate="46218.61302326389" createdVersion="8" refreshedVersion="8" minRefreshableVersion="3" recordCount="587" xr:uid="{23BA439A-B938-1346-879F-ACE303A61F57}">
  <cacheSource type="worksheet">
    <worksheetSource ref="BP1:BQ588" sheet="Calc"/>
  </cacheSource>
  <cacheFields count="2">
    <cacheField name="Parent" numFmtId="0">
      <sharedItems count="98">
        <s v="Warner Bros. Discovery"/>
        <s v="NBCUniversal (Comcast)"/>
        <s v="Sony Pictures Entertainment"/>
        <s v="The Walt Disney Company"/>
        <s v="Lionsgate Studios"/>
        <s v="Angel Studios"/>
        <s v="AMC Theatres Distribution"/>
        <s v="Paramount Skydance"/>
        <s v="Amazon MGM Studios"/>
        <s v="A24"/>
        <s v="Toho International"/>
        <s v="GKIDS"/>
        <s v="Yash Raj Films"/>
        <s v="Fathom Events"/>
        <s v="Moksha Movies"/>
        <s v="Neon"/>
        <s v="Pantelion Films"/>
        <s v="Prathyangira Cinemas"/>
        <s v="Trafalgar Releasing"/>
        <s v="Briarcliff Entertainment"/>
        <s v="Roadside Attractions"/>
        <s v="SDG Releasing"/>
        <s v="Bleecker Street"/>
        <s v="Relativity"/>
        <s v="Well Go USA"/>
        <s v="Other"/>
        <s v="Ketchup Entertainment"/>
        <s v="Open Road"/>
        <s v="Viva Pictures"/>
        <s v="Ayngaran Internat…"/>
        <s v="Zee Studios"/>
        <s v="Viacom18 Motion P…"/>
        <s v="ShortsHD"/>
        <s v="IFC Films"/>
        <s v="Janus Films"/>
        <s v="Hidden Empire Rel…"/>
        <s v="IFC Midnight"/>
        <s v="Rialto Pictures"/>
        <s v="Falling Forward F…"/>
        <s v="Super LTD"/>
        <s v="Vertical Entertainment"/>
        <s v="Friday Entertainm…"/>
        <s v="Capelight Pictures"/>
        <s v="CMC Pictures"/>
        <s v="RLJ Entertainment"/>
        <s v="Third Day Product…"/>
        <s v="Iconic Releasing"/>
        <s v="Magnolia Pictures"/>
        <s v="MUBI"/>
        <s v="Oscilloscope Pict…"/>
        <s v="Variance Films"/>
        <s v="Freestyle Releasi…"/>
        <s v="Blue Fox Entertainment"/>
        <s v="Purdie Distributi…"/>
        <s v="Star Studios"/>
        <s v="National Geograph…"/>
        <s v="Film Movement"/>
        <s v="Samuel Goldwyn Fi…"/>
        <s v="Music Box Films"/>
        <s v="Atlas Distribution"/>
        <s v="Area 23a"/>
        <s v="Welcome Villain F…"/>
        <s v="Kino Lorber"/>
        <s v="Quiver"/>
        <s v="Brainstorm Media"/>
        <s v="Indican Pictures"/>
        <s v="Mongrel Media"/>
        <s v="Shout! Factory"/>
        <s v="Greenwich"/>
        <s v="Sentai Filmworks"/>
        <s v="Utopia"/>
        <s v="Zipporah"/>
        <s v="MTV Documentary F…"/>
        <s v="Magnet Releasing"/>
        <s v="Picturehouse"/>
        <s v="Zeitgeist"/>
        <s v="Holt Hamilton Dis…"/>
        <s v="Gray Hat Producti…"/>
        <s v="Red Splat Product…"/>
        <s v="Drafthouse Films"/>
        <s v="IMAX Films"/>
        <s v="Self Distributed"/>
        <s v="The Film Collabor…"/>
        <s v="Abramorama Films"/>
        <s v="Circle Collective"/>
        <s v="99 Ways Entertain…"/>
        <s v="Yellow Veil Pictu…"/>
        <s v="Good Deed Enterta…"/>
        <s v="ArtMattan Films"/>
        <s v="Cohen Media Group"/>
        <s v="VMI Worldwide"/>
        <s v="Dark Sky Films"/>
        <s v="Big World Pictures"/>
        <s v="Focus World"/>
        <s v="Cinedigm"/>
        <s v="Breaking Glass Pi…"/>
        <s v="The Ciesla Founda…"/>
        <s v="Avco Embassy"/>
      </sharedItems>
    </cacheField>
    <cacheField name="Domestic" numFmtId="0">
      <sharedItems containsSemiMixedTypes="0" containsString="0" containsNumber="1" containsInteger="1" minValue="200" maxValue="63622598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w Chunng2" refreshedDate="46218.61618553241" createdVersion="8" refreshedVersion="8" minRefreshableVersion="3" recordCount="300" xr:uid="{377798EB-31E4-824E-ACB8-AF38D5CDBC76}">
  <cacheSource type="worksheet">
    <worksheetSource ref="BJ1:BK301" sheet="Calc"/>
  </cacheSource>
  <cacheFields count="2">
    <cacheField name="Parent" numFmtId="0">
      <sharedItems count="53">
        <s v="Warner Bros. Discovery"/>
        <s v="The Walt Disney Company"/>
        <s v="NBCUniversal (Comcast)"/>
        <s v="Paramount Skydance"/>
        <s v="Sony Pictures Entertainment"/>
        <s v="Amazon MGM Studios"/>
        <s v="Lionsgate Studios"/>
        <s v="Angel Studios"/>
        <s v="Neon"/>
        <s v="A24"/>
        <s v="AMC Theatres Distribution"/>
        <s v="Netflix"/>
        <s v="Other"/>
        <s v="Fathom Entertainment"/>
        <s v="GKIDS"/>
        <s v="Yash Raj Films"/>
        <s v="Ketchup Entertainment"/>
        <s v="RLJ Entertainment"/>
        <s v="IFC Entertainment"/>
        <s v="Pinnacle Peak"/>
        <s v="MUBI"/>
        <s v="Salvation Poem Pr…"/>
        <s v="Prathyangira Cinemas"/>
        <s v="Roadside Attractions"/>
        <s v="Briarcliff Entertainment"/>
        <s v="Bleecker Street"/>
        <s v="Vertical Entertainment"/>
        <s v="ShortsHD"/>
        <s v="Iconic/Cineverse"/>
        <s v="White Hill Studios"/>
        <s v="Janus Films"/>
        <s v="Trafalgar Releasing"/>
        <s v="Cinetic Media"/>
        <s v="Viva Pictures"/>
        <s v="Shloka Entertainm…"/>
        <s v="Black Bear Pictur…"/>
        <s v="Fathom Events"/>
        <s v="Well Go USA"/>
        <s v="Dharma Productions"/>
        <s v="The Avenue Entert…"/>
        <s v="Cineplex/Odeon"/>
        <s v="Iconic Releasing"/>
        <s v="Menemsha Entertai…"/>
        <s v="Magnolia Pictures"/>
        <s v="Oscilloscope Pict…"/>
        <s v="Variance Films"/>
        <s v="AMSI Entertainment"/>
        <s v="Blue Harbor"/>
        <s v="Mucho Mas Media"/>
        <s v="Wheelhouse Creati…"/>
        <s v="IMAX Films"/>
        <s v="Quiver"/>
        <s v="Keep Smokin’"/>
      </sharedItems>
    </cacheField>
    <cacheField name="Domestic" numFmtId="0">
      <sharedItems containsSemiMixedTypes="0" containsString="0" containsNumber="1" containsInteger="1" minValue="636569" maxValue="4240877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w Chunng2" refreshedDate="46218.616187037034" createdVersion="8" refreshedVersion="8" minRefreshableVersion="3" recordCount="300" xr:uid="{0080E356-1BC0-BC46-AF7E-617D9FFF3338}">
  <cacheSource type="worksheet">
    <worksheetSource ref="BM1:BN301" sheet="Calc"/>
  </cacheSource>
  <cacheFields count="2">
    <cacheField name="Parent" numFmtId="0">
      <sharedItems count="57">
        <s v="The Walt Disney Company"/>
        <s v="NBCUniversal (Comcast)"/>
        <s v="Warner Bros. Discovery"/>
        <s v="Sony Pictures Entertainment"/>
        <s v="Paramount Skydance"/>
        <s v="Amazon MGM Studios"/>
        <s v="Neon"/>
        <s v="A24"/>
        <s v="Iconic/Cineverse"/>
        <s v="Lionsgate Studios"/>
        <s v="Fathom Events"/>
        <s v="ShowBiz Direct"/>
        <s v="Angel Studios"/>
        <s v="Prathyangira Cinemas"/>
        <s v="MUBI"/>
        <s v="SDG Releasing"/>
        <s v="Toho International"/>
        <s v="GKIDS"/>
        <s v="IFC Films"/>
        <s v="Magnolia Pictures"/>
        <s v="Bleecker Street"/>
        <s v="Abramorama Films"/>
        <s v="The Avenue Entert…"/>
        <s v="Vertical Entertainment"/>
        <s v="Viacom18 Motion P…"/>
        <s v="Briarcliff Entertainment"/>
        <s v="ShortsHD"/>
        <s v="Magenta Light Stu…"/>
        <s v="Mucho Mas Media"/>
        <s v="Roadside Attractions"/>
        <s v="Samuel Goldwyn Fi…"/>
        <s v="Trafalgar Releasing"/>
        <s v="Viva Pictures"/>
        <s v="Well Go USA"/>
        <s v="Nirvana Studios"/>
        <s v="Shree Krishna Film"/>
        <s v="Moviegoers Entert…"/>
        <s v="Janus Films"/>
        <s v="IMAX Films"/>
        <s v="Susan Tuckett Med…"/>
        <s v="White Hill Studios"/>
        <s v="Atlas Distribution"/>
        <s v="Funasia Films"/>
        <s v="Ketchup Entertainment"/>
        <s v="Pastime Pictures"/>
        <s v="Quiver"/>
        <s v="Capelight Pictures"/>
        <s v="Lyca Productions"/>
        <s v="Blue Fox Entertainment"/>
        <s v="Jio Studios"/>
        <s v="Oscilloscope Pict…"/>
        <s v="CJ4DPlex"/>
        <s v="Yash Raj Films"/>
        <s v="AMC Theatres Distribution"/>
        <s v="SRH"/>
        <s v="Falling Forward F…"/>
        <s v="Purdie Distributi…"/>
      </sharedItems>
    </cacheField>
    <cacheField name="Domestic" numFmtId="0">
      <sharedItems containsSemiMixedTypes="0" containsString="0" containsNumber="1" containsInteger="1" minValue="513870" maxValue="6529801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w Chunng2" refreshedDate="46218.616187847219" createdVersion="8" refreshedVersion="8" minRefreshableVersion="3" recordCount="300" xr:uid="{1711474D-CA5C-F44C-826C-F92E22E1849F}">
  <cacheSource type="worksheet">
    <worksheetSource ref="BP1:BQ301" sheet="Calc"/>
  </cacheSource>
  <cacheFields count="2">
    <cacheField name="Parent" numFmtId="0">
      <sharedItems count="58">
        <s v="Warner Bros. Discovery"/>
        <s v="NBCUniversal (Comcast)"/>
        <s v="Sony Pictures Entertainment"/>
        <s v="The Walt Disney Company"/>
        <s v="Lionsgate Studios"/>
        <s v="Angel Studios"/>
        <s v="AMC Theatres Distribution"/>
        <s v="Paramount Skydance"/>
        <s v="Amazon MGM Studios"/>
        <s v="A24"/>
        <s v="Toho International"/>
        <s v="GKIDS"/>
        <s v="Yash Raj Films"/>
        <s v="Fathom Events"/>
        <s v="Moksha Movies"/>
        <s v="Neon"/>
        <s v="Pantelion Films"/>
        <s v="Prathyangira Cinemas"/>
        <s v="Trafalgar Releasing"/>
        <s v="Briarcliff Entertainment"/>
        <s v="Roadside Attractions"/>
        <s v="SDG Releasing"/>
        <s v="Bleecker Street"/>
        <s v="Relativity"/>
        <s v="Well Go USA"/>
        <s v="Other"/>
        <s v="Ketchup Entertainment"/>
        <s v="Open Road"/>
        <s v="Viva Pictures"/>
        <s v="Ayngaran Internat…"/>
        <s v="Zee Studios"/>
        <s v="Viacom18 Motion P…"/>
        <s v="ShortsHD"/>
        <s v="IFC Films"/>
        <s v="Janus Films"/>
        <s v="Hidden Empire Rel…"/>
        <s v="IFC Midnight"/>
        <s v="Rialto Pictures"/>
        <s v="Falling Forward F…"/>
        <s v="Super LTD"/>
        <s v="Vertical Entertainment"/>
        <s v="Friday Entertainm…"/>
        <s v="Capelight Pictures"/>
        <s v="CMC Pictures"/>
        <s v="RLJ Entertainment"/>
        <s v="Third Day Product…"/>
        <s v="Iconic Releasing"/>
        <s v="Magnolia Pictures"/>
        <s v="MUBI"/>
        <s v="Oscilloscope Pict…"/>
        <s v="Variance Films"/>
        <s v="Freestyle Releasi…"/>
        <s v="Blue Fox Entertainment"/>
        <s v="Purdie Distributi…"/>
        <s v="Star Studios"/>
        <s v="National Geograph…"/>
        <s v="Film Movement"/>
        <s v="Samuel Goldwyn Fi…"/>
      </sharedItems>
    </cacheField>
    <cacheField name="Domestic" numFmtId="0">
      <sharedItems containsSemiMixedTypes="0" containsString="0" containsNumber="1" containsInteger="1" minValue="276743" maxValue="63622598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7">
  <r>
    <n v="1"/>
    <s v="A Minecraft Movie"/>
    <d v="2025-04-04T00:00:00"/>
    <x v="0"/>
    <s v="Adventure"/>
    <n v="424087780"/>
    <n v="35458844"/>
  </r>
  <r>
    <n v="2"/>
    <s v="Lilo &amp; Stitch"/>
    <d v="2025-05-23T00:00:00"/>
    <x v="1"/>
    <s v="Adventure"/>
    <n v="423778855"/>
    <n v="35433015"/>
  </r>
  <r>
    <n v="3"/>
    <s v="Superman"/>
    <d v="2025-07-11T00:00:00"/>
    <x v="0"/>
    <s v="Action"/>
    <n v="354223803"/>
    <n v="29617375"/>
  </r>
  <r>
    <n v="4"/>
    <s v="Jurassic World Rebirth"/>
    <d v="2025-07-02T00:00:00"/>
    <x v="2"/>
    <s v="Action"/>
    <n v="339640400"/>
    <n v="28398027"/>
  </r>
  <r>
    <n v="5"/>
    <s v="Zootopia 2"/>
    <d v="2025-11-26T00:00:00"/>
    <x v="1"/>
    <s v="Adventure"/>
    <n v="337903155"/>
    <n v="28252772"/>
  </r>
  <r>
    <n v="6"/>
    <s v="Wicked: For Good"/>
    <d v="2025-11-21T00:00:00"/>
    <x v="2"/>
    <s v="Musical"/>
    <n v="335438675"/>
    <n v="28046712"/>
  </r>
  <r>
    <n v="7"/>
    <s v="Sinners"/>
    <d v="2025-04-18T00:00:00"/>
    <x v="0"/>
    <s v="Horror"/>
    <n v="279989632"/>
    <n v="23410504"/>
  </r>
  <r>
    <n v="8"/>
    <s v="The Fantastic Four: First Ste…"/>
    <d v="2025-07-25T00:00:00"/>
    <x v="1"/>
    <s v="Action"/>
    <n v="274286610"/>
    <n v="22933663"/>
  </r>
  <r>
    <n v="9"/>
    <s v="How to Train Your Dragon"/>
    <d v="2025-06-13T00:00:00"/>
    <x v="2"/>
    <s v="Adventure"/>
    <n v="262958100"/>
    <n v="21986463"/>
  </r>
  <r>
    <n v="10"/>
    <s v="Avatar: Fire and Ash"/>
    <d v="2025-12-19T00:00:00"/>
    <x v="3"/>
    <s v="Action"/>
    <n v="250353869"/>
    <n v="20932598"/>
  </r>
  <r>
    <n v="11"/>
    <s v="Captain America: Brave New Wo…"/>
    <d v="2025-02-14T00:00:00"/>
    <x v="1"/>
    <s v="Action"/>
    <n v="200500001"/>
    <n v="16764214"/>
  </r>
  <r>
    <n v="12"/>
    <s v="Mission: Impossible—The Final…"/>
    <d v="2025-05-23T00:00:00"/>
    <x v="4"/>
    <s v="Action"/>
    <n v="197413515"/>
    <n v="16506147"/>
  </r>
  <r>
    <n v="13"/>
    <s v="Thunderbolts*"/>
    <d v="2025-05-02T00:00:00"/>
    <x v="1"/>
    <s v="Action"/>
    <n v="190274328"/>
    <n v="15909225"/>
  </r>
  <r>
    <n v="14"/>
    <s v="F1: The Movie"/>
    <d v="2025-06-27T00:00:00"/>
    <x v="0"/>
    <s v="Action"/>
    <n v="189642436"/>
    <n v="15856391"/>
  </r>
  <r>
    <n v="15"/>
    <s v="The Conjuring: Last Rites"/>
    <d v="2025-09-05T00:00:00"/>
    <x v="0"/>
    <s v="Horror"/>
    <n v="177756445"/>
    <n v="14862579"/>
  </r>
  <r>
    <n v="16"/>
    <s v="Weapons"/>
    <d v="2025-08-08T00:00:00"/>
    <x v="0"/>
    <s v="Horror"/>
    <n v="151572492"/>
    <n v="12673285"/>
  </r>
  <r>
    <n v="17"/>
    <s v="Final Destination: Bloodlines"/>
    <d v="2025-05-16T00:00:00"/>
    <x v="0"/>
    <s v="Horror"/>
    <n v="138254739"/>
    <n v="11559761"/>
  </r>
  <r>
    <n v="18"/>
    <s v="Demon Slayer -Kimetsu no Yaib…"/>
    <d v="2025-09-12T00:00:00"/>
    <x v="5"/>
    <s v="Action"/>
    <n v="134487320"/>
    <n v="11244759"/>
  </r>
  <r>
    <n v="19"/>
    <s v="Mufasa: The Lion King"/>
    <d v="2024-12-20T00:00:00"/>
    <x v="1"/>
    <s v="Musical"/>
    <n v="126423748"/>
    <n v="10570547"/>
  </r>
  <r>
    <n v="20"/>
    <s v="Five Nights at Freddy’s 2"/>
    <d v="2025-12-05T00:00:00"/>
    <x v="2"/>
    <s v="Horror"/>
    <n v="121680315"/>
    <n v="10173939"/>
  </r>
  <r>
    <n v="21"/>
    <s v="Dog Man"/>
    <d v="2025-01-31T00:00:00"/>
    <x v="2"/>
    <s v="Adventure"/>
    <n v="97970355"/>
    <n v="8191501"/>
  </r>
  <r>
    <n v="22"/>
    <s v="Freakier Friday"/>
    <d v="2025-08-08T00:00:00"/>
    <x v="1"/>
    <s v="Comedy"/>
    <n v="94186236"/>
    <n v="7875103"/>
  </r>
  <r>
    <n v="23"/>
    <s v="Predator: Badlands"/>
    <d v="2025-11-07T00:00:00"/>
    <x v="3"/>
    <s v="Action"/>
    <n v="90958550"/>
    <n v="7605230"/>
  </r>
  <r>
    <n v="24"/>
    <s v="Disney’s Snow White"/>
    <d v="2025-03-21T00:00:00"/>
    <x v="1"/>
    <s v="Musical"/>
    <n v="87203963"/>
    <n v="7291301"/>
  </r>
  <r>
    <n v="25"/>
    <s v="Sonic the Hedgehog 3"/>
    <d v="2024-12-20T00:00:00"/>
    <x v="4"/>
    <s v="Adventure"/>
    <n v="84556206"/>
    <n v="7069917"/>
  </r>
  <r>
    <n v="26"/>
    <s v="The Bad Guys 2"/>
    <d v="2025-08-01T00:00:00"/>
    <x v="2"/>
    <s v="Comedy"/>
    <n v="82593605"/>
    <n v="6905820"/>
  </r>
  <r>
    <n v="27"/>
    <s v="Black Phone 2"/>
    <d v="2025-10-17T00:00:00"/>
    <x v="2"/>
    <s v="Horror"/>
    <n v="77378880"/>
    <n v="6469806"/>
  </r>
  <r>
    <n v="28"/>
    <s v="Tron: Ares"/>
    <d v="2025-10-10T00:00:00"/>
    <x v="1"/>
    <s v="Action"/>
    <n v="73161014"/>
    <n v="6117142"/>
  </r>
  <r>
    <n v="29"/>
    <s v="Elio"/>
    <d v="2025-06-20T00:00:00"/>
    <x v="1"/>
    <s v="Adventure"/>
    <n v="72987454"/>
    <n v="6102630"/>
  </r>
  <r>
    <n v="30"/>
    <s v="One Battle After Another"/>
    <d v="2025-09-26T00:00:00"/>
    <x v="0"/>
    <s v="Action"/>
    <n v="71530013"/>
    <n v="5980770"/>
  </r>
  <r>
    <n v="31"/>
    <s v="28 Years Later"/>
    <d v="2025-06-20T00:00:00"/>
    <x v="5"/>
    <s v="Horror"/>
    <n v="70446897"/>
    <n v="5890209"/>
  </r>
  <r>
    <n v="32"/>
    <s v="The Accountant 2"/>
    <d v="2025-04-25T00:00:00"/>
    <x v="6"/>
    <s v="Thriller/Suspense"/>
    <n v="65523366"/>
    <n v="5478542"/>
  </r>
  <r>
    <n v="33"/>
    <s v="Now You See Me: Now You Don’t"/>
    <d v="2025-11-14T00:00:00"/>
    <x v="7"/>
    <s v="Thriller/Suspense"/>
    <n v="61845680"/>
    <n v="5171043"/>
  </r>
  <r>
    <n v="34"/>
    <s v="The King of Kings"/>
    <d v="2025-04-11T00:00:00"/>
    <x v="8"/>
    <s v="Drama"/>
    <n v="60270106"/>
    <n v="5039307"/>
  </r>
  <r>
    <n v="35"/>
    <s v="David"/>
    <d v="2025-12-19T00:00:00"/>
    <x v="8"/>
    <s v="Musical"/>
    <n v="58582787"/>
    <n v="4898226"/>
  </r>
  <r>
    <n v="36"/>
    <s v="From the World of John Wick: …"/>
    <d v="2025-06-06T00:00:00"/>
    <x v="7"/>
    <s v="Action"/>
    <n v="58051327"/>
    <n v="4853790"/>
  </r>
  <r>
    <n v="37"/>
    <s v="Moana 2"/>
    <d v="2024-11-27T00:00:00"/>
    <x v="1"/>
    <s v="Musical"/>
    <n v="56387808"/>
    <n v="4714700"/>
  </r>
  <r>
    <n v="38"/>
    <s v="The Housemaid"/>
    <d v="2025-12-19T00:00:00"/>
    <x v="7"/>
    <s v="Thriller/Suspense"/>
    <n v="56258635"/>
    <n v="4703899"/>
  </r>
  <r>
    <n v="39"/>
    <s v="The Naked Gun"/>
    <d v="2025-08-01T00:00:00"/>
    <x v="4"/>
    <s v="Comedy"/>
    <n v="52647396"/>
    <n v="4401956"/>
  </r>
  <r>
    <n v="40"/>
    <s v="Karate Kid: Legends"/>
    <d v="2025-05-30T00:00:00"/>
    <x v="5"/>
    <s v="Drama"/>
    <n v="52547391"/>
    <n v="4393595"/>
  </r>
  <r>
    <n v="41"/>
    <s v="One of Them Days"/>
    <d v="2025-01-17T00:00:00"/>
    <x v="5"/>
    <s v="Comedy"/>
    <n v="50054690"/>
    <n v="4185175"/>
  </r>
  <r>
    <n v="42"/>
    <s v="Regretting You"/>
    <d v="2025-10-24T00:00:00"/>
    <x v="4"/>
    <s v="Drama"/>
    <n v="48852948"/>
    <n v="4084695"/>
  </r>
  <r>
    <n v="43"/>
    <s v="Nosferatu"/>
    <d v="2024-12-25T00:00:00"/>
    <x v="9"/>
    <s v="Horror"/>
    <n v="47488220"/>
    <n v="3970587"/>
  </r>
  <r>
    <n v="44"/>
    <s v="A Complete Unknown"/>
    <d v="2024-12-25T00:00:00"/>
    <x v="10"/>
    <s v="Drama"/>
    <n v="46499880"/>
    <n v="3887950"/>
  </r>
  <r>
    <n v="45"/>
    <s v="The SpongeBob Movie: Search f…"/>
    <d v="2025-12-19T00:00:00"/>
    <x v="4"/>
    <s v="Adventure"/>
    <n v="46339154"/>
    <n v="3874511"/>
  </r>
  <r>
    <n v="46"/>
    <s v="Mickey 17"/>
    <d v="2025-03-07T00:00:00"/>
    <x v="0"/>
    <s v="Black Comedy"/>
    <n v="46142263"/>
    <n v="3858049"/>
  </r>
  <r>
    <n v="47"/>
    <s v="Paddington in Peru"/>
    <d v="2025-02-14T00:00:00"/>
    <x v="5"/>
    <s v="Adventure"/>
    <n v="45770312"/>
    <n v="3826949"/>
  </r>
  <r>
    <n v="48"/>
    <s v="Downton Abbey: The Grand Fina…"/>
    <d v="2025-09-12T00:00:00"/>
    <x v="9"/>
    <s v="Drama"/>
    <n v="45185660"/>
    <n v="3778065"/>
  </r>
  <r>
    <n v="49"/>
    <s v="Chainsaw Man — The Movie: Rez…"/>
    <d v="2025-10-24T00:00:00"/>
    <x v="5"/>
    <s v="Action"/>
    <n v="43438461"/>
    <n v="3631978"/>
  </r>
  <r>
    <n v="50"/>
    <s v="Wicked"/>
    <d v="2024-11-22T00:00:00"/>
    <x v="2"/>
    <s v="Musical"/>
    <n v="42040690"/>
    <n v="3515108"/>
  </r>
  <r>
    <n v="51"/>
    <s v="The Amateur"/>
    <d v="2025-04-11T00:00:00"/>
    <x v="3"/>
    <s v="Thriller/Suspense"/>
    <n v="40759635"/>
    <n v="3407996"/>
  </r>
  <r>
    <n v="52"/>
    <s v="The Monkey"/>
    <d v="2025-02-21T00:00:00"/>
    <x v="11"/>
    <s v="Black Comedy"/>
    <n v="39724912"/>
    <n v="3321481"/>
  </r>
  <r>
    <n v="53"/>
    <s v="Marty Supreme"/>
    <d v="2025-12-19T00:00:00"/>
    <x v="12"/>
    <s v="Drama"/>
    <n v="38991558"/>
    <n v="3260164"/>
  </r>
  <r>
    <n v="54"/>
    <s v="The Running Man"/>
    <d v="2025-11-14T00:00:00"/>
    <x v="4"/>
    <s v="Thriller/Suspense"/>
    <n v="37815641"/>
    <n v="3161843"/>
  </r>
  <r>
    <n v="55"/>
    <s v="A Working Man"/>
    <d v="2025-03-28T00:00:00"/>
    <x v="6"/>
    <s v="Action"/>
    <n v="37000711"/>
    <n v="3093705"/>
  </r>
  <r>
    <n v="56"/>
    <s v="Materialists"/>
    <d v="2025-06-13T00:00:00"/>
    <x v="12"/>
    <s v="Romantic Comedy"/>
    <n v="36503614"/>
    <n v="3052142"/>
  </r>
  <r>
    <n v="57"/>
    <s v="Den of Thieves 2: Pantera"/>
    <d v="2025-01-10T00:00:00"/>
    <x v="7"/>
    <s v="Action"/>
    <n v="36015016"/>
    <n v="3011289"/>
  </r>
  <r>
    <n v="58"/>
    <s v="The Long Walk"/>
    <d v="2025-09-12T00:00:00"/>
    <x v="7"/>
    <s v="Thriller/Suspense"/>
    <n v="35163573"/>
    <n v="2940098"/>
  </r>
  <r>
    <n v="59"/>
    <s v="Star Wars Ep. III: Revenge of…"/>
    <d v="2005-05-19T00:00:00"/>
    <x v="3"/>
    <s v="Adventure"/>
    <n v="34107714"/>
    <n v="2851816"/>
  </r>
  <r>
    <n v="60"/>
    <s v="Taylor Swift | The Official R…"/>
    <d v="2025-10-03T00:00:00"/>
    <x v="13"/>
    <s v="Documentary"/>
    <n v="34062774"/>
    <n v="2848058"/>
  </r>
  <r>
    <n v="61"/>
    <s v="I Know What You Did Last Summ…"/>
    <d v="2025-07-18T00:00:00"/>
    <x v="5"/>
    <s v="Horror"/>
    <n v="32165634"/>
    <n v="2689434"/>
  </r>
  <r>
    <n v="62"/>
    <s v="Gabby’s Dollhouse: The Movie"/>
    <d v="2025-09-26T00:00:00"/>
    <x v="2"/>
    <s v="Musical"/>
    <n v="32011820"/>
    <n v="2676574"/>
  </r>
  <r>
    <n v="63"/>
    <s v="Anaconda"/>
    <d v="2025-12-25T00:00:00"/>
    <x v="5"/>
    <s v="Comedy"/>
    <n v="31775458"/>
    <n v="2656811"/>
  </r>
  <r>
    <n v="64"/>
    <s v="Smurfs"/>
    <d v="2025-07-18T00:00:00"/>
    <x v="4"/>
    <s v="Adventure"/>
    <n v="31075170"/>
    <n v="2598258"/>
  </r>
  <r>
    <n v="65"/>
    <s v="Heart Eyes"/>
    <d v="2025-02-07T00:00:00"/>
    <x v="5"/>
    <s v="Horror"/>
    <n v="30415738"/>
    <n v="2543122"/>
  </r>
  <r>
    <n v="66"/>
    <s v="Flight Risk"/>
    <d v="2025-01-24T00:00:00"/>
    <x v="7"/>
    <s v="Thriller/Suspense"/>
    <n v="29783527"/>
    <n v="2490261"/>
  </r>
  <r>
    <n v="67"/>
    <s v="Warfare"/>
    <d v="2025-04-11T00:00:00"/>
    <x v="12"/>
    <s v="Drama"/>
    <n v="25782474"/>
    <n v="2155725"/>
  </r>
  <r>
    <n v="68"/>
    <s v="Him"/>
    <d v="2025-09-19T00:00:00"/>
    <x v="2"/>
    <s v="Horror"/>
    <n v="25009605"/>
    <n v="2091104"/>
  </r>
  <r>
    <n v="69"/>
    <s v="KPop Demon Hunters"/>
    <d v="2025-06-20T00:00:00"/>
    <x v="14"/>
    <s v="Musical"/>
    <n v="24300000"/>
    <n v="2031773"/>
  </r>
  <r>
    <n v="70"/>
    <s v="M3GAN 2.0"/>
    <d v="2025-06-27T00:00:00"/>
    <x v="2"/>
    <s v="Horror"/>
    <n v="24101280"/>
    <n v="2015157"/>
  </r>
  <r>
    <n v="71"/>
    <s v="Ne Zha 2 (哪吒之魔童闹海)"/>
    <d v="2025-02-14T00:00:00"/>
    <x v="15"/>
    <s v="Action"/>
    <n v="23251218"/>
    <n v="1944082"/>
  </r>
  <r>
    <n v="72"/>
    <s v="Roofman"/>
    <d v="2025-10-10T00:00:00"/>
    <x v="4"/>
    <s v="Black Comedy"/>
    <n v="22739882"/>
    <n v="1901328"/>
  </r>
  <r>
    <n v="73"/>
    <s v="Springsteen: Deliver Me From …"/>
    <d v="2025-10-24T00:00:00"/>
    <x v="3"/>
    <s v="Drama"/>
    <n v="22638297"/>
    <n v="1892834"/>
  </r>
  <r>
    <n v="74"/>
    <s v="The Woman in the Yard"/>
    <d v="2025-03-28T00:00:00"/>
    <x v="2"/>
    <s v="Horror"/>
    <n v="22405985"/>
    <n v="1873410"/>
  </r>
  <r>
    <n v="75"/>
    <s v="Nobody 2"/>
    <d v="2025-08-15T00:00:00"/>
    <x v="2"/>
    <s v="Thriller/Suspense"/>
    <n v="21604985"/>
    <n v="1806437"/>
  </r>
  <r>
    <n v="76"/>
    <s v="Black Bag"/>
    <d v="2025-03-14T00:00:00"/>
    <x v="9"/>
    <s v="Thriller/Suspense"/>
    <n v="21474035"/>
    <n v="1795488"/>
  </r>
  <r>
    <n v="77"/>
    <s v="Together"/>
    <d v="2025-07-30T00:00:00"/>
    <x v="11"/>
    <s v="Horror"/>
    <n v="21273161"/>
    <n v="1778692"/>
  </r>
  <r>
    <n v="78"/>
    <s v="Last Breath"/>
    <d v="2025-02-28T00:00:00"/>
    <x v="9"/>
    <s v="Thriller/Suspense"/>
    <n v="21051180"/>
    <n v="1760132"/>
  </r>
  <r>
    <n v="79"/>
    <s v="Companion"/>
    <d v="2025-01-31T00:00:00"/>
    <x v="0"/>
    <s v="Black Comedy"/>
    <n v="20869122"/>
    <n v="1744910"/>
  </r>
  <r>
    <n v="80"/>
    <s v="Wolf Man"/>
    <d v="2025-01-17T00:00:00"/>
    <x v="2"/>
    <s v="Horror"/>
    <n v="20707280"/>
    <n v="1731378"/>
  </r>
  <r>
    <n v="81"/>
    <s v="The Chosen: Last Supper — Par…"/>
    <d v="2025-03-27T00:00:00"/>
    <x v="16"/>
    <s v="Drama"/>
    <n v="20257290"/>
    <n v="1693753"/>
  </r>
  <r>
    <n v="82"/>
    <s v="Until Dawn"/>
    <d v="2025-04-25T00:00:00"/>
    <x v="5"/>
    <s v="Horror"/>
    <n v="20172192"/>
    <n v="1686638"/>
  </r>
  <r>
    <n v="83"/>
    <s v="Novocaine"/>
    <d v="2025-03-14T00:00:00"/>
    <x v="4"/>
    <s v="Action"/>
    <n v="19861854"/>
    <n v="1660690"/>
  </r>
  <r>
    <n v="84"/>
    <s v="The Phoenician Scheme"/>
    <d v="2025-05-30T00:00:00"/>
    <x v="9"/>
    <s v="Black Comedy"/>
    <n v="19555015"/>
    <n v="1635035"/>
  </r>
  <r>
    <n v="85"/>
    <s v="Bring Her Back"/>
    <d v="2025-05-30T00:00:00"/>
    <x v="12"/>
    <s v="Horror"/>
    <n v="19323752"/>
    <n v="1615698"/>
  </r>
  <r>
    <n v="86"/>
    <s v="Caught Stealing"/>
    <d v="2025-08-29T00:00:00"/>
    <x v="5"/>
    <s v="Thriller/Suspense"/>
    <n v="19005242"/>
    <n v="1589067"/>
  </r>
  <r>
    <n v="87"/>
    <s v="Babygirl"/>
    <d v="2024-12-25T00:00:00"/>
    <x v="12"/>
    <s v="Thriller/Suspense"/>
    <n v="18988633"/>
    <n v="1587678"/>
  </r>
  <r>
    <n v="88"/>
    <s v="Bugonia"/>
    <d v="2025-10-24T00:00:00"/>
    <x v="9"/>
    <s v="Black Comedy"/>
    <n v="17692390"/>
    <n v="1479297"/>
  </r>
  <r>
    <n v="89"/>
    <s v="Hamilton"/>
    <d v="2020-07-03T00:00:00"/>
    <x v="1"/>
    <s v="Musical"/>
    <n v="16946377"/>
    <n v="1416921"/>
  </r>
  <r>
    <n v="90"/>
    <s v="Song Sung Blue"/>
    <d v="2025-12-25T00:00:00"/>
    <x v="9"/>
    <s v="Drama"/>
    <n v="16899495"/>
    <n v="1413001"/>
  </r>
  <r>
    <n v="91"/>
    <s v="Drop"/>
    <d v="2025-04-11T00:00:00"/>
    <x v="2"/>
    <s v="Thriller/Suspense"/>
    <n v="16600805"/>
    <n v="1388027"/>
  </r>
  <r>
    <n v="92"/>
    <s v="Good Fortune"/>
    <d v="2025-10-17T00:00:00"/>
    <x v="7"/>
    <s v="Comedy"/>
    <n v="16585758"/>
    <n v="1386769"/>
  </r>
  <r>
    <n v="93"/>
    <s v="Jujutsu Kaisen: Execution"/>
    <d v="2025-12-05T00:00:00"/>
    <x v="17"/>
    <s v="Action"/>
    <n v="16466509"/>
    <n v="1376798"/>
  </r>
  <r>
    <n v="94"/>
    <s v="Friendship"/>
    <d v="2025-05-09T00:00:00"/>
    <x v="12"/>
    <s v="Black Comedy"/>
    <n v="16228274"/>
    <n v="1356879"/>
  </r>
  <r>
    <n v="95"/>
    <s v="Eternity"/>
    <d v="2025-11-26T00:00:00"/>
    <x v="12"/>
    <s v="Romantic Comedy"/>
    <n v="15695142"/>
    <n v="1312303"/>
  </r>
  <r>
    <n v="96"/>
    <s v="Love Hurts"/>
    <d v="2025-02-07T00:00:00"/>
    <x v="2"/>
    <s v="Action"/>
    <n v="15683090"/>
    <n v="1311295"/>
  </r>
  <r>
    <n v="97"/>
    <s v="The Brutalist"/>
    <d v="2024-12-20T00:00:00"/>
    <x v="12"/>
    <s v="Drama"/>
    <n v="15441733"/>
    <n v="1291115"/>
  </r>
  <r>
    <n v="98"/>
    <s v="The Roses"/>
    <d v="2025-08-29T00:00:00"/>
    <x v="10"/>
    <s v="Black Comedy"/>
    <n v="15298844"/>
    <n v="1279168"/>
  </r>
  <r>
    <n v="99"/>
    <s v="The Last Rodeo"/>
    <d v="2025-05-23T00:00:00"/>
    <x v="8"/>
    <s v="Drama"/>
    <n v="15201662"/>
    <n v="1271042"/>
  </r>
  <r>
    <n v="100"/>
    <s v="The Strangers: Chapter 2"/>
    <d v="2025-09-26T00:00:00"/>
    <x v="7"/>
    <s v="Horror"/>
    <n v="15153346"/>
    <n v="1267002"/>
  </r>
  <r>
    <n v="101"/>
    <s v="Warner Bros. Other Catalog"/>
    <d v="2025-12-31T00:00:00"/>
    <x v="0"/>
    <m/>
    <n v="14889055"/>
    <n v="1244904"/>
  </r>
  <r>
    <n v="102"/>
    <s v="Nuremberg"/>
    <d v="2025-11-07T00:00:00"/>
    <x v="18"/>
    <s v="Drama"/>
    <n v="14296489"/>
    <n v="1195359"/>
  </r>
  <r>
    <n v="103"/>
    <s v="Jaws"/>
    <d v="1975-06-20T00:00:00"/>
    <x v="2"/>
    <s v="Thriller/Suspense"/>
    <n v="13555185"/>
    <n v="1133377"/>
  </r>
  <r>
    <n v="104"/>
    <s v="Death of a Unicorn"/>
    <d v="2025-03-28T00:00:00"/>
    <x v="12"/>
    <s v="Black Comedy"/>
    <n v="12519487"/>
    <n v="1046780"/>
  </r>
  <r>
    <n v="105"/>
    <s v="Dhurandhar"/>
    <d v="2025-12-05T00:00:00"/>
    <x v="19"/>
    <s v="Action"/>
    <n v="12400000"/>
    <n v="1036789"/>
  </r>
  <r>
    <n v="106"/>
    <s v="The Chosen: Last Supper — Par…"/>
    <d v="2025-04-04T00:00:00"/>
    <x v="16"/>
    <s v="Drama"/>
    <n v="12360095"/>
    <n v="1033453"/>
  </r>
  <r>
    <n v="107"/>
    <s v="The Chosen: Last Supper — Par…"/>
    <d v="2025-04-11T00:00:00"/>
    <x v="16"/>
    <s v="Drama"/>
    <n v="11686132"/>
    <n v="977101"/>
  </r>
  <r>
    <n v="108"/>
    <s v="Sarah’s Oil"/>
    <d v="2025-11-07T00:00:00"/>
    <x v="6"/>
    <s v="Drama"/>
    <n v="11675627"/>
    <n v="976223"/>
  </r>
  <r>
    <n v="109"/>
    <s v="The Smashing Machine"/>
    <d v="2025-10-03T00:00:00"/>
    <x v="12"/>
    <s v="Drama"/>
    <n v="11411388"/>
    <n v="954129"/>
  </r>
  <r>
    <n v="110"/>
    <s v="Hamnet"/>
    <d v="2025-11-26T00:00:00"/>
    <x v="9"/>
    <s v="Drama"/>
    <n v="10898125"/>
    <n v="911214"/>
  </r>
  <r>
    <n v="111"/>
    <s v="Becoming Led Zeppelin"/>
    <d v="2025-02-07T00:00:00"/>
    <x v="18"/>
    <s v="Documentary"/>
    <n v="10403808"/>
    <n v="869884"/>
  </r>
  <r>
    <n v="112"/>
    <s v="Eddington"/>
    <d v="2025-07-18T00:00:00"/>
    <x v="12"/>
    <s v="Black Comedy"/>
    <n v="10109484"/>
    <n v="845275"/>
  </r>
  <r>
    <n v="113"/>
    <s v="Rental Family"/>
    <d v="2025-11-21T00:00:00"/>
    <x v="10"/>
    <s v="Comedy"/>
    <n v="10047429"/>
    <n v="840086"/>
  </r>
  <r>
    <n v="114"/>
    <s v="The Day the Earth Blew Up: A …"/>
    <d v="2025-03-14T00:00:00"/>
    <x v="20"/>
    <s v="Comedy"/>
    <n v="8875366"/>
    <n v="742087"/>
  </r>
  <r>
    <n v="115"/>
    <s v="Sketch"/>
    <d v="2025-08-06T00:00:00"/>
    <x v="8"/>
    <s v="Comedy"/>
    <n v="8129810"/>
    <n v="679750"/>
  </r>
  <r>
    <n v="116"/>
    <s v="Back to the Future"/>
    <d v="1985-07-03T00:00:00"/>
    <x v="2"/>
    <s v="Adventure"/>
    <n v="7923545"/>
    <n v="662504"/>
  </r>
  <r>
    <n v="117"/>
    <s v="Gladiator II"/>
    <d v="2024-11-22T00:00:00"/>
    <x v="4"/>
    <s v="Action"/>
    <n v="7883095"/>
    <n v="659122"/>
  </r>
  <r>
    <n v="118"/>
    <s v="Paramount Pictures Other Cata…"/>
    <d v="2025-12-31T00:00:00"/>
    <x v="4"/>
    <m/>
    <n v="7868518"/>
    <n v="657903"/>
  </r>
  <r>
    <n v="119"/>
    <s v="Soul on Fire"/>
    <d v="2025-10-10T00:00:00"/>
    <x v="5"/>
    <s v="Drama"/>
    <n v="7448606"/>
    <n v="622793"/>
  </r>
  <r>
    <n v="120"/>
    <s v="Clown in a Cornfield"/>
    <d v="2025-05-09T00:00:00"/>
    <x v="21"/>
    <s v="Horror"/>
    <n v="7251799"/>
    <n v="606338"/>
  </r>
  <r>
    <n v="121"/>
    <s v="Presence"/>
    <d v="2025-01-24T00:00:00"/>
    <x v="11"/>
    <s v="Horror"/>
    <n v="6900045"/>
    <n v="576927"/>
  </r>
  <r>
    <n v="122"/>
    <s v="Princess Mononoke (もののけ姫)"/>
    <d v="1999-10-29T00:00:00"/>
    <x v="17"/>
    <s v="Action"/>
    <n v="6851368"/>
    <n v="572857"/>
  </r>
  <r>
    <n v="123"/>
    <s v="Homestead"/>
    <d v="2024-12-20T00:00:00"/>
    <x v="8"/>
    <s v="Drama"/>
    <n v="6823043"/>
    <n v="570489"/>
  </r>
  <r>
    <n v="124"/>
    <s v="Toy Story"/>
    <d v="1995-11-22T00:00:00"/>
    <x v="1"/>
    <s v="Adventure"/>
    <n v="6721383"/>
    <n v="561989"/>
  </r>
  <r>
    <n v="125"/>
    <s v="The Life of Chuck"/>
    <d v="2025-06-06T00:00:00"/>
    <x v="11"/>
    <s v="Drama"/>
    <n v="6712602"/>
    <n v="561254"/>
  </r>
  <r>
    <n v="126"/>
    <s v="A Big Bold Beautiful Journey"/>
    <d v="2025-09-19T00:00:00"/>
    <x v="5"/>
    <s v="Drama"/>
    <n v="6671082"/>
    <n v="557783"/>
  </r>
  <r>
    <n v="127"/>
    <s v="Good Boy"/>
    <d v="2025-10-03T00:00:00"/>
    <x v="22"/>
    <s v="Horror"/>
    <n v="6624062"/>
    <n v="553851"/>
  </r>
  <r>
    <n v="128"/>
    <s v="The Last Supper"/>
    <d v="2025-03-14T00:00:00"/>
    <x v="23"/>
    <s v="Drama"/>
    <n v="6564857"/>
    <n v="548901"/>
  </r>
  <r>
    <n v="129"/>
    <s v="The Unbreakable Boy"/>
    <d v="2025-02-21T00:00:00"/>
    <x v="7"/>
    <s v="Drama"/>
    <n v="6443813"/>
    <n v="538780"/>
  </r>
  <r>
    <n v="130"/>
    <s v="Anora"/>
    <d v="2024-10-18T00:00:00"/>
    <x v="11"/>
    <s v="Comedy"/>
    <n v="6327494"/>
    <n v="529055"/>
  </r>
  <r>
    <n v="131"/>
    <s v="Ainda Estou Aqui"/>
    <d v="2025-01-17T00:00:00"/>
    <x v="18"/>
    <s v="Drama"/>
    <n v="6233517"/>
    <n v="521197"/>
  </r>
  <r>
    <n v="132"/>
    <s v="Pride &amp; Prejudice"/>
    <d v="2005-11-11T00:00:00"/>
    <x v="9"/>
    <s v="Drama"/>
    <n v="6221133"/>
    <n v="520162"/>
  </r>
  <r>
    <n v="133"/>
    <s v="The Alto Knights"/>
    <d v="2025-03-21T00:00:00"/>
    <x v="0"/>
    <s v="Drama"/>
    <n v="6125566"/>
    <n v="512171"/>
  </r>
  <r>
    <n v="134"/>
    <s v="Truth &amp; Treason"/>
    <d v="2025-10-17T00:00:00"/>
    <x v="8"/>
    <s v="Thriller/Suspense"/>
    <n v="6044364"/>
    <n v="505382"/>
  </r>
  <r>
    <n v="135"/>
    <s v="Kill Bill: The Whole Bloody A…"/>
    <d v="2025-12-05T00:00:00"/>
    <x v="7"/>
    <s v="Action"/>
    <n v="6002538"/>
    <n v="501884"/>
  </r>
  <r>
    <n v="136"/>
    <s v="Honey Don’t"/>
    <d v="2025-08-22T00:00:00"/>
    <x v="9"/>
    <s v="Black Comedy"/>
    <n v="5810510"/>
    <n v="485829"/>
  </r>
  <r>
    <n v="137"/>
    <s v="Dan Da Dan: Evil Eye"/>
    <d v="2025-06-06T00:00:00"/>
    <x v="17"/>
    <s v="Action"/>
    <n v="5637079"/>
    <n v="471328"/>
  </r>
  <r>
    <n v="138"/>
    <s v="Die, My Love"/>
    <d v="2025-11-07T00:00:00"/>
    <x v="24"/>
    <s v="Thriller/Suspense"/>
    <n v="5515263"/>
    <n v="461142"/>
  </r>
  <r>
    <n v="139"/>
    <s v="The Matrix"/>
    <d v="1999-03-31T00:00:00"/>
    <x v="0"/>
    <s v="Action"/>
    <n v="5482077"/>
    <n v="458368"/>
  </r>
  <r>
    <n v="140"/>
    <s v="The Senior"/>
    <d v="2025-09-19T00:00:00"/>
    <x v="8"/>
    <s v="Drama"/>
    <n v="5295949"/>
    <n v="442805"/>
  </r>
  <r>
    <n v="141"/>
    <s v="Hurry Up Tomorrow"/>
    <d v="2025-05-16T00:00:00"/>
    <x v="7"/>
    <s v="Thriller/Suspense"/>
    <n v="5215357"/>
    <n v="436067"/>
  </r>
  <r>
    <n v="142"/>
    <s v="Light of the World"/>
    <d v="2025-09-05T00:00:00"/>
    <x v="25"/>
    <s v="Drama"/>
    <n v="5213377"/>
    <n v="435901"/>
  </r>
  <r>
    <n v="143"/>
    <s v="They Call Him OG"/>
    <d v="2025-09-25T00:00:00"/>
    <x v="26"/>
    <s v="Action"/>
    <n v="5200000"/>
    <n v="434783"/>
  </r>
  <r>
    <n v="144"/>
    <s v="Chhaava"/>
    <d v="2025-02-14T00:00:00"/>
    <x v="19"/>
    <s v="Action"/>
    <n v="4981000"/>
    <n v="416472"/>
  </r>
  <r>
    <n v="145"/>
    <s v="The Last Showgirl"/>
    <d v="2025-01-10T00:00:00"/>
    <x v="27"/>
    <s v="Drama"/>
    <n v="4799804"/>
    <n v="401321"/>
  </r>
  <r>
    <n v="146"/>
    <s v="Stitch Head"/>
    <d v="2025-10-29T00:00:00"/>
    <x v="28"/>
    <s v="Adventure"/>
    <n v="4562943"/>
    <n v="381517"/>
  </r>
  <r>
    <n v="147"/>
    <s v="SISU: Road to Revenge"/>
    <d v="2025-11-21T00:00:00"/>
    <x v="5"/>
    <s v="Action"/>
    <n v="4544481"/>
    <n v="379973"/>
  </r>
  <r>
    <n v="148"/>
    <s v="Brave the Dark"/>
    <d v="2025-01-24T00:00:00"/>
    <x v="8"/>
    <s v="Drama"/>
    <n v="4525443"/>
    <n v="378382"/>
  </r>
  <r>
    <n v="149"/>
    <s v="Shelby Oaks"/>
    <d v="2025-10-24T00:00:00"/>
    <x v="11"/>
    <s v="Horror"/>
    <n v="4500052"/>
    <n v="376259"/>
  </r>
  <r>
    <n v="150"/>
    <s v="Avatar: The Way of Water"/>
    <d v="2022-12-16T00:00:00"/>
    <x v="3"/>
    <s v="Action"/>
    <n v="4383734"/>
    <n v="366533"/>
  </r>
  <r>
    <n v="151"/>
    <s v="Keeper"/>
    <d v="2025-11-14T00:00:00"/>
    <x v="11"/>
    <s v="Horror"/>
    <n v="4200167"/>
    <n v="351185"/>
  </r>
  <r>
    <n v="152"/>
    <s v="Walt Disney Other Catalog"/>
    <d v="2025-12-31T00:00:00"/>
    <x v="1"/>
    <m/>
    <n v="4167547"/>
    <n v="348457"/>
  </r>
  <r>
    <n v="153"/>
    <s v="Shin Godjira"/>
    <d v="2016-10-11T00:00:00"/>
    <x v="17"/>
    <s v="Action"/>
    <n v="4042146"/>
    <n v="337972"/>
  </r>
  <r>
    <n v="154"/>
    <s v="Ella McCay"/>
    <d v="2025-12-12T00:00:00"/>
    <x v="3"/>
    <s v="Drama"/>
    <n v="3950824"/>
    <n v="330336"/>
  </r>
  <r>
    <n v="155"/>
    <s v="The Friend"/>
    <d v="2025-03-28T00:00:00"/>
    <x v="29"/>
    <s v="Drama"/>
    <n v="3942783"/>
    <n v="329664"/>
  </r>
  <r>
    <n v="156"/>
    <s v="Shadow Force"/>
    <d v="2025-05-09T00:00:00"/>
    <x v="7"/>
    <s v="Action"/>
    <n v="3933484"/>
    <n v="328887"/>
  </r>
  <r>
    <n v="157"/>
    <s v="Sentimental Value"/>
    <d v="2025-11-07T00:00:00"/>
    <x v="11"/>
    <s v="Comedy"/>
    <n v="3916460"/>
    <n v="327463"/>
  </r>
  <r>
    <n v="158"/>
    <s v="War 2"/>
    <d v="2025-08-14T00:00:00"/>
    <x v="19"/>
    <s v="Action"/>
    <n v="3733779"/>
    <n v="312189"/>
  </r>
  <r>
    <n v="159"/>
    <s v="COLORFUL STAGE! The Movie: A …"/>
    <d v="2025-04-18T00:00:00"/>
    <x v="17"/>
    <s v="Musical"/>
    <n v="3659632"/>
    <n v="305989"/>
  </r>
  <r>
    <n v="160"/>
    <s v="Fight or Flight"/>
    <d v="2025-05-09T00:00:00"/>
    <x v="30"/>
    <s v="Action"/>
    <n v="3522025"/>
    <n v="294484"/>
  </r>
  <r>
    <n v="161"/>
    <s v="Saiyaara"/>
    <d v="2025-07-18T00:00:00"/>
    <x v="19"/>
    <s v="Drama"/>
    <n v="3359480"/>
    <n v="280893"/>
  </r>
  <r>
    <n v="162"/>
    <s v="The Penguin Lessons"/>
    <d v="2025-03-28T00:00:00"/>
    <x v="18"/>
    <s v="Drama"/>
    <n v="3294991"/>
    <n v="275501"/>
  </r>
  <r>
    <n v="163"/>
    <s v="2025 Oscar Shorts"/>
    <d v="2025-02-14T00:00:00"/>
    <x v="31"/>
    <s v="Multiple Genres"/>
    <n v="3275177"/>
    <n v="273844"/>
  </r>
  <r>
    <n v="164"/>
    <s v="After the Hunt"/>
    <d v="2025-10-10T00:00:00"/>
    <x v="6"/>
    <s v="Thriller/Suspense"/>
    <n v="3258830"/>
    <n v="272477"/>
  </r>
  <r>
    <n v="165"/>
    <s v="Jujutsu Kaisen: Hidden Invent…"/>
    <d v="2025-07-16T00:00:00"/>
    <x v="17"/>
    <s v="Action"/>
    <n v="3257365"/>
    <n v="272355"/>
  </r>
  <r>
    <n v="166"/>
    <s v="Hell of a Summer"/>
    <d v="2025-04-04T00:00:00"/>
    <x v="11"/>
    <s v="Horror"/>
    <n v="3182680"/>
    <n v="266110"/>
  </r>
  <r>
    <n v="167"/>
    <s v="Relay"/>
    <d v="2025-08-22T00:00:00"/>
    <x v="29"/>
    <s v="Thriller/Suspense"/>
    <n v="3164481"/>
    <n v="264589"/>
  </r>
  <r>
    <n v="168"/>
    <s v="Kraven the Hunter"/>
    <d v="2024-12-13T00:00:00"/>
    <x v="5"/>
    <s v="Action"/>
    <n v="3110836"/>
    <n v="260103"/>
  </r>
  <r>
    <n v="169"/>
    <s v="The Fire Inside"/>
    <d v="2024-12-25T00:00:00"/>
    <x v="6"/>
    <s v="Drama"/>
    <n v="3071970"/>
    <n v="256854"/>
  </r>
  <r>
    <n v="170"/>
    <s v="How the Grinch Stole Christmas"/>
    <d v="2000-11-17T00:00:00"/>
    <x v="2"/>
    <s v="Adventure"/>
    <n v="3063665"/>
    <n v="256159"/>
  </r>
  <r>
    <n v="171"/>
    <s v="Rule Breakers"/>
    <d v="2025-03-07T00:00:00"/>
    <x v="8"/>
    <s v="Drama"/>
    <n v="2969825"/>
    <n v="248313"/>
  </r>
  <r>
    <n v="172"/>
    <s v="Attack on Titan the Movie: TH…"/>
    <d v="2025-02-10T00:00:00"/>
    <x v="5"/>
    <s v="Action"/>
    <n v="2890192"/>
    <n v="241655"/>
  </r>
  <r>
    <n v="173"/>
    <s v="The Toxic Avenger Unrated"/>
    <d v="2025-08-29T00:00:00"/>
    <x v="32"/>
    <s v="Horror"/>
    <n v="2866783"/>
    <n v="239698"/>
  </r>
  <r>
    <n v="174"/>
    <s v="Sardaar Ji 3"/>
    <d v="2025-06-27T00:00:00"/>
    <x v="33"/>
    <s v="Adventure"/>
    <n v="2800000"/>
    <n v="234114"/>
  </r>
  <r>
    <n v="175"/>
    <s v="The Rocky Horror Picture Show"/>
    <d v="1975-09-26T00:00:00"/>
    <x v="3"/>
    <s v="Musical"/>
    <n v="2778567"/>
    <n v="232322"/>
  </r>
  <r>
    <n v="176"/>
    <s v="Dangerous Animals"/>
    <d v="2025-06-06T00:00:00"/>
    <x v="22"/>
    <s v="Horror"/>
    <n v="2738137"/>
    <n v="228941"/>
  </r>
  <r>
    <n v="177"/>
    <s v="Flow, le chat qui n’avait plu…"/>
    <d v="2024-01-07T00:00:00"/>
    <x v="34"/>
    <s v="Adventure"/>
    <n v="2656793"/>
    <n v="222140"/>
  </r>
  <r>
    <n v="178"/>
    <s v="Nickel Boys"/>
    <d v="2024-12-13T00:00:00"/>
    <x v="6"/>
    <s v="Drama"/>
    <n v="2621373"/>
    <n v="219178"/>
  </r>
  <r>
    <n v="179"/>
    <s v="Pink Floyd: Live at Pompeii"/>
    <d v="2025-04-24T00:00:00"/>
    <x v="35"/>
    <s v="Concert/Performance"/>
    <n v="2620076"/>
    <n v="219070"/>
  </r>
  <r>
    <n v="180"/>
    <s v="Eleanor the Great"/>
    <d v="2025-09-26T00:00:00"/>
    <x v="18"/>
    <s v="Drama"/>
    <n v="2607002"/>
    <n v="217977"/>
  </r>
  <r>
    <n v="181"/>
    <s v="No Other Land"/>
    <d v="2025-01-31T00:00:00"/>
    <x v="36"/>
    <s v="Documentary"/>
    <n v="2549422"/>
    <n v="213162"/>
  </r>
  <r>
    <n v="182"/>
    <s v="Spinal Tap II: The End Contin…"/>
    <d v="2025-09-12T00:00:00"/>
    <x v="29"/>
    <s v="Comedy"/>
    <n v="2508554"/>
    <n v="209745"/>
  </r>
  <r>
    <n v="183"/>
    <s v="Wake Up Dead Man: A Knives Ou…"/>
    <d v="2025-11-26T00:00:00"/>
    <x v="14"/>
    <s v="Drama"/>
    <n v="2500000"/>
    <n v="209030"/>
  </r>
  <r>
    <n v="184"/>
    <s v="The Legend of Ochi"/>
    <d v="2025-04-18T00:00:00"/>
    <x v="12"/>
    <s v="Adventure"/>
    <n v="2475373"/>
    <n v="206971"/>
  </r>
  <r>
    <n v="185"/>
    <s v="Merrily We Roll Along"/>
    <d v="2025-12-05T00:00:00"/>
    <x v="18"/>
    <s v="Musical"/>
    <n v="2463299"/>
    <n v="205961"/>
  </r>
  <r>
    <n v="186"/>
    <s v="Sorry, Baby"/>
    <d v="2025-06-27T00:00:00"/>
    <x v="12"/>
    <s v="Drama"/>
    <n v="2346819"/>
    <n v="196222"/>
  </r>
  <r>
    <n v="187"/>
    <d v="2026-09-05T00:00:00"/>
    <d v="2024-12-13T00:00:00"/>
    <x v="4"/>
    <s v="Drama"/>
    <n v="2291572"/>
    <n v="191603"/>
  </r>
  <r>
    <n v="188"/>
    <s v="The Room Next Door"/>
    <d v="2024-12-20T00:00:00"/>
    <x v="18"/>
    <s v="Drama"/>
    <n v="2274578"/>
    <n v="190182"/>
  </r>
  <r>
    <n v="189"/>
    <s v="L2: Empuraan"/>
    <d v="2025-03-27T00:00:00"/>
    <x v="15"/>
    <s v="Action"/>
    <n v="2210556"/>
    <n v="184829"/>
  </r>
  <r>
    <n v="190"/>
    <s v="The Sound of Music"/>
    <d v="1965-03-02T00:00:00"/>
    <x v="3"/>
    <s v="Musical"/>
    <n v="2163488"/>
    <n v="180894"/>
  </r>
  <r>
    <n v="191"/>
    <s v="Night of the Zoopocalypse"/>
    <d v="2025-02-28T00:00:00"/>
    <x v="37"/>
    <s v="Comedy"/>
    <n v="2108907"/>
    <n v="176330"/>
  </r>
  <r>
    <n v="192"/>
    <s v="The Wedding Banquet"/>
    <d v="2025-04-18T00:00:00"/>
    <x v="29"/>
    <s v="Romantic Comedy"/>
    <n v="2090229"/>
    <n v="174768"/>
  </r>
  <r>
    <n v="193"/>
    <s v="Oh, Hi!"/>
    <d v="2025-07-25T00:00:00"/>
    <x v="18"/>
    <s v="Romantic Comedy"/>
    <n v="2082114"/>
    <n v="174090"/>
  </r>
  <r>
    <n v="194"/>
    <s v="Game Changer"/>
    <d v="2025-01-10T00:00:00"/>
    <x v="38"/>
    <s v="Action"/>
    <n v="2060000"/>
    <n v="172241"/>
  </r>
  <r>
    <n v="195"/>
    <s v="Sight &amp; Sound Presents: NOAH …"/>
    <d v="2025-09-18T00:00:00"/>
    <x v="16"/>
    <s v="Concert/Performance"/>
    <n v="2059719"/>
    <n v="172217"/>
  </r>
  <r>
    <n v="196"/>
    <s v="Blue Moon"/>
    <d v="2025-10-17T00:00:00"/>
    <x v="18"/>
    <s v="Drama"/>
    <n v="2031399"/>
    <n v="169849"/>
  </r>
  <r>
    <n v="197"/>
    <s v="Christy"/>
    <d v="2025-11-07T00:00:00"/>
    <x v="39"/>
    <s v="Drama"/>
    <n v="1952677"/>
    <n v="163267"/>
  </r>
  <r>
    <n v="198"/>
    <s v="Better Man"/>
    <d v="2024-12-25T00:00:00"/>
    <x v="4"/>
    <s v="Musical"/>
    <n v="1937937"/>
    <n v="162035"/>
  </r>
  <r>
    <n v="199"/>
    <s v="Jane Austen a gâché ma vie"/>
    <d v="2025-05-23T00:00:00"/>
    <x v="18"/>
    <s v="Romantic Comedy"/>
    <n v="1903488"/>
    <n v="159155"/>
  </r>
  <r>
    <n v="200"/>
    <s v="Pets on a Train"/>
    <d v="2025-10-17T00:00:00"/>
    <x v="37"/>
    <s v="Adventure"/>
    <n v="1902241"/>
    <n v="159050"/>
  </r>
  <r>
    <n v="201"/>
    <s v="Splitsville"/>
    <d v="2025-08-22T00:00:00"/>
    <x v="11"/>
    <s v="Comedy"/>
    <n v="1900750"/>
    <n v="158926"/>
  </r>
  <r>
    <n v="202"/>
    <s v="The Shining"/>
    <d v="1980-05-23T00:00:00"/>
    <x v="40"/>
    <s v="Horror"/>
    <n v="1900460"/>
    <n v="158901"/>
  </r>
  <r>
    <n v="203"/>
    <s v="In the Lost Lands"/>
    <d v="2025-03-07T00:00:00"/>
    <x v="30"/>
    <s v="Adventure"/>
    <n v="1870305"/>
    <n v="156380"/>
  </r>
  <r>
    <n v="204"/>
    <s v="Riff Raff"/>
    <d v="2025-02-28T00:00:00"/>
    <x v="27"/>
    <s v="Comedy"/>
    <n v="1862519"/>
    <n v="155729"/>
  </r>
  <r>
    <n v="205"/>
    <s v="Creation of the Gods II: Demo…"/>
    <d v="2025-01-29T00:00:00"/>
    <x v="41"/>
    <s v="Action"/>
    <n v="1853487"/>
    <n v="154974"/>
  </r>
  <r>
    <n v="206"/>
    <s v="Casper"/>
    <d v="1995-05-26T00:00:00"/>
    <x v="2"/>
    <s v="Comedy"/>
    <n v="1840230"/>
    <n v="153865"/>
  </r>
  <r>
    <n v="207"/>
    <s v="Opus"/>
    <d v="2025-03-14T00:00:00"/>
    <x v="12"/>
    <s v="Thriller/Suspense"/>
    <n v="1830654"/>
    <n v="153065"/>
  </r>
  <r>
    <n v="208"/>
    <s v="The Ballad of Wallis Island"/>
    <d v="2025-03-28T00:00:00"/>
    <x v="9"/>
    <s v="Comedy"/>
    <n v="1798285"/>
    <n v="150358"/>
  </r>
  <r>
    <n v="209"/>
    <s v="Kuberaa"/>
    <d v="2025-06-20T00:00:00"/>
    <x v="26"/>
    <s v="Thriller/Suspense"/>
    <n v="1750000"/>
    <n v="146321"/>
  </r>
  <r>
    <n v="210"/>
    <s v="Se7en"/>
    <d v="1995-09-15T00:00:00"/>
    <x v="0"/>
    <s v="Thriller/Suspense"/>
    <n v="1745531"/>
    <n v="145947"/>
  </r>
  <r>
    <n v="211"/>
    <s v="Green and Gold"/>
    <d v="2025-01-31T00:00:00"/>
    <x v="16"/>
    <s v="Drama"/>
    <n v="1719105"/>
    <n v="143738"/>
  </r>
  <r>
    <n v="212"/>
    <s v="Elf"/>
    <d v="2003-11-07T00:00:00"/>
    <x v="0"/>
    <s v="Comedy"/>
    <n v="1704041"/>
    <n v="142478"/>
  </r>
  <r>
    <n v="213"/>
    <s v="Mirai"/>
    <d v="2025-09-11T00:00:00"/>
    <x v="42"/>
    <s v="Action"/>
    <n v="1691000"/>
    <n v="141388"/>
  </r>
  <r>
    <n v="214"/>
    <s v="Dead of Winter"/>
    <d v="2025-09-26T00:00:00"/>
    <x v="30"/>
    <s v="Thriller/Suspense"/>
    <n v="1674777"/>
    <n v="140032"/>
  </r>
  <r>
    <n v="215"/>
    <s v="Willy Wonka &amp; the Chocolate F…"/>
    <d v="1971-06-30T00:00:00"/>
    <x v="0"/>
    <s v="Musical"/>
    <n v="1669328"/>
    <n v="139576"/>
  </r>
  <r>
    <n v="216"/>
    <s v="Locked"/>
    <d v="2025-03-21T00:00:00"/>
    <x v="43"/>
    <s v="Horror"/>
    <n v="1632758"/>
    <n v="136518"/>
  </r>
  <r>
    <n v="217"/>
    <s v="Yek tasadef sadeh"/>
    <d v="2025-10-15T00:00:00"/>
    <x v="11"/>
    <s v="Thriller/Suspense"/>
    <n v="1631091"/>
    <n v="136379"/>
  </r>
  <r>
    <n v="218"/>
    <s v="Kiss of the Spider Woman"/>
    <d v="2025-10-10T00:00:00"/>
    <x v="27"/>
    <s v="Musical"/>
    <n v="1628029"/>
    <n v="136123"/>
  </r>
  <r>
    <n v="219"/>
    <s v="O Agente Secreto"/>
    <d v="2025-11-26T00:00:00"/>
    <x v="11"/>
    <s v="Thriller/Suspense"/>
    <n v="1597097"/>
    <n v="133537"/>
  </r>
  <r>
    <n v="220"/>
    <s v="The Home"/>
    <d v="2025-07-25T00:00:00"/>
    <x v="27"/>
    <s v="Horror"/>
    <n v="1576983"/>
    <n v="131855"/>
  </r>
  <r>
    <n v="221"/>
    <s v="Eden"/>
    <d v="2025-08-22T00:00:00"/>
    <x v="30"/>
    <s v="Thriller/Suspense"/>
    <n v="1573396"/>
    <n v="131555"/>
  </r>
  <r>
    <n v="222"/>
    <s v="Withnail &amp; I"/>
    <d v="1987-06-19T00:00:00"/>
    <x v="44"/>
    <s v="Comedy"/>
    <n v="1571899"/>
    <n v="131430"/>
  </r>
  <r>
    <n v="223"/>
    <s v="Twilight"/>
    <d v="2008-11-21T00:00:00"/>
    <x v="40"/>
    <s v="Drama"/>
    <n v="1548579"/>
    <n v="129480"/>
  </r>
  <r>
    <n v="224"/>
    <s v="Highest 2 Lowest"/>
    <d v="2025-08-15T00:00:00"/>
    <x v="12"/>
    <s v="Thriller/Suspense"/>
    <n v="1500000"/>
    <n v="125418"/>
  </r>
  <r>
    <n v="225"/>
    <s v="Silent Night, Deadly Night"/>
    <d v="2025-12-12T00:00:00"/>
    <x v="45"/>
    <s v="Horror"/>
    <n v="1495323"/>
    <n v="125027"/>
  </r>
  <r>
    <n v="226"/>
    <s v="The Polar Express"/>
    <d v="2004-11-10T00:00:00"/>
    <x v="0"/>
    <s v="Adventure"/>
    <n v="1490710"/>
    <n v="124641"/>
  </r>
  <r>
    <n v="227"/>
    <s v="Bad Shabbos"/>
    <d v="2024-11-29T00:00:00"/>
    <x v="46"/>
    <s v="Comedy"/>
    <n v="1466568"/>
    <n v="122623"/>
  </r>
  <r>
    <n v="228"/>
    <s v="It’s Never Over, Jeff Buckley"/>
    <d v="2025-08-08T00:00:00"/>
    <x v="47"/>
    <s v="Documentary"/>
    <n v="1448031"/>
    <n v="121073"/>
  </r>
  <r>
    <n v="229"/>
    <s v="The Wild Robot"/>
    <d v="2024-09-27T00:00:00"/>
    <x v="2"/>
    <s v="Adventure"/>
    <n v="1374460"/>
    <n v="114921"/>
  </r>
  <r>
    <n v="230"/>
    <d v="2026-10-08T00:00:00"/>
    <d v="2025-03-14T00:00:00"/>
    <x v="28"/>
    <s v="Documentary"/>
    <n v="1368458"/>
    <n v="114420"/>
  </r>
  <r>
    <n v="231"/>
    <s v="Bone Lake"/>
    <d v="2025-10-03T00:00:00"/>
    <x v="29"/>
    <s v="Horror"/>
    <n v="1353079"/>
    <n v="113134"/>
  </r>
  <r>
    <n v="232"/>
    <s v="The Damned"/>
    <d v="2025-01-03T00:00:00"/>
    <x v="30"/>
    <s v="Horror"/>
    <n v="1342796"/>
    <n v="112274"/>
  </r>
  <r>
    <n v="233"/>
    <s v="The Surfer"/>
    <d v="2025-05-02T00:00:00"/>
    <x v="27"/>
    <s v="Thriller/Suspense"/>
    <n v="1306597"/>
    <n v="109247"/>
  </r>
  <r>
    <n v="234"/>
    <s v="Conclave"/>
    <d v="2024-10-25T00:00:00"/>
    <x v="9"/>
    <s v="Thriller/Suspense"/>
    <n v="1290950"/>
    <n v="107939"/>
  </r>
  <r>
    <n v="235"/>
    <s v="Spider-Man"/>
    <d v="2002-05-03T00:00:00"/>
    <x v="40"/>
    <s v="Adventure"/>
    <n v="1277505"/>
    <n v="106815"/>
  </r>
  <r>
    <n v="236"/>
    <s v="Twinless"/>
    <d v="2025-09-05T00:00:00"/>
    <x v="27"/>
    <s v="Black Comedy"/>
    <n v="1261731"/>
    <n v="105496"/>
  </r>
  <r>
    <n v="237"/>
    <s v="Interstellar"/>
    <d v="2014-11-05T00:00:00"/>
    <x v="4"/>
    <s v="Adventure"/>
    <n v="1254410"/>
    <n v="104884"/>
  </r>
  <r>
    <n v="238"/>
    <s v="My Dead Friend Zoe"/>
    <d v="2025-02-28T00:00:00"/>
    <x v="28"/>
    <s v="Black Comedy"/>
    <n v="1250703"/>
    <n v="104574"/>
  </r>
  <r>
    <n v="239"/>
    <s v="Valiant One"/>
    <d v="2025-01-31T00:00:00"/>
    <x v="28"/>
    <s v="Thriller/Suspense"/>
    <n v="1236630"/>
    <n v="103397"/>
  </r>
  <r>
    <n v="240"/>
    <s v="Mobile Suit Gundam GQuuuuuuX …"/>
    <d v="2025-02-28T00:00:00"/>
    <x v="17"/>
    <s v="Action"/>
    <n v="1223881"/>
    <n v="102331"/>
  </r>
  <r>
    <n v="241"/>
    <s v="Perfect Blue"/>
    <d v="1999-08-20T00:00:00"/>
    <x v="17"/>
    <s v="Drama"/>
    <n v="1188074"/>
    <n v="99337"/>
  </r>
  <r>
    <n v="242"/>
    <s v="Magazine Dreams"/>
    <d v="2025-03-21T00:00:00"/>
    <x v="28"/>
    <s v="Drama"/>
    <n v="1166243"/>
    <n v="97512"/>
  </r>
  <r>
    <n v="243"/>
    <s v="Anemone"/>
    <d v="2025-10-03T00:00:00"/>
    <x v="9"/>
    <s v="Drama"/>
    <n v="1161830"/>
    <n v="97143"/>
  </r>
  <r>
    <n v="244"/>
    <s v="The Substance"/>
    <d v="2024-09-20T00:00:00"/>
    <x v="24"/>
    <s v="Horror"/>
    <n v="1137741"/>
    <n v="95129"/>
  </r>
  <r>
    <n v="245"/>
    <s v="Spider-Man 2"/>
    <d v="2004-06-30T00:00:00"/>
    <x v="40"/>
    <s v="Adventure"/>
    <n v="1113472"/>
    <n v="93100"/>
  </r>
  <r>
    <n v="246"/>
    <s v="The Mastermind"/>
    <d v="2025-10-17T00:00:00"/>
    <x v="24"/>
    <s v="Drama"/>
    <n v="1104490"/>
    <n v="92349"/>
  </r>
  <r>
    <n v="247"/>
    <s v="If I Had Legs I’d Kick You"/>
    <d v="2025-10-10T00:00:00"/>
    <x v="12"/>
    <s v="Comedy"/>
    <n v="1101149"/>
    <n v="92069"/>
  </r>
  <r>
    <n v="248"/>
    <s v="ParaNorman"/>
    <d v="2012-08-17T00:00:00"/>
    <x v="40"/>
    <s v="Adventure"/>
    <n v="1097418"/>
    <n v="91757"/>
  </r>
  <r>
    <n v="249"/>
    <s v="Dogma"/>
    <d v="1999-11-12T00:00:00"/>
    <x v="45"/>
    <s v="Comedy"/>
    <n v="1093805"/>
    <n v="91455"/>
  </r>
  <r>
    <n v="250"/>
    <s v="Ash"/>
    <d v="2025-03-21T00:00:00"/>
    <x v="21"/>
    <s v="Horror"/>
    <n v="1083743"/>
    <n v="90614"/>
  </r>
  <r>
    <n v="251"/>
    <s v="Brokeback Mountain"/>
    <d v="2005-12-09T00:00:00"/>
    <x v="9"/>
    <s v="Drama"/>
    <n v="1068055"/>
    <n v="89302"/>
  </r>
  <r>
    <n v="252"/>
    <s v="CatVideoFest 2025"/>
    <d v="2025-08-01T00:00:00"/>
    <x v="48"/>
    <s v="Reality"/>
    <n v="1066592"/>
    <n v="89180"/>
  </r>
  <r>
    <n v="253"/>
    <s v="Baahubali: The Epic"/>
    <d v="2025-10-31T00:00:00"/>
    <x v="49"/>
    <s v="Action"/>
    <n v="1039440"/>
    <n v="86910"/>
  </r>
  <r>
    <n v="254"/>
    <s v="Fackham Hall"/>
    <d v="2025-12-05T00:00:00"/>
    <x v="29"/>
    <s v="Comedy"/>
    <n v="1035184"/>
    <n v="86554"/>
  </r>
  <r>
    <n v="255"/>
    <s v="On Swift Horses"/>
    <d v="2025-04-25T00:00:00"/>
    <x v="18"/>
    <s v="Drama"/>
    <n v="1030557"/>
    <n v="86167"/>
  </r>
  <r>
    <n v="256"/>
    <s v="In Whose Name?"/>
    <d v="2025-09-19T00:00:00"/>
    <x v="50"/>
    <s v="Documentary"/>
    <n v="1022559"/>
    <n v="85498"/>
  </r>
  <r>
    <n v="257"/>
    <s v="The Christmas Ring"/>
    <d v="2025-11-07T00:00:00"/>
    <x v="16"/>
    <s v="Drama"/>
    <n v="1010763"/>
    <n v="84512"/>
  </r>
  <r>
    <n v="258"/>
    <s v="Primitive War"/>
    <d v="2025-08-21T00:00:00"/>
    <x v="16"/>
    <s v="Action"/>
    <n v="1005224"/>
    <n v="84049"/>
  </r>
  <r>
    <n v="259"/>
    <s v="The Unholy Trinity"/>
    <d v="2025-06-13T00:00:00"/>
    <x v="27"/>
    <s v="Western"/>
    <n v="996456"/>
    <n v="83316"/>
  </r>
  <r>
    <n v="260"/>
    <s v="The Nightmare Before Christmas"/>
    <d v="1993-10-13T00:00:00"/>
    <x v="1"/>
    <s v="Musical"/>
    <n v="962106"/>
    <n v="80444"/>
  </r>
  <r>
    <n v="261"/>
    <s v="National Lampoon’s Christmas …"/>
    <d v="1989-12-01T00:00:00"/>
    <x v="0"/>
    <s v="Comedy"/>
    <n v="960962"/>
    <n v="80348"/>
  </r>
  <r>
    <n v="262"/>
    <s v="Corpse Bride"/>
    <d v="2005-09-23T00:00:00"/>
    <x v="0"/>
    <s v="Adventure"/>
    <n v="940479"/>
    <n v="78635"/>
  </r>
  <r>
    <n v="263"/>
    <s v="J-hope Tour ‘Hope on the Stag…"/>
    <d v="2025-05-31T00:00:00"/>
    <x v="35"/>
    <s v="Concert/Performance"/>
    <n v="939173"/>
    <n v="78526"/>
  </r>
  <r>
    <n v="264"/>
    <s v="Met Opera: Le Nozze Di Figaro"/>
    <d v="2025-04-26T00:00:00"/>
    <x v="16"/>
    <s v="Concert/Performance"/>
    <n v="933800"/>
    <n v="78077"/>
  </r>
  <r>
    <n v="265"/>
    <s v="Sneaks"/>
    <d v="2025-04-18T00:00:00"/>
    <x v="28"/>
    <s v="Comedy"/>
    <n v="916022"/>
    <n v="76590"/>
  </r>
  <r>
    <n v="266"/>
    <s v="North Star"/>
    <d v="2025-08-08T00:00:00"/>
    <x v="30"/>
    <s v="Comedy"/>
    <n v="911054"/>
    <n v="76175"/>
  </r>
  <r>
    <n v="267"/>
    <s v="A Nice Indian Boy"/>
    <d v="2025-04-04T00:00:00"/>
    <x v="51"/>
    <s v="Romantic Comedy"/>
    <n v="908593"/>
    <n v="75969"/>
  </r>
  <r>
    <n v="268"/>
    <s v="No Other Choice (어쩔수가없다)"/>
    <d v="2025-12-25T00:00:00"/>
    <x v="11"/>
    <s v="Black Comedy"/>
    <n v="892808"/>
    <n v="74649"/>
  </r>
  <r>
    <n v="269"/>
    <s v="Harbin (하얼빈)"/>
    <d v="2024-12-25T00:00:00"/>
    <x v="41"/>
    <s v="Action"/>
    <n v="888319"/>
    <n v="74274"/>
  </r>
  <r>
    <n v="270"/>
    <s v="Thamma"/>
    <d v="2025-10-21T00:00:00"/>
    <x v="19"/>
    <s v="Horror"/>
    <n v="885111"/>
    <n v="74006"/>
  </r>
  <r>
    <n v="271"/>
    <s v="Harry Potter and the Sorcerer…"/>
    <d v="2001-11-16T00:00:00"/>
    <x v="40"/>
    <s v="Adventure"/>
    <n v="878116"/>
    <n v="73421"/>
  </r>
  <r>
    <n v="272"/>
    <s v="Rosario"/>
    <d v="2025-05-02T00:00:00"/>
    <x v="52"/>
    <s v="Horror"/>
    <n v="866466"/>
    <n v="72447"/>
  </r>
  <r>
    <n v="273"/>
    <s v="Apollo 13"/>
    <d v="1995-06-30T00:00:00"/>
    <x v="2"/>
    <s v="Drama"/>
    <n v="853367"/>
    <n v="71352"/>
  </r>
  <r>
    <n v="274"/>
    <s v="Secret Mall Apartment"/>
    <d v="2025-03-21T00:00:00"/>
    <x v="53"/>
    <s v="Documentary"/>
    <n v="850593"/>
    <n v="71120"/>
  </r>
  <r>
    <n v="275"/>
    <s v="Kantara A Legend: Chapter 1"/>
    <d v="2025-10-02T00:00:00"/>
    <x v="26"/>
    <s v="Action"/>
    <n v="850000"/>
    <n v="71070"/>
  </r>
  <r>
    <n v="276"/>
    <s v="The History of Sound"/>
    <d v="2025-09-12T00:00:00"/>
    <x v="24"/>
    <s v="Drama"/>
    <n v="841366"/>
    <n v="70348"/>
  </r>
  <r>
    <n v="277"/>
    <s v="In the Mood for Love"/>
    <d v="2001-02-02T00:00:00"/>
    <x v="34"/>
    <s v="Drama"/>
    <n v="838653"/>
    <n v="70121"/>
  </r>
  <r>
    <n v="278"/>
    <s v="Angel’s Egg (天使のたまご)"/>
    <d v="1985-12-15T00:00:00"/>
    <x v="17"/>
    <s v="Adventure"/>
    <n v="824366"/>
    <n v="68927"/>
  </r>
  <r>
    <n v="279"/>
    <s v="The Baltimorons"/>
    <d v="2025-09-05T00:00:00"/>
    <x v="22"/>
    <s v="Comedy"/>
    <n v="823638"/>
    <n v="68866"/>
  </r>
  <r>
    <n v="280"/>
    <s v="Black Swan"/>
    <d v="2010-12-03T00:00:00"/>
    <x v="54"/>
    <s v="Thriller/Suspense"/>
    <n v="815580"/>
    <n v="68192"/>
  </r>
  <r>
    <n v="281"/>
    <s v="Good Bad Ugly"/>
    <d v="2025-04-10T00:00:00"/>
    <x v="26"/>
    <s v="Action"/>
    <n v="812000"/>
    <n v="67893"/>
  </r>
  <r>
    <n v="282"/>
    <s v="Hard Truths"/>
    <d v="2025-01-10T00:00:00"/>
    <x v="29"/>
    <s v="Drama"/>
    <n v="811683"/>
    <n v="67866"/>
  </r>
  <r>
    <n v="283"/>
    <s v="Cleaner"/>
    <d v="2025-02-21T00:00:00"/>
    <x v="55"/>
    <s v="Thriller/Suspense"/>
    <n v="794091"/>
    <n v="66396"/>
  </r>
  <r>
    <n v="284"/>
    <s v="Harry Potter and the Goblet o…"/>
    <d v="2005-11-18T00:00:00"/>
    <x v="40"/>
    <s v="Adventure"/>
    <n v="769877"/>
    <n v="64371"/>
  </r>
  <r>
    <n v="285"/>
    <s v="40 Acres"/>
    <d v="2025-07-02T00:00:00"/>
    <x v="47"/>
    <s v="Thriller/Suspense"/>
    <n v="768905"/>
    <n v="64290"/>
  </r>
  <r>
    <n v="286"/>
    <s v="The Shrouds"/>
    <d v="2025-04-18T00:00:00"/>
    <x v="34"/>
    <s v="Horror"/>
    <n v="755935"/>
    <n v="63205"/>
  </r>
  <r>
    <n v="287"/>
    <s v="Cheech and Chong’s Last Movie"/>
    <d v="2025-04-25T00:00:00"/>
    <x v="56"/>
    <s v="Documentary"/>
    <n v="750396"/>
    <n v="62742"/>
  </r>
  <r>
    <n v="288"/>
    <s v="Grand Prix of Europe"/>
    <d v="2025-11-07T00:00:00"/>
    <x v="37"/>
    <s v="Adventure"/>
    <n v="733419"/>
    <n v="61323"/>
  </r>
  <r>
    <n v="289"/>
    <s v="The American Miracle"/>
    <d v="2025-06-09T00:00:00"/>
    <x v="16"/>
    <s v="Educational"/>
    <n v="725556"/>
    <n v="60665"/>
  </r>
  <r>
    <n v="290"/>
    <s v="Sacramento"/>
    <d v="2025-04-11T00:00:00"/>
    <x v="30"/>
    <s v="Comedy"/>
    <n v="706033"/>
    <n v="59033"/>
  </r>
  <r>
    <n v="291"/>
    <s v="The Threesome"/>
    <d v="2025-09-05T00:00:00"/>
    <x v="30"/>
    <s v="Romantic Comedy"/>
    <n v="703913"/>
    <n v="58856"/>
  </r>
  <r>
    <n v="292"/>
    <s v="Clue"/>
    <d v="1985-12-13T00:00:00"/>
    <x v="4"/>
    <s v="Comedy"/>
    <n v="703216"/>
    <n v="58797"/>
  </r>
  <r>
    <n v="293"/>
    <s v="Is This Thing On?"/>
    <d v="2025-12-19T00:00:00"/>
    <x v="10"/>
    <s v="Drama"/>
    <n v="695654"/>
    <n v="58165"/>
  </r>
  <r>
    <n v="294"/>
    <s v="Purple Rain"/>
    <d v="1984-07-27T00:00:00"/>
    <x v="0"/>
    <s v="Drama"/>
    <n v="692907"/>
    <n v="57935"/>
  </r>
  <r>
    <n v="295"/>
    <s v="Peppa Meets the Baby Cinema E…"/>
    <d v="2025-05-30T00:00:00"/>
    <x v="35"/>
    <s v="Adventure"/>
    <n v="689817"/>
    <n v="57677"/>
  </r>
  <r>
    <n v="296"/>
    <s v="Legends of the Condor Heroes:…"/>
    <d v="2025-02-21T00:00:00"/>
    <x v="5"/>
    <s v="Action"/>
    <n v="671343"/>
    <n v="56132"/>
  </r>
  <r>
    <n v="297"/>
    <s v="A Real Pain"/>
    <d v="2024-11-01T00:00:00"/>
    <x v="10"/>
    <s v="Comedy"/>
    <n v="668112"/>
    <n v="55862"/>
  </r>
  <r>
    <n v="298"/>
    <s v="East of Wall"/>
    <d v="2025-08-15T00:00:00"/>
    <x v="18"/>
    <s v="Western"/>
    <n v="644585"/>
    <n v="53895"/>
  </r>
  <r>
    <n v="299"/>
    <s v="Don’t Let’s Go to the Dogs To…"/>
    <d v="2025-07-11T00:00:00"/>
    <x v="18"/>
    <s v="Drama"/>
    <n v="639310"/>
    <n v="53454"/>
  </r>
  <r>
    <n v="300"/>
    <s v="The Goonies"/>
    <d v="1985-06-07T00:00:00"/>
    <x v="40"/>
    <s v="Adventure"/>
    <n v="636569"/>
    <n v="53225"/>
  </r>
  <r>
    <n v="301"/>
    <s v="Lurker"/>
    <d v="2025-08-22T00:00:00"/>
    <x v="24"/>
    <s v="Drama"/>
    <n v="633965"/>
    <n v="53007"/>
  </r>
  <r>
    <n v="302"/>
    <s v="Jacob’s Ladder"/>
    <d v="1990-11-02T00:00:00"/>
    <x v="57"/>
    <s v="Thriller/Suspense"/>
    <n v="631145"/>
    <n v="52771"/>
  </r>
  <r>
    <n v="303"/>
    <s v="The Seed of the Sacred Fig (د…"/>
    <d v="2024-11-27T00:00:00"/>
    <x v="11"/>
    <s v="Drama"/>
    <n v="616605"/>
    <n v="51556"/>
  </r>
  <r>
    <n v="304"/>
    <s v="The Twilight Saga: New Moon"/>
    <d v="2009-11-20T00:00:00"/>
    <x v="40"/>
    <s v="Drama"/>
    <n v="590815"/>
    <n v="49399"/>
  </r>
  <r>
    <n v="305"/>
    <s v="The Twilight Saga: Breaking D…"/>
    <d v="2012-11-16T00:00:00"/>
    <x v="7"/>
    <s v="Drama"/>
    <n v="590000"/>
    <n v="49331"/>
  </r>
  <r>
    <n v="306"/>
    <s v="Dust Bunny"/>
    <d v="2025-12-12T00:00:00"/>
    <x v="27"/>
    <s v="Horror"/>
    <n v="579165"/>
    <n v="48425"/>
  </r>
  <r>
    <n v="307"/>
    <s v="The Lord of the Rings: The Fe…"/>
    <d v="2001-12-19T00:00:00"/>
    <x v="40"/>
    <s v="Adventure"/>
    <n v="560900"/>
    <n v="46898"/>
  </r>
  <r>
    <n v="308"/>
    <s v="The Breakfast Club"/>
    <d v="1985-02-15T00:00:00"/>
    <x v="2"/>
    <s v="Comedy"/>
    <n v="559550"/>
    <n v="46785"/>
  </r>
  <r>
    <n v="309"/>
    <s v="The Colors Within (きみの色)"/>
    <d v="2025-01-24T00:00:00"/>
    <x v="17"/>
    <s v="Drama"/>
    <n v="557116"/>
    <n v="46582"/>
  </r>
  <r>
    <n v="310"/>
    <s v="Queen of the Ring"/>
    <d v="2025-03-07T00:00:00"/>
    <x v="58"/>
    <s v="Drama"/>
    <n v="555000"/>
    <n v="46405"/>
  </r>
  <r>
    <n v="311"/>
    <s v="Harry Potter and the Prisoner…"/>
    <d v="2004-06-04T00:00:00"/>
    <x v="40"/>
    <s v="Adventure"/>
    <n v="551935"/>
    <n v="46148"/>
  </r>
  <r>
    <n v="312"/>
    <s v="Anniversary"/>
    <d v="2025-10-29T00:00:00"/>
    <x v="27"/>
    <s v="Thriller/Suspense"/>
    <n v="551286"/>
    <n v="46094"/>
  </r>
  <r>
    <n v="313"/>
    <s v="Bob Trevino Likes It"/>
    <d v="2025-03-21T00:00:00"/>
    <x v="27"/>
    <s v="Comedy"/>
    <n v="534372"/>
    <n v="44680"/>
  </r>
  <r>
    <n v="314"/>
    <s v="The Ritual"/>
    <d v="2025-06-06T00:00:00"/>
    <x v="59"/>
    <s v="Horror"/>
    <n v="527217"/>
    <n v="44082"/>
  </r>
  <r>
    <n v="315"/>
    <s v="Eephus"/>
    <d v="2025-03-07T00:00:00"/>
    <x v="60"/>
    <s v="Comedy"/>
    <n v="526284"/>
    <n v="44004"/>
  </r>
  <r>
    <n v="316"/>
    <s v="The Encampments"/>
    <d v="2025-03-28T00:00:00"/>
    <x v="61"/>
    <s v="Documentary"/>
    <n v="520034"/>
    <n v="43481"/>
  </r>
  <r>
    <n v="317"/>
    <s v="The Lord of the Rings: The Re…"/>
    <d v="2003-12-17T00:00:00"/>
    <x v="40"/>
    <s v="Adventure"/>
    <n v="507731"/>
    <n v="42452"/>
  </r>
  <r>
    <n v="318"/>
    <s v="Dr. Seuss’ The Grinch"/>
    <d v="2018-11-09T00:00:00"/>
    <x v="2"/>
    <s v="Adventure"/>
    <n v="507380"/>
    <n v="42423"/>
  </r>
  <r>
    <n v="319"/>
    <s v="The Twilight Saga: Breaking D…"/>
    <d v="2011-11-18T00:00:00"/>
    <x v="62"/>
    <s v="Drama"/>
    <n v="504750"/>
    <n v="42203"/>
  </r>
  <r>
    <n v="320"/>
    <s v="Kaiju No.8"/>
    <d v="2025-04-13T00:00:00"/>
    <x v="5"/>
    <s v="Action"/>
    <n v="503786"/>
    <n v="42123"/>
  </r>
  <r>
    <n v="321"/>
    <s v="Parasite (기생충)"/>
    <d v="2019-10-11T00:00:00"/>
    <x v="11"/>
    <s v="Black Comedy"/>
    <n v="498152"/>
    <n v="41652"/>
  </r>
  <r>
    <n v="322"/>
    <s v="The Lord of the Rings: The Tw…"/>
    <d v="2002-12-18T00:00:00"/>
    <x v="40"/>
    <s v="Adventure"/>
    <n v="492391"/>
    <n v="41170"/>
  </r>
  <r>
    <n v="323"/>
    <s v="UFC 319: du Plessis vs. Chima…"/>
    <d v="2025-08-16T00:00:00"/>
    <x v="45"/>
    <s v="Concert/Performance"/>
    <n v="478675"/>
    <n v="40023"/>
  </r>
  <r>
    <n v="324"/>
    <s v="Le Comte de Monte-Cristo"/>
    <d v="2024-12-20T00:00:00"/>
    <x v="63"/>
    <s v="Drama"/>
    <n v="465314"/>
    <n v="38906"/>
  </r>
  <r>
    <n v="325"/>
    <s v="Raising the Bar, the Alma Ric…"/>
    <d v="2025-04-25T00:00:00"/>
    <x v="64"/>
    <s v="Drama"/>
    <n v="463081"/>
    <n v="38719"/>
  </r>
  <r>
    <n v="326"/>
    <s v="All We Imagine as Light"/>
    <d v="2024-11-15T00:00:00"/>
    <x v="34"/>
    <s v="Drama"/>
    <n v="461898"/>
    <n v="38620"/>
  </r>
  <r>
    <n v="327"/>
    <s v="Happy Gilmore"/>
    <d v="1996-02-16T00:00:00"/>
    <x v="2"/>
    <s v="Comedy"/>
    <n v="459245"/>
    <n v="38398"/>
  </r>
  <r>
    <n v="328"/>
    <s v="Juliet &amp; Romeo"/>
    <d v="2025-05-09T00:00:00"/>
    <x v="28"/>
    <s v="Musical"/>
    <n v="456624"/>
    <n v="38179"/>
  </r>
  <r>
    <n v="329"/>
    <s v="Batman"/>
    <d v="1989-06-23T00:00:00"/>
    <x v="0"/>
    <s v="Action"/>
    <n v="455963"/>
    <n v="38124"/>
  </r>
  <r>
    <n v="330"/>
    <s v="House on Eden"/>
    <d v="2025-07-25T00:00:00"/>
    <x v="22"/>
    <s v="Horror"/>
    <n v="455830"/>
    <n v="38113"/>
  </r>
  <r>
    <n v="331"/>
    <s v="Harry Potter and the Chamber …"/>
    <d v="2002-11-15T00:00:00"/>
    <x v="40"/>
    <s v="Adventure"/>
    <n v="452711"/>
    <n v="37852"/>
  </r>
  <r>
    <n v="332"/>
    <s v="Harry Potter and the Deathly …"/>
    <d v="2011-07-15T00:00:00"/>
    <x v="0"/>
    <s v="Adventure"/>
    <n v="436710"/>
    <n v="36514"/>
  </r>
  <r>
    <n v="333"/>
    <s v="The Rule of Jenny Pen"/>
    <d v="2025-03-07T00:00:00"/>
    <x v="65"/>
    <s v="Horror"/>
    <n v="433817"/>
    <n v="36272"/>
  </r>
  <r>
    <n v="334"/>
    <s v="The Luckiest Man in America"/>
    <d v="2025-04-04T00:00:00"/>
    <x v="65"/>
    <s v="Drama"/>
    <n v="433617"/>
    <n v="36256"/>
  </r>
  <r>
    <n v="335"/>
    <s v="Evil Unbound (731)"/>
    <d v="2025-09-19T00:00:00"/>
    <x v="41"/>
    <s v="Drama"/>
    <n v="410904"/>
    <n v="34357"/>
  </r>
  <r>
    <n v="336"/>
    <s v="The Prosecutor (误判)"/>
    <d v="2025-01-10T00:00:00"/>
    <x v="41"/>
    <s v="Action"/>
    <n v="407965"/>
    <n v="34111"/>
  </r>
  <r>
    <n v="337"/>
    <s v="The Lord of the Rings: The Wa…"/>
    <d v="2024-12-13T00:00:00"/>
    <x v="0"/>
    <s v="Adventure"/>
    <n v="403070"/>
    <n v="33702"/>
  </r>
  <r>
    <n v="338"/>
    <s v="Spider-Man 3"/>
    <d v="2007-05-04T00:00:00"/>
    <x v="40"/>
    <s v="Adventure"/>
    <n v="400000"/>
    <n v="33445"/>
  </r>
  <r>
    <n v="339"/>
    <s v="One to One: John &amp; Yoko"/>
    <d v="2025-04-11T00:00:00"/>
    <x v="47"/>
    <s v="Documentary"/>
    <n v="394239"/>
    <n v="32963"/>
  </r>
  <r>
    <n v="340"/>
    <s v="Strange Harvest"/>
    <d v="2025-08-08T00:00:00"/>
    <x v="27"/>
    <s v="Horror"/>
    <n v="391173"/>
    <n v="32707"/>
  </r>
  <r>
    <n v="341"/>
    <s v="Kung Fu Panda 4"/>
    <d v="2024-03-08T00:00:00"/>
    <x v="2"/>
    <s v="Comedy"/>
    <n v="387570"/>
    <n v="32406"/>
  </r>
  <r>
    <n v="342"/>
    <s v="Demon Slayer: Kimetsu no Yaib…"/>
    <d v="2021-04-23T00:00:00"/>
    <x v="66"/>
    <s v="Adventure"/>
    <n v="383542"/>
    <n v="32069"/>
  </r>
  <r>
    <n v="343"/>
    <s v="Trust"/>
    <d v="2025-08-22T00:00:00"/>
    <x v="67"/>
    <s v="Thriller/Suspense"/>
    <n v="368186"/>
    <n v="30785"/>
  </r>
  <r>
    <n v="344"/>
    <s v="The Thing"/>
    <d v="1982-06-25T00:00:00"/>
    <x v="2"/>
    <s v="Horror"/>
    <n v="367530"/>
    <n v="30730"/>
  </r>
  <r>
    <n v="345"/>
    <s v="The Legend of Hei 2 (罗小黑战…"/>
    <d v="2025-09-05T00:00:00"/>
    <x v="17"/>
    <s v="Adventure"/>
    <n v="365480"/>
    <n v="30559"/>
  </r>
  <r>
    <n v="346"/>
    <s v="Cloud (クラウド)"/>
    <d v="2025-07-18T00:00:00"/>
    <x v="34"/>
    <s v="Thriller/Suspense"/>
    <n v="355477"/>
    <n v="29722"/>
  </r>
  <r>
    <n v="347"/>
    <s v="Orwell: 2+2 = 5"/>
    <d v="2025-10-03T00:00:00"/>
    <x v="11"/>
    <s v="Documentary"/>
    <n v="355288"/>
    <n v="29706"/>
  </r>
  <r>
    <n v="348"/>
    <s v="Pavements"/>
    <d v="2025-05-02T00:00:00"/>
    <x v="68"/>
    <s v="Documentary"/>
    <n v="354538"/>
    <n v="29644"/>
  </r>
  <r>
    <n v="349"/>
    <s v="Love Me"/>
    <d v="2025-01-31T00:00:00"/>
    <x v="29"/>
    <s v="Drama"/>
    <n v="350840"/>
    <n v="29334"/>
  </r>
  <r>
    <n v="350"/>
    <s v="E.T. the Extra-Terrestrial"/>
    <d v="1982-06-11T00:00:00"/>
    <x v="2"/>
    <s v="Adventure"/>
    <n v="346755"/>
    <n v="28993"/>
  </r>
  <r>
    <n v="351"/>
    <s v="Ran"/>
    <d v="1985-12-20T00:00:00"/>
    <x v="57"/>
    <s v="Drama"/>
    <n v="346347"/>
    <n v="28959"/>
  </r>
  <r>
    <n v="352"/>
    <s v="Mamma Mia!"/>
    <d v="2008-07-18T00:00:00"/>
    <x v="2"/>
    <s v="Musical"/>
    <n v="343635"/>
    <n v="28732"/>
  </r>
  <r>
    <n v="353"/>
    <s v="Nothing But a Winner"/>
    <d v="2025-07-31T00:00:00"/>
    <x v="16"/>
    <s v="Documentary"/>
    <n v="336366"/>
    <n v="28124"/>
  </r>
  <r>
    <n v="354"/>
    <s v="Bring Them Down"/>
    <d v="2025-02-07T00:00:00"/>
    <x v="24"/>
    <s v="Thriller/Suspense"/>
    <n v="336339"/>
    <n v="28122"/>
  </r>
  <r>
    <n v="355"/>
    <s v="UFC 311: Makhachev vs. Tsaruk…"/>
    <d v="2025-01-18T00:00:00"/>
    <x v="45"/>
    <s v="Concert/Performance"/>
    <n v="334988"/>
    <n v="28009"/>
  </r>
  <r>
    <n v="356"/>
    <s v="Turnstile: Never Enough"/>
    <d v="2025-06-05T00:00:00"/>
    <x v="58"/>
    <s v="Documentary"/>
    <n v="331542"/>
    <n v="27721"/>
  </r>
  <r>
    <n v="357"/>
    <s v="From Ground Zero"/>
    <d v="2025-01-03T00:00:00"/>
    <x v="61"/>
    <s v="Documentary"/>
    <n v="330188"/>
    <n v="27608"/>
  </r>
  <r>
    <n v="358"/>
    <s v="The Bad Guys"/>
    <d v="2022-04-22T00:00:00"/>
    <x v="2"/>
    <s v="Comedy"/>
    <n v="328705"/>
    <n v="27484"/>
  </r>
  <r>
    <n v="359"/>
    <s v="The Sloth Lane"/>
    <d v="2025-02-28T00:00:00"/>
    <x v="69"/>
    <s v="Adventure"/>
    <n v="325449"/>
    <n v="27211"/>
  </r>
  <r>
    <n v="360"/>
    <s v="100 Nights of Hero"/>
    <d v="2025-12-05T00:00:00"/>
    <x v="22"/>
    <s v="Drama"/>
    <n v="324768"/>
    <n v="27155"/>
  </r>
  <r>
    <n v="361"/>
    <s v="Hell House LLC: Lineage"/>
    <d v="2025-08-20T00:00:00"/>
    <x v="45"/>
    <s v="Horror"/>
    <n v="310031"/>
    <n v="25922"/>
  </r>
  <r>
    <n v="362"/>
    <s v="Den stygge stesøsteren"/>
    <d v="2025-04-18T00:00:00"/>
    <x v="70"/>
    <s v="Horror"/>
    <n v="308555"/>
    <n v="25799"/>
  </r>
  <r>
    <n v="363"/>
    <s v="The Twilight Saga: Eclipse"/>
    <d v="2010-06-30T00:00:00"/>
    <x v="62"/>
    <s v="Drama"/>
    <n v="303206"/>
    <n v="25352"/>
  </r>
  <r>
    <n v="364"/>
    <s v="Parthenope"/>
    <d v="2025-02-07T00:00:00"/>
    <x v="12"/>
    <s v="Drama"/>
    <n v="302801"/>
    <n v="25318"/>
  </r>
  <r>
    <n v="365"/>
    <s v="Caught by the Tides (风流一代)"/>
    <d v="2025-05-09T00:00:00"/>
    <x v="34"/>
    <s v="Drama"/>
    <n v="291307"/>
    <n v="24357"/>
  </r>
  <r>
    <n v="366"/>
    <s v="The Assessment"/>
    <d v="2025-03-21T00:00:00"/>
    <x v="47"/>
    <s v="Thriller/Suspense"/>
    <n v="279328"/>
    <n v="23355"/>
  </r>
  <r>
    <n v="367"/>
    <s v="Vertigo"/>
    <d v="1958-05-09T00:00:00"/>
    <x v="4"/>
    <s v="Thriller/Suspense"/>
    <n v="276635"/>
    <n v="23130"/>
  </r>
  <r>
    <n v="368"/>
    <s v="Shall We Dance?"/>
    <d v="1997-07-11T00:00:00"/>
    <x v="71"/>
    <s v="Romantic Comedy"/>
    <n v="272559"/>
    <n v="22789"/>
  </r>
  <r>
    <n v="369"/>
    <s v="UFC 316: Dvalishvili vs. O’Ma…"/>
    <d v="2025-06-07T00:00:00"/>
    <x v="45"/>
    <s v="Concert/Performance"/>
    <n v="265986"/>
    <n v="22240"/>
  </r>
  <r>
    <n v="370"/>
    <s v="I Don’t Understand You"/>
    <d v="2025-06-06T00:00:00"/>
    <x v="30"/>
    <s v="Comedy"/>
    <n v="265837"/>
    <n v="22227"/>
  </r>
  <r>
    <n v="371"/>
    <s v="The Librarians"/>
    <d v="2025-10-03T00:00:00"/>
    <x v="72"/>
    <s v="Documentary"/>
    <n v="258354"/>
    <n v="21602"/>
  </r>
  <r>
    <n v="372"/>
    <s v="Wolf Children (おおかみこども…"/>
    <d v="2013-11-26T00:00:00"/>
    <x v="17"/>
    <s v="Adventure"/>
    <n v="258252"/>
    <n v="21593"/>
  </r>
  <r>
    <n v="373"/>
    <s v="Love, Brooklyn"/>
    <d v="2025-08-29T00:00:00"/>
    <x v="73"/>
    <s v="Drama"/>
    <n v="254846"/>
    <n v="21308"/>
  </r>
  <r>
    <n v="374"/>
    <s v="Sense and Sensibility"/>
    <d v="1995-12-11T00:00:00"/>
    <x v="5"/>
    <s v="Drama"/>
    <n v="253295"/>
    <n v="21179"/>
  </r>
  <r>
    <n v="375"/>
    <s v="Bonjour Tristesse"/>
    <d v="2025-05-02T00:00:00"/>
    <x v="73"/>
    <s v="Drama"/>
    <n v="251923"/>
    <n v="21064"/>
  </r>
  <r>
    <n v="376"/>
    <s v="Psycho"/>
    <d v="1960-03-08T00:00:00"/>
    <x v="40"/>
    <s v="Horror"/>
    <n v="248470"/>
    <n v="20775"/>
  </r>
  <r>
    <n v="377"/>
    <s v="Peter Hujar’s Day"/>
    <d v="2025-11-07T00:00:00"/>
    <x v="34"/>
    <s v="Drama"/>
    <n v="246513"/>
    <n v="20611"/>
  </r>
  <r>
    <n v="378"/>
    <s v="The Best Christmas Pageant Ev…"/>
    <d v="2024-11-08T00:00:00"/>
    <x v="7"/>
    <s v="Comedy"/>
    <n v="246085"/>
    <n v="20576"/>
  </r>
  <r>
    <n v="379"/>
    <s v="Summer Wars (サマーウォーズ)"/>
    <d v="2010-12-24T00:00:00"/>
    <x v="17"/>
    <s v="Adventure"/>
    <n v="245265"/>
    <n v="20507"/>
  </r>
  <r>
    <n v="380"/>
    <s v="Hundreds of Beavers"/>
    <d v="2024-01-26T00:00:00"/>
    <x v="74"/>
    <s v="Comedy"/>
    <n v="243844"/>
    <n v="20388"/>
  </r>
  <r>
    <n v="381"/>
    <s v="Sing Sing"/>
    <d v="2024-07-12T00:00:00"/>
    <x v="12"/>
    <s v="Drama"/>
    <n v="239533"/>
    <n v="20028"/>
  </r>
  <r>
    <n v="382"/>
    <s v="A Little Prayer"/>
    <d v="2025-08-29T00:00:00"/>
    <x v="60"/>
    <s v="Drama"/>
    <n v="239015"/>
    <n v="19985"/>
  </r>
  <r>
    <n v="383"/>
    <s v="Chicken Run"/>
    <d v="2000-06-21T00:00:00"/>
    <x v="2"/>
    <s v="Adventure"/>
    <n v="237145"/>
    <n v="19828"/>
  </r>
  <r>
    <n v="384"/>
    <s v="The Mummy"/>
    <d v="1999-05-07T00:00:00"/>
    <x v="2"/>
    <s v="Adventure"/>
    <n v="235270"/>
    <n v="19671"/>
  </r>
  <r>
    <n v="385"/>
    <s v="Peter Pan’s Neverland Nightma…"/>
    <d v="2025-01-13T00:00:00"/>
    <x v="45"/>
    <s v="Horror"/>
    <n v="230515"/>
    <n v="19274"/>
  </r>
  <r>
    <n v="386"/>
    <s v="Triumph Over Evil: Battle of …"/>
    <d v="2025-10-30T00:00:00"/>
    <x v="16"/>
    <s v="Documentary"/>
    <n v="227674"/>
    <n v="19036"/>
  </r>
  <r>
    <n v="387"/>
    <s v="Liza: A Truly Terrific Absolu…"/>
    <d v="2025-01-24T00:00:00"/>
    <x v="75"/>
    <s v="Documentary"/>
    <n v="222775"/>
    <n v="18627"/>
  </r>
  <r>
    <n v="388"/>
    <s v="Soundtrack to a Coup d’Etat"/>
    <d v="2024-11-01T00:00:00"/>
    <x v="75"/>
    <s v="Documentary"/>
    <n v="221936"/>
    <n v="18557"/>
  </r>
  <r>
    <n v="389"/>
    <s v="Last Days"/>
    <d v="2025-10-24T00:00:00"/>
    <x v="30"/>
    <s v="Drama"/>
    <n v="219915"/>
    <n v="18388"/>
  </r>
  <r>
    <n v="390"/>
    <s v="Oppenheimer"/>
    <d v="2023-07-21T00:00:00"/>
    <x v="2"/>
    <s v="Drama"/>
    <n v="216355"/>
    <n v="18090"/>
  </r>
  <r>
    <n v="391"/>
    <s v="Universal Language"/>
    <d v="2025-02-14T00:00:00"/>
    <x v="48"/>
    <s v="Drama"/>
    <n v="215249"/>
    <n v="17997"/>
  </r>
  <r>
    <n v="392"/>
    <s v="The Big Lebowski"/>
    <d v="1998-03-06T00:00:00"/>
    <x v="40"/>
    <s v="Comedy"/>
    <n v="214515"/>
    <n v="17936"/>
  </r>
  <r>
    <n v="393"/>
    <s v="Tornado"/>
    <d v="2025-05-30T00:00:00"/>
    <x v="65"/>
    <s v="Thriller/Suspense"/>
    <n v="213795"/>
    <n v="17876"/>
  </r>
  <r>
    <n v="394"/>
    <s v="Resurrection (狂野时代)"/>
    <d v="2025-12-12T00:00:00"/>
    <x v="34"/>
    <s v="Drama"/>
    <n v="213344"/>
    <n v="17838"/>
  </r>
  <r>
    <n v="395"/>
    <s v="Abraham’s Boys: A Dracula Sto…"/>
    <d v="2025-07-11T00:00:00"/>
    <x v="22"/>
    <s v="Horror"/>
    <n v="212706"/>
    <n v="17785"/>
  </r>
  <r>
    <n v="396"/>
    <s v="Vermiglio"/>
    <d v="2024-12-25T00:00:00"/>
    <x v="34"/>
    <s v="Drama"/>
    <n v="208467"/>
    <n v="17430"/>
  </r>
  <r>
    <n v="397"/>
    <s v="Boys Go to Jupiter"/>
    <d v="2025-08-08T00:00:00"/>
    <x v="76"/>
    <s v="Comedy"/>
    <n v="205882"/>
    <n v="17214"/>
  </r>
  <r>
    <n v="398"/>
    <s v="Urchin"/>
    <d v="2025-10-10T00:00:00"/>
    <x v="77"/>
    <s v="Drama"/>
    <n v="204533"/>
    <n v="17101"/>
  </r>
  <r>
    <n v="399"/>
    <s v="Pariah"/>
    <d v="1999-02-19T00:00:00"/>
    <x v="78"/>
    <s v="Action"/>
    <n v="204179"/>
    <n v="17072"/>
  </r>
  <r>
    <n v="400"/>
    <s v="Every Little Thing"/>
    <d v="2025-01-10T00:00:00"/>
    <x v="75"/>
    <s v="Documentary"/>
    <n v="200679"/>
    <n v="16779"/>
  </r>
  <r>
    <n v="401"/>
    <s v="Witchboard"/>
    <d v="2025-08-15T00:00:00"/>
    <x v="79"/>
    <s v="Horror"/>
    <n v="197000"/>
    <n v="16472"/>
  </r>
  <r>
    <n v="402"/>
    <s v="Red One"/>
    <d v="2024-11-15T00:00:00"/>
    <x v="6"/>
    <s v="Action"/>
    <n v="194878"/>
    <n v="16294"/>
  </r>
  <r>
    <n v="403"/>
    <s v="Inheritance"/>
    <d v="2025-01-24T00:00:00"/>
    <x v="65"/>
    <s v="Thriller/Suspense"/>
    <n v="192223"/>
    <n v="16072"/>
  </r>
  <r>
    <n v="404"/>
    <s v="The Girl Who Leapt Through Ti…"/>
    <d v="2016-06-07T00:00:00"/>
    <x v="17"/>
    <s v="Adventure"/>
    <n v="188265"/>
    <n v="15741"/>
  </r>
  <r>
    <n v="405"/>
    <s v="Ex-Husbands"/>
    <d v="2025-02-21T00:00:00"/>
    <x v="73"/>
    <s v="Drama"/>
    <n v="186892"/>
    <n v="15626"/>
  </r>
  <r>
    <n v="406"/>
    <s v="Violent Ends"/>
    <d v="2025-10-31T00:00:00"/>
    <x v="22"/>
    <s v="Thriller/Suspense"/>
    <n v="185131"/>
    <n v="15479"/>
  </r>
  <r>
    <n v="407"/>
    <s v="Love Actually"/>
    <d v="2003-11-07T00:00:00"/>
    <x v="2"/>
    <s v="Romantic Comedy"/>
    <n v="182585"/>
    <n v="15266"/>
  </r>
  <r>
    <n v="408"/>
    <s v="Miséricorde"/>
    <d v="2025-03-21T00:00:00"/>
    <x v="34"/>
    <s v="Drama"/>
    <n v="181451"/>
    <n v="15171"/>
  </r>
  <r>
    <n v="409"/>
    <s v="C'è ancora domani"/>
    <d v="2025-02-28T00:00:00"/>
    <x v="73"/>
    <s v="Comedy"/>
    <n v="180426"/>
    <n v="15086"/>
  </r>
  <r>
    <n v="410"/>
    <s v="Brothers After War"/>
    <d v="2025-02-28T00:00:00"/>
    <x v="80"/>
    <s v="Documentary"/>
    <n v="174932"/>
    <n v="14626"/>
  </r>
  <r>
    <n v="411"/>
    <s v="Le Dernier Jaguar"/>
    <d v="2025-01-17T00:00:00"/>
    <x v="69"/>
    <s v="Adventure"/>
    <n v="172560"/>
    <n v="14428"/>
  </r>
  <r>
    <n v="412"/>
    <s v="Bambi: The Reckoning"/>
    <d v="2025-07-25T00:00:00"/>
    <x v="81"/>
    <s v="Horror"/>
    <n v="172187"/>
    <n v="14397"/>
  </r>
  <r>
    <n v="413"/>
    <s v="The Thing with Feathers"/>
    <d v="2025-11-28T00:00:00"/>
    <x v="28"/>
    <s v="Drama"/>
    <n v="171832"/>
    <n v="14367"/>
  </r>
  <r>
    <n v="414"/>
    <s v="Lilly"/>
    <d v="2025-05-09T00:00:00"/>
    <x v="51"/>
    <s v="Drama"/>
    <n v="170436"/>
    <n v="14251"/>
  </r>
  <r>
    <n v="415"/>
    <s v="The Testament of Ann Lee"/>
    <d v="2025-12-25T00:00:00"/>
    <x v="10"/>
    <s v="Drama"/>
    <n v="167471"/>
    <n v="14003"/>
  </r>
  <r>
    <n v="416"/>
    <s v="Tremors"/>
    <d v="1990-01-19T00:00:00"/>
    <x v="2"/>
    <s v="Comedy"/>
    <n v="164895"/>
    <n v="13787"/>
  </r>
  <r>
    <n v="417"/>
    <s v="AMÉLIE ou la Métaphysique des…"/>
    <d v="2025-10-31T00:00:00"/>
    <x v="17"/>
    <s v="Drama"/>
    <n v="163676"/>
    <n v="13685"/>
  </r>
  <r>
    <n v="418"/>
    <s v="Familiar Touch"/>
    <d v="2025-06-20T00:00:00"/>
    <x v="60"/>
    <s v="Drama"/>
    <n v="159737"/>
    <n v="13356"/>
  </r>
  <r>
    <n v="419"/>
    <s v="Drop Dead City"/>
    <d v="2025-04-25T00:00:00"/>
    <x v="82"/>
    <s v="Documentary"/>
    <n v="159523"/>
    <n v="13338"/>
  </r>
  <r>
    <n v="420"/>
    <s v="King Ivory"/>
    <d v="2025-11-14T00:00:00"/>
    <x v="27"/>
    <s v="Thriller/Suspense"/>
    <n v="154681"/>
    <n v="12933"/>
  </r>
  <r>
    <n v="421"/>
    <s v="Yadang: The Snitch (야당)"/>
    <d v="2025-04-25T00:00:00"/>
    <x v="41"/>
    <s v="Action"/>
    <n v="153510"/>
    <n v="12835"/>
  </r>
  <r>
    <n v="422"/>
    <s v="Rebuilding"/>
    <d v="2025-11-14T00:00:00"/>
    <x v="29"/>
    <s v="Drama"/>
    <n v="153326"/>
    <n v="12820"/>
  </r>
  <r>
    <n v="423"/>
    <s v="Dongji Island (东极岛)"/>
    <d v="2025-08-22T00:00:00"/>
    <x v="41"/>
    <s v="Drama"/>
    <n v="151957"/>
    <n v="12705"/>
  </r>
  <r>
    <n v="424"/>
    <s v="Eternal Sunshine of the Spotl…"/>
    <d v="2004-03-19T00:00:00"/>
    <x v="9"/>
    <s v="Comedy"/>
    <n v="150040"/>
    <n v="12545"/>
  </r>
  <r>
    <n v="425"/>
    <s v="Quand vient l’automne"/>
    <d v="2025-04-04T00:00:00"/>
    <x v="60"/>
    <s v="Drama"/>
    <n v="149370"/>
    <n v="12489"/>
  </r>
  <r>
    <n v="426"/>
    <n v="8.5"/>
    <d v="1963-06-25T00:00:00"/>
    <x v="75"/>
    <s v="Drama"/>
    <n v="148548"/>
    <n v="12420"/>
  </r>
  <r>
    <n v="427"/>
    <s v="Superboys of Malegaon"/>
    <d v="2025-02-28T00:00:00"/>
    <x v="6"/>
    <s v="Comedy"/>
    <n v="148203"/>
    <n v="12392"/>
  </r>
  <r>
    <n v="428"/>
    <s v="Rear Window"/>
    <d v="1954-09-01T00:00:00"/>
    <x v="40"/>
    <s v="Thriller/Suspense"/>
    <n v="146790"/>
    <n v="12273"/>
  </r>
  <r>
    <n v="429"/>
    <s v="Grand Theft Hamlet"/>
    <d v="2025-01-17T00:00:00"/>
    <x v="24"/>
    <s v="Documentary"/>
    <n v="143543"/>
    <n v="12002"/>
  </r>
  <r>
    <n v="430"/>
    <s v="Plainclothes"/>
    <d v="2025-09-19T00:00:00"/>
    <x v="47"/>
    <s v="Drama"/>
    <n v="142747"/>
    <n v="11935"/>
  </r>
  <r>
    <n v="431"/>
    <s v="Sink Your Teeth: A Tokyo Ghou…"/>
    <d v="2025-07-18T00:00:00"/>
    <x v="15"/>
    <s v="Action"/>
    <n v="142378"/>
    <n v="11905"/>
  </r>
  <r>
    <n v="432"/>
    <s v="The Carpenter’s Son"/>
    <d v="2025-11-14T00:00:00"/>
    <x v="47"/>
    <s v="Horror"/>
    <n v="141193"/>
    <n v="11805"/>
  </r>
  <r>
    <n v="433"/>
    <s v="100 Meters"/>
    <d v="2025-10-10T00:00:00"/>
    <x v="17"/>
    <s v="Drama"/>
    <n v="140991"/>
    <n v="11789"/>
  </r>
  <r>
    <n v="434"/>
    <s v="Shoshana"/>
    <d v="2025-07-25T00:00:00"/>
    <x v="73"/>
    <s v="Thriller/Suspense"/>
    <n v="139443"/>
    <n v="11659"/>
  </r>
  <r>
    <n v="435"/>
    <s v="Georgia O’Keeffe: The Brightn…"/>
    <d v="2025-01-03T00:00:00"/>
    <x v="83"/>
    <s v="Documentary"/>
    <n v="138709"/>
    <n v="11598"/>
  </r>
  <r>
    <n v="436"/>
    <s v="Scott Pilgrim vs. The World"/>
    <d v="2010-08-13T00:00:00"/>
    <x v="2"/>
    <s v="Comedy"/>
    <n v="138585"/>
    <n v="11587"/>
  </r>
  <r>
    <n v="437"/>
    <s v="Riefenstahl"/>
    <d v="2025-09-05T00:00:00"/>
    <x v="75"/>
    <s v="Documentary"/>
    <n v="133396"/>
    <n v="11154"/>
  </r>
  <r>
    <n v="438"/>
    <s v="On Becoming a Guinea Fowl"/>
    <d v="2025-03-07T00:00:00"/>
    <x v="12"/>
    <s v="Drama"/>
    <n v="131609"/>
    <n v="11004"/>
  </r>
  <r>
    <n v="439"/>
    <s v="Folktales"/>
    <d v="2025-07-25T00:00:00"/>
    <x v="47"/>
    <s v="Documentary"/>
    <n v="129358"/>
    <n v="10816"/>
  </r>
  <r>
    <n v="440"/>
    <s v="Kingdom of Heaven"/>
    <d v="2005-05-06T00:00:00"/>
    <x v="3"/>
    <s v="Action"/>
    <n v="129265"/>
    <n v="10808"/>
  </r>
  <r>
    <n v="441"/>
    <s v="The American Southwest"/>
    <d v="2025-09-05T00:00:00"/>
    <x v="84"/>
    <s v="Documentary"/>
    <n v="128762"/>
    <n v="10766"/>
  </r>
  <r>
    <n v="442"/>
    <s v="Clemente"/>
    <d v="2025-09-12T00:00:00"/>
    <x v="15"/>
    <s v="Documentary"/>
    <n v="128429"/>
    <n v="10738"/>
  </r>
  <r>
    <n v="443"/>
    <s v="Sister Midnight"/>
    <d v="2025-05-16T00:00:00"/>
    <x v="85"/>
    <s v="Comedy"/>
    <n v="123065"/>
    <n v="10290"/>
  </r>
  <r>
    <n v="444"/>
    <s v="Father, Mother, Sister, Broth…"/>
    <d v="2025-12-24T00:00:00"/>
    <x v="24"/>
    <s v="Comedy"/>
    <n v="121315"/>
    <n v="10143"/>
  </r>
  <r>
    <n v="445"/>
    <s v="Muzzle: City of Wolves"/>
    <d v="2025-11-14T00:00:00"/>
    <x v="22"/>
    <s v="Thriller/Suspense"/>
    <n v="118977"/>
    <n v="9948"/>
  </r>
  <r>
    <n v="446"/>
    <s v="Eli Roth Presents: Dream Eater"/>
    <d v="2025-10-24T00:00:00"/>
    <x v="45"/>
    <s v="Horror"/>
    <n v="117548"/>
    <n v="9828"/>
  </r>
  <r>
    <n v="447"/>
    <s v="Hi-Five (하이파이브)"/>
    <d v="2025-06-20T00:00:00"/>
    <x v="41"/>
    <s v="Action"/>
    <n v="117402"/>
    <n v="9816"/>
  </r>
  <r>
    <n v="448"/>
    <s v="Seven Veils"/>
    <d v="2025-03-07T00:00:00"/>
    <x v="59"/>
    <s v="Drama"/>
    <n v="116734"/>
    <n v="9760"/>
  </r>
  <r>
    <n v="449"/>
    <s v="Dazed and Confused"/>
    <d v="1993-09-24T00:00:00"/>
    <x v="9"/>
    <s v="Comedy"/>
    <n v="116690"/>
    <n v="9757"/>
  </r>
  <r>
    <n v="450"/>
    <s v="Yi Yi"/>
    <d v="2000-10-06T00:00:00"/>
    <x v="34"/>
    <s v="Drama"/>
    <n v="115465"/>
    <n v="9654"/>
  </r>
  <r>
    <n v="451"/>
    <s v="Dune"/>
    <d v="1984-12-14T00:00:00"/>
    <x v="40"/>
    <s v="Action"/>
    <n v="115405"/>
    <n v="9649"/>
  </r>
  <r>
    <n v="452"/>
    <s v="Candyman"/>
    <d v="1992-10-16T00:00:00"/>
    <x v="5"/>
    <s v="Horror"/>
    <n v="113610"/>
    <n v="9499"/>
  </r>
  <r>
    <n v="453"/>
    <s v="Queens of the Dead"/>
    <d v="2025-10-24T00:00:00"/>
    <x v="22"/>
    <s v="Comedy"/>
    <n v="113123"/>
    <n v="9458"/>
  </r>
  <r>
    <n v="454"/>
    <s v="Eli Roth Presents: Jimmy and …"/>
    <d v="2025-08-15T00:00:00"/>
    <x v="45"/>
    <s v="Horror"/>
    <n v="111685"/>
    <n v="9338"/>
  </r>
  <r>
    <n v="455"/>
    <s v="Vingt Dieux"/>
    <d v="2025-03-28T00:00:00"/>
    <x v="86"/>
    <s v="Comedy"/>
    <n v="111008"/>
    <n v="9282"/>
  </r>
  <r>
    <n v="456"/>
    <s v="Une femme est une femme"/>
    <d v="2003-05-16T00:00:00"/>
    <x v="57"/>
    <s v="Musical"/>
    <n v="109893"/>
    <n v="9188"/>
  </r>
  <r>
    <n v="457"/>
    <s v="The Blues Brothers"/>
    <d v="1980-06-20T00:00:00"/>
    <x v="40"/>
    <s v="Comedy"/>
    <n v="109530"/>
    <n v="9158"/>
  </r>
  <r>
    <n v="458"/>
    <s v="Armand"/>
    <d v="2025-02-07T00:00:00"/>
    <x v="65"/>
    <s v="Drama"/>
    <n v="109061"/>
    <n v="9119"/>
  </r>
  <r>
    <n v="459"/>
    <s v="Strange Journey: The Story of…"/>
    <d v="2025-09-26T00:00:00"/>
    <x v="87"/>
    <s v="Documentary"/>
    <n v="109020"/>
    <n v="9115"/>
  </r>
  <r>
    <n v="460"/>
    <s v="Hung Up on a Dream: The Zombi…"/>
    <d v="2025-05-13T00:00:00"/>
    <x v="68"/>
    <s v="Documentary"/>
    <n v="108957"/>
    <n v="9110"/>
  </r>
  <r>
    <n v="461"/>
    <s v="Xeno"/>
    <d v="2025-09-19T00:00:00"/>
    <x v="69"/>
    <s v="Thriller/Suspense"/>
    <n v="108937"/>
    <n v="9108"/>
  </r>
  <r>
    <n v="462"/>
    <s v="Pandas"/>
    <d v="2018-04-06T00:00:00"/>
    <x v="54"/>
    <s v="Documentary"/>
    <n v="107953"/>
    <n v="9026"/>
  </r>
  <r>
    <n v="463"/>
    <s v="Brazil"/>
    <d v="1985-12-18T00:00:00"/>
    <x v="2"/>
    <s v="Black Comedy"/>
    <n v="107350"/>
    <n v="8976"/>
  </r>
  <r>
    <n v="464"/>
    <s v="Halloween II"/>
    <d v="1981-10-30T00:00:00"/>
    <x v="2"/>
    <s v="Horror"/>
    <n v="107245"/>
    <n v="8967"/>
  </r>
  <r>
    <n v="465"/>
    <s v="Kynodontas"/>
    <d v="2010-06-25T00:00:00"/>
    <x v="75"/>
    <s v="Drama"/>
    <n v="106838"/>
    <n v="8933"/>
  </r>
  <r>
    <n v="466"/>
    <s v="Marlee Matlin: Not Alone Anym…"/>
    <d v="2025-06-20T00:00:00"/>
    <x v="75"/>
    <s v="Documentary"/>
    <n v="106110"/>
    <n v="8872"/>
  </r>
  <r>
    <n v="467"/>
    <s v="La grazia"/>
    <d v="2025-12-05T00:00:00"/>
    <x v="24"/>
    <s v="Drama"/>
    <n v="105923"/>
    <n v="8856"/>
  </r>
  <r>
    <n v="468"/>
    <s v="Wisdom of Happiness"/>
    <d v="2025-10-17T00:00:00"/>
    <x v="88"/>
    <s v="Documentary"/>
    <n v="105654"/>
    <n v="8834"/>
  </r>
  <r>
    <n v="469"/>
    <s v="Spike and Mike’s Animation Ex…"/>
    <d v="2025-10-31T00:00:00"/>
    <x v="89"/>
    <s v="Multiple Genres"/>
    <n v="104797"/>
    <n v="8762"/>
  </r>
  <r>
    <n v="470"/>
    <s v="Dark Nuns (검은 수녀들)"/>
    <d v="2025-02-07T00:00:00"/>
    <x v="41"/>
    <s v="Horror"/>
    <n v="103433"/>
    <n v="8648"/>
  </r>
  <r>
    <n v="471"/>
    <s v="Un homme et une femme"/>
    <d v="1966-12-31T00:00:00"/>
    <x v="57"/>
    <s v="Drama"/>
    <n v="103362"/>
    <n v="8642"/>
  </r>
  <r>
    <n v="472"/>
    <s v="Army of Darkness"/>
    <d v="1993-02-19T00:00:00"/>
    <x v="2"/>
    <s v="Horror"/>
    <n v="103325"/>
    <n v="8639"/>
  </r>
  <r>
    <n v="473"/>
    <s v="Architecton"/>
    <d v="2025-08-01T00:00:00"/>
    <x v="12"/>
    <s v="Documentary"/>
    <n v="103230"/>
    <n v="8631"/>
  </r>
  <r>
    <n v="474"/>
    <s v="What If..."/>
    <d v="2010-08-20T00:00:00"/>
    <x v="40"/>
    <s v="Drama"/>
    <n v="102885"/>
    <n v="8602"/>
  </r>
  <r>
    <n v="475"/>
    <s v="Linda Linda Linda (リンダ リ…"/>
    <d v="2025-09-05T00:00:00"/>
    <x v="17"/>
    <s v="Comedy"/>
    <n v="102831"/>
    <n v="8598"/>
  </r>
  <r>
    <n v="476"/>
    <s v="Bonhoeffer: Pastor. Spy. Assa…"/>
    <d v="2024-11-22T00:00:00"/>
    <x v="8"/>
    <s v="Thriller/Suspense"/>
    <n v="101338"/>
    <n v="8473"/>
  </r>
  <r>
    <n v="477"/>
    <s v="The 40 Year-old Virgin"/>
    <d v="2005-08-19T00:00:00"/>
    <x v="2"/>
    <s v="Romantic Comedy"/>
    <n v="101170"/>
    <n v="8459"/>
  </r>
  <r>
    <n v="478"/>
    <s v="The Muppet Movie"/>
    <d v="1979-06-22T00:00:00"/>
    <x v="40"/>
    <s v="Adventure"/>
    <n v="100075"/>
    <n v="8367"/>
  </r>
  <r>
    <n v="479"/>
    <s v="L’histoire de Souleymane"/>
    <d v="2025-08-01T00:00:00"/>
    <x v="75"/>
    <s v="Drama"/>
    <n v="99907"/>
    <n v="8353"/>
  </r>
  <r>
    <n v="480"/>
    <s v="Killer of Sheep"/>
    <d v="1979-06-30T00:00:00"/>
    <x v="75"/>
    <s v="Drama"/>
    <n v="99753"/>
    <n v="8341"/>
  </r>
  <r>
    <n v="481"/>
    <s v="Shaun of the Dead"/>
    <d v="2004-09-24T00:00:00"/>
    <x v="9"/>
    <s v="Comedy"/>
    <n v="97105"/>
    <n v="8119"/>
  </r>
  <r>
    <n v="482"/>
    <s v="Apocalypse Now"/>
    <d v="1979-08-15T00:00:00"/>
    <x v="57"/>
    <s v="Drama"/>
    <n v="92687"/>
    <n v="7750"/>
  </r>
  <r>
    <n v="483"/>
    <s v="Rosemead"/>
    <d v="2025-12-05T00:00:00"/>
    <x v="30"/>
    <s v="Drama"/>
    <n v="92146"/>
    <n v="7705"/>
  </r>
  <r>
    <n v="484"/>
    <s v="Love &amp; Pop (ラブ&amp;ポップ)"/>
    <d v="2004-12-31T00:00:00"/>
    <x v="17"/>
    <s v="Drama"/>
    <n v="91796"/>
    <n v="7675"/>
  </r>
  <r>
    <n v="485"/>
    <s v="El Jockey"/>
    <d v="2025-07-02T00:00:00"/>
    <x v="60"/>
    <s v="Black Comedy"/>
    <n v="89456"/>
    <n v="7480"/>
  </r>
  <r>
    <n v="486"/>
    <s v="given The Double Album: Hiira…"/>
    <d v="2025-06-16T00:00:00"/>
    <x v="90"/>
    <m/>
    <n v="88988"/>
    <n v="7440"/>
  </r>
  <r>
    <n v="487"/>
    <s v="Mistress Dispeller"/>
    <d v="2025-10-22T00:00:00"/>
    <x v="48"/>
    <s v="Documentary"/>
    <n v="88292"/>
    <n v="7382"/>
  </r>
  <r>
    <n v="488"/>
    <s v="Miss Kobayashi’s Dragon Maid:…"/>
    <d v="2025-10-20T00:00:00"/>
    <x v="5"/>
    <s v="Comedy"/>
    <n v="87563"/>
    <n v="7321"/>
  </r>
  <r>
    <n v="489"/>
    <s v="Magic Farm"/>
    <d v="2025-04-25T00:00:00"/>
    <x v="24"/>
    <s v="Comedy"/>
    <n v="84752"/>
    <n v="7086"/>
  </r>
  <r>
    <n v="490"/>
    <s v="Blue Sun Palace"/>
    <d v="2025-04-25T00:00:00"/>
    <x v="91"/>
    <s v="Drama"/>
    <n v="83937"/>
    <n v="7018"/>
  </r>
  <r>
    <n v="491"/>
    <s v="Kokuho"/>
    <d v="2026-02-06T00:00:00"/>
    <x v="17"/>
    <s v="Drama"/>
    <n v="77592"/>
    <n v="6488"/>
  </r>
  <r>
    <n v="492"/>
    <s v="Tatami"/>
    <d v="2025-06-13T00:00:00"/>
    <x v="59"/>
    <s v="Thriller/Suspense"/>
    <n v="76999"/>
    <n v="6438"/>
  </r>
  <r>
    <n v="493"/>
    <s v="Born to be Wild 3D"/>
    <d v="2011-04-08T00:00:00"/>
    <x v="0"/>
    <s v="Documentary"/>
    <n v="76861"/>
    <n v="6427"/>
  </r>
  <r>
    <n v="494"/>
    <s v="The Teacher (الأستاذ)"/>
    <d v="2025-04-11T00:00:00"/>
    <x v="61"/>
    <s v="Drama"/>
    <n v="75016"/>
    <n v="6272"/>
  </r>
  <r>
    <n v="495"/>
    <s v="Ain’t No Back to a Merry Go R…"/>
    <d v="2025-05-02T00:00:00"/>
    <x v="92"/>
    <s v="Documentary"/>
    <n v="72267"/>
    <n v="6042"/>
  </r>
  <r>
    <n v="496"/>
    <s v="Hot Milk"/>
    <d v="2025-06-27T00:00:00"/>
    <x v="65"/>
    <s v="Drama"/>
    <n v="71629"/>
    <n v="5989"/>
  </r>
  <r>
    <n v="497"/>
    <s v="L’Attachement"/>
    <d v="2025-04-25T00:00:00"/>
    <x v="93"/>
    <s v="Drama"/>
    <n v="71361"/>
    <n v="5967"/>
  </r>
  <r>
    <n v="498"/>
    <s v="Hearts of Darkness: A Filmmak…"/>
    <d v="1991-11-27T00:00:00"/>
    <x v="57"/>
    <s v="Documentary"/>
    <n v="70462"/>
    <n v="5891"/>
  </r>
  <r>
    <n v="499"/>
    <s v="Sod &amp; Stubble"/>
    <d v="2025-04-18T00:00:00"/>
    <x v="94"/>
    <s v="Western"/>
    <n v="68677"/>
    <n v="5742"/>
  </r>
  <r>
    <n v="500"/>
    <s v="The Annihilation of Fish"/>
    <d v="2001-11-02T00:00:00"/>
    <x v="75"/>
    <s v="Drama"/>
    <n v="68657"/>
    <n v="5741"/>
  </r>
  <r>
    <n v="501"/>
    <s v="Tall Tales"/>
    <d v="2025-05-08T00:00:00"/>
    <x v="48"/>
    <s v="Concert/Performance"/>
    <n v="68398"/>
    <n v="5719"/>
  </r>
  <r>
    <n v="502"/>
    <s v="Sabbath Queen"/>
    <d v="2024-11-22T00:00:00"/>
    <x v="72"/>
    <s v="Documentary"/>
    <n v="68190"/>
    <n v="5702"/>
  </r>
  <r>
    <n v="503"/>
    <s v="Sawt Hind Rajab"/>
    <d v="2026-01-09T00:00:00"/>
    <x v="95"/>
    <s v="Drama"/>
    <n v="67992"/>
    <n v="5685"/>
  </r>
  <r>
    <n v="504"/>
    <s v="Been Here Stay Here"/>
    <d v="2025-06-20T00:00:00"/>
    <x v="96"/>
    <s v="Documentary"/>
    <n v="67407"/>
    <n v="5636"/>
  </r>
  <r>
    <n v="505"/>
    <s v="Wildfire: The Legend of the C…"/>
    <d v="2025-09-26T00:00:00"/>
    <x v="97"/>
    <s v="Drama"/>
    <n v="64032"/>
    <n v="5354"/>
  </r>
  <r>
    <n v="506"/>
    <s v="The Accidental Getaway Driver"/>
    <d v="2025-02-28T00:00:00"/>
    <x v="68"/>
    <s v="Thriller/Suspense"/>
    <n v="63831"/>
    <n v="5337"/>
  </r>
  <r>
    <n v="507"/>
    <s v="Pigen med nålen"/>
    <d v="2024-12-06T00:00:00"/>
    <x v="24"/>
    <s v="Drama"/>
    <n v="63350"/>
    <n v="5297"/>
  </r>
  <r>
    <n v="508"/>
    <s v="Hubble 3D"/>
    <d v="2010-03-19T00:00:00"/>
    <x v="0"/>
    <s v="Documentary"/>
    <n v="62626"/>
    <n v="5236"/>
  </r>
  <r>
    <n v="509"/>
    <s v="St. Elmo’s Fire"/>
    <d v="1985-06-28T00:00:00"/>
    <x v="5"/>
    <s v="Drama"/>
    <n v="61644"/>
    <n v="5154"/>
  </r>
  <r>
    <n v="510"/>
    <s v="Among Neighbors"/>
    <d v="2025-10-10T00:00:00"/>
    <x v="72"/>
    <s v="Documentary"/>
    <n v="61597"/>
    <n v="5150"/>
  </r>
  <r>
    <n v="511"/>
    <s v="Predators"/>
    <d v="2025-09-19T00:00:00"/>
    <x v="98"/>
    <s v="Documentary"/>
    <n v="60970"/>
    <n v="5098"/>
  </r>
  <r>
    <n v="512"/>
    <s v="Los Frikis"/>
    <d v="2024-12-20T00:00:00"/>
    <x v="99"/>
    <s v="Drama"/>
    <n v="59753"/>
    <n v="4996"/>
  </r>
  <r>
    <n v="513"/>
    <s v="The Ugly"/>
    <d v="2025-09-26T00:00:00"/>
    <x v="41"/>
    <s v="Drama"/>
    <n v="58395"/>
    <n v="4883"/>
  </r>
  <r>
    <n v="514"/>
    <s v="Sharing Aloha"/>
    <d v="2025-08-29T00:00:00"/>
    <x v="64"/>
    <s v="Documentary"/>
    <n v="58337"/>
    <n v="4878"/>
  </r>
  <r>
    <n v="515"/>
    <s v="You Got Gold — A Celebration …"/>
    <d v="2025-11-28T00:00:00"/>
    <x v="88"/>
    <s v="Concert/Performance"/>
    <n v="57546"/>
    <n v="4812"/>
  </r>
  <r>
    <n v="516"/>
    <s v="Quatre nuits d’un rêveur"/>
    <d v="2025-09-05T00:00:00"/>
    <x v="15"/>
    <s v="Drama"/>
    <n v="56569"/>
    <n v="4730"/>
  </r>
  <r>
    <n v="517"/>
    <s v="The Man Who Saves the World?"/>
    <d v="2025-10-17T00:00:00"/>
    <x v="100"/>
    <s v="Documentary"/>
    <n v="55809"/>
    <n v="4666"/>
  </r>
  <r>
    <n v="518"/>
    <s v="Kesäkirja"/>
    <d v="2025-09-19T00:00:00"/>
    <x v="60"/>
    <s v="Drama"/>
    <n v="55046"/>
    <n v="4603"/>
  </r>
  <r>
    <n v="519"/>
    <s v="Oh, Canada"/>
    <d v="2024-12-06T00:00:00"/>
    <x v="75"/>
    <s v="Drama"/>
    <n v="53912"/>
    <n v="4508"/>
  </r>
  <r>
    <n v="520"/>
    <s v="Grand Tour"/>
    <d v="2025-03-28T00:00:00"/>
    <x v="24"/>
    <s v="Drama"/>
    <n v="53804"/>
    <n v="4499"/>
  </r>
  <r>
    <n v="521"/>
    <s v="Pools"/>
    <d v="2025-08-22T00:00:00"/>
    <x v="101"/>
    <s v="Comedy"/>
    <n v="53478"/>
    <n v="4471"/>
  </r>
  <r>
    <n v="522"/>
    <s v="Night of the Juggler"/>
    <d v="1980-01-25T00:00:00"/>
    <x v="75"/>
    <s v="Thriller/Suspense"/>
    <n v="52104"/>
    <n v="4357"/>
  </r>
  <r>
    <n v="523"/>
    <s v="Can I Get a Witness"/>
    <d v="2025-03-14T00:00:00"/>
    <x v="93"/>
    <s v="Adventure"/>
    <n v="51430"/>
    <n v="4300"/>
  </r>
  <r>
    <n v="524"/>
    <s v="Swamp Dogg Gets His Pool Pain…"/>
    <d v="2025-05-02T00:00:00"/>
    <x v="47"/>
    <s v="Documentary"/>
    <n v="51047"/>
    <n v="4268"/>
  </r>
  <r>
    <n v="525"/>
    <s v="April"/>
    <d v="2025-04-25T00:00:00"/>
    <x v="102"/>
    <s v="Drama"/>
    <n v="49660"/>
    <n v="4152"/>
  </r>
  <r>
    <n v="526"/>
    <s v="Mumu (不说话的爱)"/>
    <d v="2025-04-18T00:00:00"/>
    <x v="41"/>
    <s v="Drama"/>
    <n v="49449"/>
    <n v="4135"/>
  </r>
  <r>
    <n v="527"/>
    <s v="Sovereign"/>
    <d v="2025-07-11T00:00:00"/>
    <x v="28"/>
    <s v="Thriller/Suspense"/>
    <n v="48899"/>
    <n v="4089"/>
  </r>
  <r>
    <n v="528"/>
    <s v="We Are Guardians"/>
    <d v="2025-06-06T00:00:00"/>
    <x v="100"/>
    <s v="Documentary"/>
    <n v="48417"/>
    <n v="4048"/>
  </r>
  <r>
    <n v="529"/>
    <s v="Crunchyroll Anime Nights Snea…"/>
    <d v="2025-12-15T00:00:00"/>
    <x v="5"/>
    <s v="Multiple Genres"/>
    <n v="48126"/>
    <n v="4024"/>
  </r>
  <r>
    <n v="530"/>
    <s v="Janis Ian: Breaking Silence"/>
    <d v="2025-03-28T00:00:00"/>
    <x v="73"/>
    <s v="Documentary"/>
    <n v="47749"/>
    <n v="3992"/>
  </r>
  <r>
    <n v="531"/>
    <s v="Small Things Like These"/>
    <d v="2024-11-08T00:00:00"/>
    <x v="27"/>
    <s v="Drama"/>
    <n v="47394"/>
    <n v="3963"/>
  </r>
  <r>
    <n v="532"/>
    <s v="DIG! XX"/>
    <d v="2025-01-17T00:00:00"/>
    <x v="48"/>
    <s v="Documentary"/>
    <n v="47086"/>
    <n v="3937"/>
  </r>
  <r>
    <n v="533"/>
    <s v="Ka Whawhai Tonu"/>
    <d v="2025-06-06T00:00:00"/>
    <x v="78"/>
    <s v="Action"/>
    <n v="46815"/>
    <n v="3914"/>
  </r>
  <r>
    <n v="534"/>
    <s v="Offret"/>
    <d v="2014-11-07T00:00:00"/>
    <x v="103"/>
    <s v="Drama"/>
    <n v="46810"/>
    <n v="3914"/>
  </r>
  <r>
    <n v="535"/>
    <s v="The Lovers on the Bridge"/>
    <d v="1999-07-02T00:00:00"/>
    <x v="34"/>
    <s v="Drama"/>
    <n v="46160"/>
    <n v="3860"/>
  </r>
  <r>
    <n v="536"/>
    <s v="Memoir of a Snail"/>
    <d v="2024-10-25T00:00:00"/>
    <x v="65"/>
    <s v="Drama"/>
    <n v="45868"/>
    <n v="3835"/>
  </r>
  <r>
    <n v="537"/>
    <s v="Arco"/>
    <d v="2026-01-23T00:00:00"/>
    <x v="11"/>
    <s v="Adventure"/>
    <n v="45268"/>
    <n v="3785"/>
  </r>
  <r>
    <n v="538"/>
    <s v="Under the Sea 3D"/>
    <d v="2009-02-13T00:00:00"/>
    <x v="0"/>
    <s v="Documentary"/>
    <n v="45103"/>
    <n v="3771"/>
  </r>
  <r>
    <n v="539"/>
    <s v="Put Your Soul on Your Hand an…"/>
    <d v="2025-11-05T00:00:00"/>
    <x v="75"/>
    <s v="Documentary"/>
    <n v="45047"/>
    <n v="3766"/>
  </r>
  <r>
    <n v="540"/>
    <s v="Deep Sea 3D"/>
    <d v="2006-03-03T00:00:00"/>
    <x v="0"/>
    <s v="Documentary"/>
    <n v="44544"/>
    <n v="3724"/>
  </r>
  <r>
    <n v="541"/>
    <s v="KÖLN 75"/>
    <d v="2025-10-17T00:00:00"/>
    <x v="75"/>
    <s v="Drama"/>
    <n v="44386"/>
    <n v="3711"/>
  </r>
  <r>
    <n v="542"/>
    <s v="The Plague"/>
    <d v="2025-12-24T00:00:00"/>
    <x v="22"/>
    <s v="Thriller/Suspense"/>
    <n v="43616"/>
    <n v="3647"/>
  </r>
  <r>
    <n v="543"/>
    <s v="Preparation For The Next Life"/>
    <d v="2025-09-05T00:00:00"/>
    <x v="6"/>
    <s v="Drama"/>
    <n v="43421"/>
    <n v="3631"/>
  </r>
  <r>
    <n v="544"/>
    <s v="William Tell"/>
    <d v="2025-04-04T00:00:00"/>
    <x v="63"/>
    <s v="Drama"/>
    <n v="43089"/>
    <n v="3603"/>
  </r>
  <r>
    <n v="545"/>
    <s v="The Actor"/>
    <d v="2025-03-14T00:00:00"/>
    <x v="11"/>
    <s v="Drama"/>
    <n v="42753"/>
    <n v="3575"/>
  </r>
  <r>
    <n v="546"/>
    <s v="Dragon Heart — Adventures Bey…"/>
    <d v="2025-06-06T00:00:00"/>
    <x v="15"/>
    <s v="Adventure"/>
    <n v="41818"/>
    <n v="3496"/>
  </r>
  <r>
    <n v="547"/>
    <s v="Unholy Song"/>
    <d v="2025-02-28T00:00:00"/>
    <x v="97"/>
    <s v="Horror"/>
    <n v="40724"/>
    <n v="3405"/>
  </r>
  <r>
    <n v="548"/>
    <s v="The Choral"/>
    <d v="2025-12-25T00:00:00"/>
    <x v="18"/>
    <s v="Drama"/>
    <n v="40468"/>
    <n v="3384"/>
  </r>
  <r>
    <n v="549"/>
    <s v="Monk in Pieces"/>
    <d v="2025-07-25T00:00:00"/>
    <x v="75"/>
    <s v="Documentary"/>
    <n v="39108"/>
    <n v="3270"/>
  </r>
  <r>
    <n v="550"/>
    <s v="Women in Christ"/>
    <d v="2025-09-12T00:00:00"/>
    <x v="94"/>
    <s v="Documentary"/>
    <n v="38392"/>
    <n v="3210"/>
  </r>
  <r>
    <n v="551"/>
    <s v="Extremely Unique Dynamic"/>
    <d v="2025-01-10T00:00:00"/>
    <x v="104"/>
    <s v="Comedy"/>
    <n v="38207"/>
    <n v="3195"/>
  </r>
  <r>
    <n v="552"/>
    <s v="Gazer"/>
    <d v="2025-04-04T00:00:00"/>
    <x v="102"/>
    <s v="Thriller/Suspense"/>
    <n v="38156"/>
    <n v="3190"/>
  </r>
  <r>
    <n v="553"/>
    <s v="Fuck My Son!"/>
    <d v="2025-10-17T00:00:00"/>
    <x v="15"/>
    <s v="Comedy"/>
    <n v="37944"/>
    <n v="3173"/>
  </r>
  <r>
    <n v="554"/>
    <s v="Coexistence, My Ass"/>
    <d v="2025-10-31T00:00:00"/>
    <x v="105"/>
    <s v="Documentary"/>
    <n v="37729"/>
    <n v="3155"/>
  </r>
  <r>
    <n v="555"/>
    <s v="The Boy and the Beast"/>
    <d v="2016-03-04T00:00:00"/>
    <x v="5"/>
    <s v="Adventure"/>
    <n v="35821"/>
    <n v="2995"/>
  </r>
  <r>
    <n v="556"/>
    <s v="The Trouble with Jessica"/>
    <d v="2025-04-25T00:00:00"/>
    <x v="60"/>
    <s v="Comedy"/>
    <n v="35563"/>
    <n v="2973"/>
  </r>
  <r>
    <n v="557"/>
    <s v="Went Up the Hill"/>
    <d v="2025-08-15T00:00:00"/>
    <x v="73"/>
    <s v="Thriller/Suspense"/>
    <n v="35332"/>
    <n v="2954"/>
  </r>
  <r>
    <n v="558"/>
    <s v="Hotspring Sharkattack (温泉シ…"/>
    <d v="2025-07-11T00:00:00"/>
    <x v="68"/>
    <s v="Action"/>
    <n v="34714"/>
    <n v="2903"/>
  </r>
  <r>
    <n v="559"/>
    <s v="Sirât"/>
    <d v="2026-02-06T00:00:00"/>
    <x v="11"/>
    <s v="Drama"/>
    <n v="34057"/>
    <n v="2848"/>
  </r>
  <r>
    <n v="560"/>
    <s v="Picnic at Hanging Rock"/>
    <d v="1998-06-26T00:00:00"/>
    <x v="106"/>
    <s v="Drama"/>
    <n v="33630"/>
    <n v="2812"/>
  </r>
  <r>
    <n v="561"/>
    <s v="Rabbit Trap"/>
    <d v="2025-09-12T00:00:00"/>
    <x v="47"/>
    <s v="Horror"/>
    <n v="32817"/>
    <n v="2744"/>
  </r>
  <r>
    <n v="562"/>
    <s v="A Cool Fish 2 (无名之辈：否极…"/>
    <d v="2025-07-18T00:00:00"/>
    <x v="41"/>
    <s v="Comedy"/>
    <n v="32669"/>
    <n v="2732"/>
  </r>
  <r>
    <n v="563"/>
    <s v="To a Land Unknown"/>
    <d v="2025-07-11T00:00:00"/>
    <x v="61"/>
    <s v="Drama"/>
    <n v="32600"/>
    <n v="2726"/>
  </r>
  <r>
    <n v="564"/>
    <s v="Swept Away"/>
    <d v="2002-10-11T00:00:00"/>
    <x v="5"/>
    <s v="Romantic Comedy"/>
    <n v="32376"/>
    <n v="2707"/>
  </r>
  <r>
    <n v="565"/>
    <s v="Santosh"/>
    <d v="2024-12-27T00:00:00"/>
    <x v="102"/>
    <s v="Thriller/Suspense"/>
    <n v="32359"/>
    <n v="2706"/>
  </r>
  <r>
    <n v="566"/>
    <s v="Seeds"/>
    <d v="2024-10-25T00:00:00"/>
    <x v="78"/>
    <s v="Action"/>
    <n v="31575"/>
    <n v="2640"/>
  </r>
  <r>
    <n v="567"/>
    <s v="The Chronology of Water"/>
    <d v="2025-12-05T00:00:00"/>
    <x v="107"/>
    <s v="Drama"/>
    <n v="30755"/>
    <n v="2571"/>
  </r>
  <r>
    <n v="568"/>
    <s v="Shari &amp; Lamb Chop"/>
    <d v="2025-07-18T00:00:00"/>
    <x v="75"/>
    <s v="Documentary"/>
    <n v="30491"/>
    <n v="2549"/>
  </r>
  <r>
    <n v="569"/>
    <s v="The Order"/>
    <d v="2024-12-06T00:00:00"/>
    <x v="30"/>
    <s v="Thriller/Suspense"/>
    <n v="30279"/>
    <n v="2532"/>
  </r>
  <r>
    <n v="570"/>
    <s v="Ponyboi"/>
    <d v="2025-06-27T00:00:00"/>
    <x v="108"/>
    <s v="Thriller/Suspense"/>
    <n v="29694"/>
    <n v="2483"/>
  </r>
  <r>
    <n v="571"/>
    <s v="Island of Lemurs: Madagascar"/>
    <d v="2014-04-04T00:00:00"/>
    <x v="0"/>
    <s v="Documentary"/>
    <n v="29071"/>
    <n v="2431"/>
  </r>
  <r>
    <n v="572"/>
    <s v="A Photographic Memory"/>
    <d v="2025-06-12T00:00:00"/>
    <x v="86"/>
    <s v="Documentary"/>
    <n v="28965"/>
    <n v="2422"/>
  </r>
  <r>
    <n v="573"/>
    <s v="Diciannove"/>
    <d v="2025-07-25T00:00:00"/>
    <x v="48"/>
    <s v="Drama"/>
    <n v="27972"/>
    <n v="2339"/>
  </r>
  <r>
    <n v="574"/>
    <s v="Dracula"/>
    <d v="2025-10-29T00:00:00"/>
    <x v="77"/>
    <s v="Comedy"/>
    <n v="26498"/>
    <n v="2216"/>
  </r>
  <r>
    <n v="575"/>
    <s v="The Tale of Silyan"/>
    <d v="2025-11-28T00:00:00"/>
    <x v="109"/>
    <s v="Documentary"/>
    <n v="26039"/>
    <n v="2177"/>
  </r>
  <r>
    <n v="576"/>
    <s v="Bir Zamanlar Gelecek: 2121"/>
    <d v="2025-01-31T00:00:00"/>
    <x v="78"/>
    <s v="Drama"/>
    <n v="25552"/>
    <n v="2136"/>
  </r>
  <r>
    <n v="577"/>
    <s v="Vulcanizadora"/>
    <d v="2025-05-02T00:00:00"/>
    <x v="48"/>
    <s v="Black Comedy"/>
    <n v="25369"/>
    <n v="2121"/>
  </r>
  <r>
    <n v="578"/>
    <s v="Elie Wiesel: Soul on Fire"/>
    <d v="2025-09-05T00:00:00"/>
    <x v="110"/>
    <s v="Documentary"/>
    <n v="25185"/>
    <n v="2106"/>
  </r>
  <r>
    <n v="579"/>
    <s v="The True Story of Tamara de L…"/>
    <d v="2024-10-26T00:00:00"/>
    <x v="15"/>
    <s v="Documentary"/>
    <n v="23967"/>
    <n v="2004"/>
  </r>
  <r>
    <n v="580"/>
    <s v="Kaj ti je deklica"/>
    <d v="2025-12-05T00:00:00"/>
    <x v="75"/>
    <s v="Drama"/>
    <n v="23253"/>
    <n v="1944"/>
  </r>
  <r>
    <n v="581"/>
    <s v="Diva"/>
    <d v="1982-03-26T00:00:00"/>
    <x v="57"/>
    <s v="Thriller/Suspense"/>
    <n v="22835"/>
    <n v="1909"/>
  </r>
  <r>
    <n v="582"/>
    <s v="Venom: The Last Dance"/>
    <d v="2024-10-25T00:00:00"/>
    <x v="5"/>
    <s v="Action"/>
    <n v="22302"/>
    <n v="1865"/>
  </r>
  <r>
    <n v="583"/>
    <s v="Ernest Cole: Lost and Found"/>
    <d v="2024-11-22T00:00:00"/>
    <x v="47"/>
    <s v="Documentary"/>
    <n v="21647"/>
    <n v="1810"/>
  </r>
  <r>
    <n v="584"/>
    <s v="Darling"/>
    <d v="1965-08-03T00:00:00"/>
    <x v="57"/>
    <s v="Drama"/>
    <n v="21172"/>
    <n v="1770"/>
  </r>
  <r>
    <n v="585"/>
    <s v="Northern Lights"/>
    <d v="1978-11-17T00:00:00"/>
    <x v="75"/>
    <s v="Drama"/>
    <n v="21083"/>
    <n v="1763"/>
  </r>
  <r>
    <n v="586"/>
    <s v="Bloody Axe Wound"/>
    <d v="2024-12-27T00:00:00"/>
    <x v="65"/>
    <s v="Horror"/>
    <n v="20788"/>
    <n v="1738"/>
  </r>
  <r>
    <n v="587"/>
    <s v="L’Empire"/>
    <d v="2025-03-07T00:00:00"/>
    <x v="75"/>
    <s v="Action"/>
    <n v="20221"/>
    <n v="1691"/>
  </r>
  <r>
    <n v="588"/>
    <s v="Maria"/>
    <d v="2025-03-21T00:00:00"/>
    <x v="75"/>
    <s v="Drama"/>
    <n v="20024"/>
    <n v="1674"/>
  </r>
  <r>
    <n v="589"/>
    <s v="Zodiac Killer Project"/>
    <d v="2025-11-21T00:00:00"/>
    <x v="15"/>
    <s v="Documentary"/>
    <n v="19414"/>
    <n v="1623"/>
  </r>
  <r>
    <n v="590"/>
    <s v="El"/>
    <d v="1955-12-03T00:00:00"/>
    <x v="34"/>
    <s v="Drama"/>
    <n v="19359"/>
    <n v="1619"/>
  </r>
  <r>
    <n v="591"/>
    <s v="Re-Election"/>
    <d v="2025-10-10T00:00:00"/>
    <x v="109"/>
    <s v="Comedy"/>
    <n v="19222"/>
    <n v="1607"/>
  </r>
  <r>
    <n v="592"/>
    <s v="Overlord: 10th Anniversary Ce…"/>
    <d v="2025-11-17T00:00:00"/>
    <x v="5"/>
    <s v="Action"/>
    <n v="18830"/>
    <n v="1574"/>
  </r>
  <r>
    <n v="593"/>
    <s v="Rats!"/>
    <d v="2025-02-28T00:00:00"/>
    <x v="111"/>
    <s v="Comedy"/>
    <n v="18762"/>
    <n v="1569"/>
  </r>
  <r>
    <n v="594"/>
    <s v="Les Fantômes"/>
    <d v="2025-05-30T00:00:00"/>
    <x v="60"/>
    <s v="Drama"/>
    <n v="18698"/>
    <n v="1563"/>
  </r>
  <r>
    <n v="595"/>
    <s v="Peacock"/>
    <d v="2025-09-19T00:00:00"/>
    <x v="48"/>
    <s v="Comedy"/>
    <n v="18292"/>
    <n v="1529"/>
  </r>
  <r>
    <n v="596"/>
    <s v="Elli and the Ghostly Ghost Tr…"/>
    <d v="2025-09-12T00:00:00"/>
    <x v="37"/>
    <s v="Adventure"/>
    <n v="18111"/>
    <n v="1514"/>
  </r>
  <r>
    <n v="597"/>
    <s v="Les meutes"/>
    <d v="2024-12-06T00:00:00"/>
    <x v="78"/>
    <s v="Drama"/>
    <n v="17907"/>
    <n v="1497"/>
  </r>
  <r>
    <n v="598"/>
    <s v="Hors du temps"/>
    <d v="2025-08-15T00:00:00"/>
    <x v="60"/>
    <s v="Comedy"/>
    <n v="17866"/>
    <n v="1494"/>
  </r>
  <r>
    <n v="599"/>
    <s v="To the Arctic 3D"/>
    <d v="2012-04-20T00:00:00"/>
    <x v="0"/>
    <s v="Documentary"/>
    <n v="17676"/>
    <n v="1478"/>
  </r>
  <r>
    <n v="600"/>
    <s v="Atropia"/>
    <d v="2025-12-12T00:00:00"/>
    <x v="112"/>
    <s v="Comedy"/>
    <n v="17310"/>
    <n v="1447"/>
  </r>
  <r>
    <n v="601"/>
    <s v="Killer Raccoons 2: Dark Chris…"/>
    <d v="2020-07-31T00:00:00"/>
    <x v="78"/>
    <s v="Comedy"/>
    <n v="17173"/>
    <n v="1436"/>
  </r>
  <r>
    <n v="602"/>
    <s v="AJ Goes to the Dog Park"/>
    <d v="2025-07-25T00:00:00"/>
    <x v="60"/>
    <s v="Comedy"/>
    <n v="16975"/>
    <n v="1419"/>
  </r>
  <r>
    <n v="603"/>
    <s v="A Savage Art"/>
    <d v="2025-09-05T00:00:00"/>
    <x v="47"/>
    <s v="Documentary"/>
    <n v="16545"/>
    <n v="1383"/>
  </r>
  <r>
    <n v="604"/>
    <s v="The Visitor"/>
    <d v="2025-03-07T00:00:00"/>
    <x v="68"/>
    <s v="Drama"/>
    <n v="16362"/>
    <n v="1368"/>
  </r>
  <r>
    <n v="605"/>
    <s v="Mr. K"/>
    <d v="2025-10-08T00:00:00"/>
    <x v="113"/>
    <s v="Drama"/>
    <n v="16056"/>
    <n v="1342"/>
  </r>
  <r>
    <n v="606"/>
    <s v="A Normal Family (보통의 가족)"/>
    <d v="2025-04-25T00:00:00"/>
    <x v="114"/>
    <s v="Drama"/>
    <n v="16000"/>
    <n v="1338"/>
  </r>
  <r>
    <n v="607"/>
    <s v="Finalement"/>
    <d v="2025-03-28T00:00:00"/>
    <x v="93"/>
    <s v="Comedy"/>
    <n v="15531"/>
    <n v="1299"/>
  </r>
  <r>
    <n v="608"/>
    <s v="Don’t Answer"/>
    <d v="2025-09-12T00:00:00"/>
    <x v="78"/>
    <s v="Horror"/>
    <n v="15310"/>
    <n v="1280"/>
  </r>
  <r>
    <n v="609"/>
    <s v="Can’t Let It Go"/>
    <d v="2025-08-01T00:00:00"/>
    <x v="78"/>
    <s v="Comedy"/>
    <n v="15260"/>
    <n v="1276"/>
  </r>
  <r>
    <n v="610"/>
    <s v="Las Nubes"/>
    <d v="2025-05-02T00:00:00"/>
    <x v="78"/>
    <s v="Action"/>
    <n v="15175"/>
    <n v="1269"/>
  </r>
  <r>
    <n v="611"/>
    <s v="The Boondock Saints"/>
    <d v="2000-01-21T00:00:00"/>
    <x v="78"/>
    <s v="Action"/>
    <n v="14929"/>
    <n v="1248"/>
  </r>
  <r>
    <n v="612"/>
    <s v="This is Spinal Tap"/>
    <d v="1984-03-02T00:00:00"/>
    <x v="29"/>
    <s v="Comedy"/>
    <n v="14703"/>
    <n v="1229"/>
  </r>
  <r>
    <n v="613"/>
    <s v="Thank You Very Much"/>
    <d v="2025-03-28T00:00:00"/>
    <x v="115"/>
    <s v="Documentary"/>
    <n v="14439"/>
    <n v="1207"/>
  </r>
  <r>
    <n v="614"/>
    <s v="Borderline"/>
    <d v="2025-03-14T00:00:00"/>
    <x v="85"/>
    <s v="Black Comedy"/>
    <n v="13847"/>
    <n v="1158"/>
  </r>
  <r>
    <n v="615"/>
    <s v="Jeux interdits"/>
    <d v="1952-12-08T00:00:00"/>
    <x v="57"/>
    <s v="Drama"/>
    <n v="13395"/>
    <n v="1120"/>
  </r>
  <r>
    <n v="616"/>
    <s v="Shanghai Blues (上海之夜)"/>
    <d v="2025-06-20T00:00:00"/>
    <x v="15"/>
    <s v="Romantic Comedy"/>
    <n v="13377"/>
    <n v="1118"/>
  </r>
  <r>
    <n v="617"/>
    <s v="Eric Larue"/>
    <d v="2025-04-04T00:00:00"/>
    <x v="47"/>
    <s v="Drama"/>
    <n v="13211"/>
    <n v="1105"/>
  </r>
  <r>
    <n v="618"/>
    <s v="Trainwreck"/>
    <d v="2015-07-17T00:00:00"/>
    <x v="2"/>
    <s v="Romantic Comedy"/>
    <n v="13000"/>
    <n v="1087"/>
  </r>
  <r>
    <n v="619"/>
    <s v="I Love You Forever"/>
    <d v="2025-02-07T00:00:00"/>
    <x v="68"/>
    <s v="Comedy"/>
    <n v="12989"/>
    <n v="1086"/>
  </r>
  <r>
    <n v="620"/>
    <s v="Naked Ambition"/>
    <d v="2025-09-12T00:00:00"/>
    <x v="60"/>
    <s v="Documentary"/>
    <n v="12716"/>
    <n v="1063"/>
  </r>
  <r>
    <n v="621"/>
    <s v="The Glassworker"/>
    <d v="2025-08-15T00:00:00"/>
    <x v="61"/>
    <s v="Drama"/>
    <n v="12174"/>
    <n v="1018"/>
  </r>
  <r>
    <n v="622"/>
    <s v="Natchez"/>
    <d v="2026-01-30T00:00:00"/>
    <x v="48"/>
    <s v="Documentary"/>
    <n v="12025"/>
    <n v="1005"/>
  </r>
  <r>
    <n v="623"/>
    <s v="Bang Bang"/>
    <d v="2025-09-12T00:00:00"/>
    <x v="116"/>
    <s v="Drama"/>
    <n v="12000"/>
    <n v="1003"/>
  </r>
  <r>
    <n v="624"/>
    <s v="Make Me Famous"/>
    <d v="2023-06-22T00:00:00"/>
    <x v="117"/>
    <s v="Documentary"/>
    <n v="11943"/>
    <n v="999"/>
  </r>
  <r>
    <n v="625"/>
    <s v="ADA: My Mother the Architect"/>
    <d v="2025-05-09T00:00:00"/>
    <x v="118"/>
    <s v="Documentary"/>
    <n v="11797"/>
    <n v="986"/>
  </r>
  <r>
    <n v="626"/>
    <s v="Seses"/>
    <d v="2025-07-18T00:00:00"/>
    <x v="91"/>
    <s v="Drama"/>
    <n v="11719"/>
    <n v="980"/>
  </r>
  <r>
    <n v="627"/>
    <s v="Sabar Bonda"/>
    <d v="2025-11-21T00:00:00"/>
    <x v="104"/>
    <s v="Drama"/>
    <n v="11500"/>
    <n v="962"/>
  </r>
  <r>
    <n v="628"/>
    <s v="Compensation"/>
    <d v="2025-02-21T00:00:00"/>
    <x v="34"/>
    <s v="Drama"/>
    <n v="11403"/>
    <n v="953"/>
  </r>
  <r>
    <n v="629"/>
    <s v="When I’m Ready"/>
    <d v="2025-02-07T00:00:00"/>
    <x v="28"/>
    <s v="Thriller/Suspense"/>
    <n v="11372"/>
    <n v="951"/>
  </r>
  <r>
    <n v="630"/>
    <s v="Marcella"/>
    <d v="2025-05-09T00:00:00"/>
    <x v="73"/>
    <s v="Documentary"/>
    <n v="11204"/>
    <n v="937"/>
  </r>
  <r>
    <n v="631"/>
    <s v="Man Finds Tape"/>
    <d v="2025-12-05T00:00:00"/>
    <x v="47"/>
    <s v="Horror"/>
    <n v="11139"/>
    <n v="931"/>
  </r>
  <r>
    <n v="632"/>
    <s v="Lost On A Mountain In Maine"/>
    <d v="2024-11-01T00:00:00"/>
    <x v="69"/>
    <s v="Adventure"/>
    <n v="11077"/>
    <n v="926"/>
  </r>
  <r>
    <n v="633"/>
    <s v="La Nuit se traîne"/>
    <d v="2025-01-17T00:00:00"/>
    <x v="85"/>
    <s v="Thriller/Suspense"/>
    <n v="10980"/>
    <n v="918"/>
  </r>
  <r>
    <n v="634"/>
    <s v="Blades in the Darkness"/>
    <d v="2025-01-24T00:00:00"/>
    <x v="78"/>
    <s v="Action"/>
    <n v="10072"/>
    <n v="842"/>
  </r>
  <r>
    <n v="635"/>
    <s v="Seclusion"/>
    <d v="2025-10-24T00:00:00"/>
    <x v="78"/>
    <s v="Thriller/Suspense"/>
    <n v="9290"/>
    <n v="777"/>
  </r>
  <r>
    <n v="636"/>
    <s v="Travolti da un insolito desti…"/>
    <d v="1997-11-19T00:00:00"/>
    <x v="75"/>
    <s v="Romantic Comedy"/>
    <n v="9239"/>
    <n v="772"/>
  </r>
  <r>
    <n v="637"/>
    <s v="Let’s Get Lost"/>
    <d v="1989-04-21T00:00:00"/>
    <x v="75"/>
    <s v="Documentary"/>
    <n v="9085"/>
    <n v="760"/>
  </r>
  <r>
    <n v="638"/>
    <s v="Endless Cookie"/>
    <d v="2025-06-13T00:00:00"/>
    <x v="93"/>
    <s v="Documentary"/>
    <n v="8493"/>
    <n v="710"/>
  </r>
  <r>
    <n v="639"/>
    <s v="Hedda"/>
    <d v="2025-10-22T00:00:00"/>
    <x v="6"/>
    <s v="Drama"/>
    <n v="8393"/>
    <n v="702"/>
  </r>
  <r>
    <n v="640"/>
    <s v="Los domingos mueren más perso…"/>
    <d v="2025-05-02T00:00:00"/>
    <x v="119"/>
    <s v="Drama"/>
    <n v="8325"/>
    <n v="696"/>
  </r>
  <r>
    <n v="641"/>
    <s v="AUM: The Cult at the End of t…"/>
    <d v="2025-03-19T00:00:00"/>
    <x v="73"/>
    <s v="Documentary"/>
    <n v="8268"/>
    <n v="691"/>
  </r>
  <r>
    <n v="642"/>
    <s v="Hema Hema"/>
    <d v="2025-08-08T00:00:00"/>
    <x v="91"/>
    <s v="Drama"/>
    <n v="8139"/>
    <n v="681"/>
  </r>
  <r>
    <n v="643"/>
    <s v="La Tour de glace"/>
    <d v="2025-10-03T00:00:00"/>
    <x v="111"/>
    <s v="Thriller/Suspense"/>
    <n v="8000"/>
    <n v="669"/>
  </r>
  <r>
    <n v="644"/>
    <s v="Prisoners of Fire"/>
    <d v="2025-03-14T00:00:00"/>
    <x v="94"/>
    <s v="Documentary"/>
    <n v="7961"/>
    <n v="666"/>
  </r>
  <r>
    <n v="645"/>
    <s v="Little Girl Blue"/>
    <d v="2024-11-01T00:00:00"/>
    <x v="78"/>
    <s v="Documentary"/>
    <n v="7618"/>
    <n v="637"/>
  </r>
  <r>
    <n v="646"/>
    <s v="Please Don’t Feed the Children"/>
    <d v="2025-06-26T00:00:00"/>
    <x v="120"/>
    <s v="Thriller/Suspense"/>
    <n v="7200"/>
    <n v="602"/>
  </r>
  <r>
    <n v="647"/>
    <s v="Gibel Otrara (Отырардың күйре…"/>
    <d v="2002-10-23T00:00:00"/>
    <x v="34"/>
    <s v="Drama"/>
    <n v="7159"/>
    <n v="599"/>
  </r>
  <r>
    <n v="648"/>
    <s v="Neighborhood Watch"/>
    <d v="2025-04-25T00:00:00"/>
    <x v="65"/>
    <s v="Thriller/Suspense"/>
    <n v="7136"/>
    <n v="597"/>
  </r>
  <r>
    <n v="649"/>
    <s v="Cutting Through Rocks"/>
    <d v="2025-11-21T00:00:00"/>
    <x v="121"/>
    <s v="Documentary"/>
    <n v="7066"/>
    <n v="591"/>
  </r>
  <r>
    <n v="650"/>
    <s v="Descendent"/>
    <d v="2025-08-15T00:00:00"/>
    <x v="22"/>
    <s v="Thriller/Suspense"/>
    <n v="6527"/>
    <n v="546"/>
  </r>
  <r>
    <n v="651"/>
    <s v="Paul"/>
    <d v="2025-05-02T00:00:00"/>
    <x v="93"/>
    <s v="Documentary"/>
    <n v="6523"/>
    <n v="545"/>
  </r>
  <r>
    <n v="652"/>
    <s v="Daniela Forever"/>
    <d v="2025-07-11T00:00:00"/>
    <x v="41"/>
    <s v="Drama"/>
    <n v="6393"/>
    <n v="535"/>
  </r>
  <r>
    <n v="653"/>
    <s v="The Black Sea"/>
    <d v="2024-11-22T00:00:00"/>
    <x v="102"/>
    <s v="Comedy"/>
    <n v="6357"/>
    <n v="532"/>
  </r>
  <r>
    <n v="654"/>
    <s v="Life of Mike"/>
    <d v="2025-07-25T00:00:00"/>
    <x v="122"/>
    <s v="Thriller/Suspense"/>
    <n v="6318"/>
    <n v="528"/>
  </r>
  <r>
    <n v="655"/>
    <s v="Come Closer"/>
    <d v="2025-12-05T00:00:00"/>
    <x v="73"/>
    <s v="Drama"/>
    <n v="6308"/>
    <n v="527"/>
  </r>
  <r>
    <n v="656"/>
    <s v="Boil Alert"/>
    <d v="2025-12-05T00:00:00"/>
    <x v="78"/>
    <s v="Documentary"/>
    <n v="5700"/>
    <n v="477"/>
  </r>
  <r>
    <n v="657"/>
    <s v="Petrol"/>
    <d v="2024-08-30T00:00:00"/>
    <x v="78"/>
    <s v="Thriller/Suspense"/>
    <n v="5601"/>
    <n v="468"/>
  </r>
  <r>
    <n v="658"/>
    <s v="Day of the Fight"/>
    <d v="2024-12-06T00:00:00"/>
    <x v="99"/>
    <s v="Drama"/>
    <n v="5429"/>
    <n v="454"/>
  </r>
  <r>
    <n v="659"/>
    <s v="Bears on a Ship"/>
    <d v="2025-04-25T00:00:00"/>
    <x v="123"/>
    <s v="Action"/>
    <n v="5283"/>
    <n v="442"/>
  </r>
  <r>
    <n v="660"/>
    <s v="The Business of Fancydancing"/>
    <d v="2002-05-10T00:00:00"/>
    <x v="75"/>
    <s v="Drama"/>
    <n v="4863"/>
    <n v="407"/>
  </r>
  <r>
    <n v="661"/>
    <s v="Rounding"/>
    <d v="2025-02-14T00:00:00"/>
    <x v="60"/>
    <s v="Thriller/Suspense"/>
    <n v="4745"/>
    <n v="397"/>
  </r>
  <r>
    <n v="662"/>
    <s v="Girls Town"/>
    <d v="1996-08-21T00:00:00"/>
    <x v="124"/>
    <s v="Comedy"/>
    <n v="4665"/>
    <n v="390"/>
  </r>
  <r>
    <n v="663"/>
    <s v="His Father’s Son"/>
    <d v="2025-06-20T00:00:00"/>
    <x v="93"/>
    <s v="Drama"/>
    <n v="4510"/>
    <n v="377"/>
  </r>
  <r>
    <n v="664"/>
    <s v="Desert of Namibia (ナミビアの…"/>
    <d v="2025-05-16T00:00:00"/>
    <x v="125"/>
    <s v="Drama"/>
    <n v="4472"/>
    <n v="374"/>
  </r>
  <r>
    <n v="665"/>
    <s v="The King of Color"/>
    <d v="2025-12-12T00:00:00"/>
    <x v="109"/>
    <s v="Documentary"/>
    <n v="4442"/>
    <n v="371"/>
  </r>
  <r>
    <n v="666"/>
    <s v="Naked Acts"/>
    <d v="1998-09-30T00:00:00"/>
    <x v="75"/>
    <s v="Comedy"/>
    <n v="3428"/>
    <n v="287"/>
  </r>
  <r>
    <n v="667"/>
    <s v="Sex Love Venice"/>
    <d v="2025-02-14T00:00:00"/>
    <x v="126"/>
    <s v="Drama"/>
    <n v="3136"/>
    <n v="262"/>
  </r>
  <r>
    <n v="668"/>
    <s v="Evicted"/>
    <d v="2025-04-18T00:00:00"/>
    <x v="127"/>
    <s v="Black Comedy"/>
    <n v="2999"/>
    <n v="251"/>
  </r>
  <r>
    <n v="669"/>
    <s v="De Lydløse"/>
    <d v="2025-02-21T00:00:00"/>
    <x v="85"/>
    <s v="Action"/>
    <n v="2813"/>
    <n v="235"/>
  </r>
  <r>
    <n v="670"/>
    <s v="Tim Travers &amp; the Time Travel…"/>
    <d v="2025-05-30T00:00:00"/>
    <x v="128"/>
    <s v="Comedy"/>
    <n v="2725"/>
    <n v="228"/>
  </r>
  <r>
    <n v="671"/>
    <s v="Namaka"/>
    <d v="2025-09-19T00:00:00"/>
    <x v="128"/>
    <s v="Thriller/Suspense"/>
    <n v="2713"/>
    <n v="227"/>
  </r>
  <r>
    <n v="672"/>
    <s v="Somos Belén"/>
    <d v="2025-09-18T00:00:00"/>
    <x v="6"/>
    <s v="Drama"/>
    <n v="2558"/>
    <n v="214"/>
  </r>
  <r>
    <n v="673"/>
    <s v="Tapawingo"/>
    <d v="2025-11-14T00:00:00"/>
    <x v="78"/>
    <s v="Comedy"/>
    <n v="2500"/>
    <n v="209"/>
  </r>
  <r>
    <n v="674"/>
    <s v="Invader"/>
    <d v="2025-02-21T00:00:00"/>
    <x v="60"/>
    <s v="Horror"/>
    <n v="2353"/>
    <n v="197"/>
  </r>
  <r>
    <n v="675"/>
    <s v="Simple comme Sylvain"/>
    <d v="2024-07-05T00:00:00"/>
    <x v="60"/>
    <s v="Romantic Comedy"/>
    <n v="2337"/>
    <n v="195"/>
  </r>
  <r>
    <n v="676"/>
    <s v="Breakup Season"/>
    <d v="2024-11-14T00:00:00"/>
    <x v="129"/>
    <s v="Romantic Comedy"/>
    <n v="1755"/>
    <n v="147"/>
  </r>
  <r>
    <n v="677"/>
    <s v="In the Summers"/>
    <d v="2024-09-20T00:00:00"/>
    <x v="60"/>
    <s v="Drama"/>
    <n v="1428"/>
    <n v="119"/>
  </r>
  <r>
    <n v="678"/>
    <s v="Daytime Revolution"/>
    <d v="2024-10-09T00:00:00"/>
    <x v="75"/>
    <s v="Documentary"/>
    <n v="1227"/>
    <n v="103"/>
  </r>
  <r>
    <n v="679"/>
    <n v="2073"/>
    <d v="2024-12-27T00:00:00"/>
    <x v="11"/>
    <s v="Documentary"/>
    <n v="1210"/>
    <n v="101"/>
  </r>
  <r>
    <n v="680"/>
    <s v="Lake George"/>
    <d v="2024-12-06T00:00:00"/>
    <x v="47"/>
    <s v="Thriller/Suspense"/>
    <n v="1158"/>
    <n v="97"/>
  </r>
  <r>
    <n v="681"/>
    <s v="Mountains"/>
    <d v="2024-08-16T00:00:00"/>
    <x v="60"/>
    <s v="Drama"/>
    <n v="983"/>
    <n v="82"/>
  </r>
  <r>
    <n v="682"/>
    <s v="Yo no soy ésa"/>
    <d v="2025-04-11T00:00:00"/>
    <x v="5"/>
    <s v="Romantic Comedy"/>
    <n v="941"/>
    <n v="79"/>
  </r>
  <r>
    <n v="683"/>
    <s v="Vacances forcées"/>
    <d v="2025-08-15T00:00:00"/>
    <x v="5"/>
    <s v="Comedy"/>
    <n v="936"/>
    <n v="78"/>
  </r>
  <r>
    <n v="684"/>
    <s v="Turno Nocturno"/>
    <d v="2025-04-18T00:00:00"/>
    <x v="5"/>
    <s v="Horror"/>
    <n v="669"/>
    <n v="56"/>
  </r>
  <r>
    <n v="685"/>
    <s v="Il Corpo"/>
    <d v="2025-08-22T00:00:00"/>
    <x v="5"/>
    <s v="Thriller/Suspense"/>
    <n v="633"/>
    <n v="53"/>
  </r>
  <r>
    <n v="686"/>
    <s v="The Birds Who Fear Death"/>
    <d v="2025-03-21T00:00:00"/>
    <x v="93"/>
    <s v="Drama"/>
    <n v="527"/>
    <n v="44"/>
  </r>
  <r>
    <n v="687"/>
    <s v="Fureru (ふれる)"/>
    <d v="2025-12-01T00:00:00"/>
    <x v="90"/>
    <s v="Romantic Comedy"/>
    <n v="409"/>
    <n v="3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n v="2267446370"/>
  </r>
  <r>
    <x v="1"/>
    <n v="1866647950"/>
  </r>
  <r>
    <x v="2"/>
    <n v="1485999890"/>
  </r>
  <r>
    <x v="1"/>
    <n v="1038027526"/>
  </r>
  <r>
    <x v="3"/>
    <n v="960387780"/>
  </r>
  <r>
    <x v="4"/>
    <n v="869146189"/>
  </r>
  <r>
    <x v="5"/>
    <n v="793498985"/>
  </r>
  <r>
    <x v="4"/>
    <n v="636596299"/>
  </r>
  <r>
    <x v="3"/>
    <n v="634142436"/>
  </r>
  <r>
    <x v="3"/>
    <n v="618723803"/>
  </r>
  <r>
    <x v="6"/>
    <n v="598767057"/>
  </r>
  <r>
    <x v="4"/>
    <n v="540807925"/>
  </r>
  <r>
    <x v="1"/>
    <n v="521858728"/>
  </r>
  <r>
    <x v="0"/>
    <n v="500282092"/>
  </r>
  <r>
    <x v="3"/>
    <n v="499256445"/>
  </r>
  <r>
    <x v="0"/>
    <n v="422789550"/>
  </r>
  <r>
    <x v="1"/>
    <n v="415101577"/>
  </r>
  <r>
    <x v="7"/>
    <n v="400530884"/>
  </r>
  <r>
    <x v="1"/>
    <n v="382436917"/>
  </r>
  <r>
    <x v="3"/>
    <n v="370289632"/>
  </r>
  <r>
    <x v="3"/>
    <n v="317854739"/>
  </r>
  <r>
    <x v="8"/>
    <n v="274090081"/>
  </r>
  <r>
    <x v="3"/>
    <n v="270072492"/>
  </r>
  <r>
    <x v="7"/>
    <n v="246602999"/>
  </r>
  <r>
    <x v="4"/>
    <n v="239753615"/>
  </r>
  <r>
    <x v="4"/>
    <n v="238569800"/>
  </r>
  <r>
    <x v="3"/>
    <n v="213121406"/>
  </r>
  <r>
    <x v="1"/>
    <n v="205679463"/>
  </r>
  <r>
    <x v="9"/>
    <n v="191886340"/>
  </r>
  <r>
    <x v="2"/>
    <n v="184561056"/>
  </r>
  <r>
    <x v="6"/>
    <n v="169269936"/>
  </r>
  <r>
    <x v="0"/>
    <n v="166061012"/>
  </r>
  <r>
    <x v="5"/>
    <n v="162440471"/>
  </r>
  <r>
    <x v="1"/>
    <n v="154291182"/>
  </r>
  <r>
    <x v="1"/>
    <n v="153176952"/>
  </r>
  <r>
    <x v="5"/>
    <n v="151329249"/>
  </r>
  <r>
    <x v="4"/>
    <n v="146076772"/>
  </r>
  <r>
    <x v="1"/>
    <n v="142249983"/>
  </r>
  <r>
    <x v="0"/>
    <n v="140433351"/>
  </r>
  <r>
    <x v="7"/>
    <n v="140201236"/>
  </r>
  <r>
    <x v="10"/>
    <n v="137246897"/>
  </r>
  <r>
    <x v="5"/>
    <n v="135390406"/>
  </r>
  <r>
    <x v="11"/>
    <n v="134555814"/>
  </r>
  <r>
    <x v="3"/>
    <n v="133542263"/>
  </r>
  <r>
    <x v="4"/>
    <n v="132248152"/>
  </r>
  <r>
    <x v="6"/>
    <n v="124157356"/>
  </r>
  <r>
    <x v="5"/>
    <n v="117105466"/>
  </r>
  <r>
    <x v="12"/>
    <n v="108954968"/>
  </r>
  <r>
    <x v="9"/>
    <n v="105649413"/>
  </r>
  <r>
    <x v="12"/>
    <n v="103546113"/>
  </r>
  <r>
    <x v="13"/>
    <n v="103323366"/>
  </r>
  <r>
    <x v="6"/>
    <n v="102147396"/>
  </r>
  <r>
    <x v="2"/>
    <n v="96000836"/>
  </r>
  <r>
    <x v="6"/>
    <n v="90452948"/>
  </r>
  <r>
    <x v="13"/>
    <n v="89400711"/>
  </r>
  <r>
    <x v="14"/>
    <n v="88344394"/>
  </r>
  <r>
    <x v="0"/>
    <n v="87529797"/>
  </r>
  <r>
    <x v="14"/>
    <n v="83612781"/>
  </r>
  <r>
    <x v="4"/>
    <n v="80832387"/>
  </r>
  <r>
    <x v="0"/>
    <n v="79178509"/>
  </r>
  <r>
    <x v="15"/>
    <n v="70531391"/>
  </r>
  <r>
    <x v="6"/>
    <n v="69486523"/>
  </r>
  <r>
    <x v="16"/>
    <n v="68871071"/>
  </r>
  <r>
    <x v="5"/>
    <n v="64808120"/>
  </r>
  <r>
    <x v="7"/>
    <n v="63249525"/>
  </r>
  <r>
    <x v="7"/>
    <n v="58371508"/>
  </r>
  <r>
    <x v="12"/>
    <n v="58290126"/>
  </r>
  <r>
    <x v="0"/>
    <n v="57840726"/>
  </r>
  <r>
    <x v="2"/>
    <n v="55560312"/>
  </r>
  <r>
    <x v="5"/>
    <n v="54105064"/>
  </r>
  <r>
    <x v="17"/>
    <n v="51989385"/>
  </r>
  <r>
    <x v="5"/>
    <n v="51896264"/>
  </r>
  <r>
    <x v="18"/>
    <n v="50062774"/>
  </r>
  <r>
    <x v="7"/>
    <n v="48701987"/>
  </r>
  <r>
    <x v="2"/>
    <n v="45240624"/>
  </r>
  <r>
    <x v="11"/>
    <n v="44457030"/>
  </r>
  <r>
    <x v="0"/>
    <n v="43892680"/>
  </r>
  <r>
    <x v="12"/>
    <n v="43887905"/>
  </r>
  <r>
    <x v="12"/>
    <n v="43523384"/>
  </r>
  <r>
    <x v="0"/>
    <n v="43514205"/>
  </r>
  <r>
    <x v="4"/>
    <n v="43285109"/>
  </r>
  <r>
    <x v="19"/>
    <n v="42415061"/>
  </r>
  <r>
    <x v="12"/>
    <n v="40566381"/>
  </r>
  <r>
    <x v="16"/>
    <n v="40215145"/>
  </r>
  <r>
    <x v="0"/>
    <n v="40180353"/>
  </r>
  <r>
    <x v="9"/>
    <n v="39410222"/>
  </r>
  <r>
    <x v="4"/>
    <n v="39083707"/>
  </r>
  <r>
    <x v="3"/>
    <n v="36969122"/>
  </r>
  <r>
    <x v="0"/>
    <n v="36966774"/>
  </r>
  <r>
    <x v="9"/>
    <n v="35858277"/>
  </r>
  <r>
    <x v="9"/>
    <n v="34902602"/>
  </r>
  <r>
    <x v="6"/>
    <n v="34852212"/>
  </r>
  <r>
    <x v="16"/>
    <n v="34747399"/>
  </r>
  <r>
    <x v="6"/>
    <n v="34536061"/>
  </r>
  <r>
    <x v="4"/>
    <n v="34154366"/>
  </r>
  <r>
    <x v="0"/>
    <n v="33931597"/>
  </r>
  <r>
    <x v="5"/>
    <n v="33251665"/>
  </r>
  <r>
    <x v="5"/>
    <n v="33129099"/>
  </r>
  <r>
    <x v="0"/>
    <n v="31114453"/>
  </r>
  <r>
    <x v="0"/>
    <n v="30846911"/>
  </r>
  <r>
    <x v="4"/>
    <n v="28744167"/>
  </r>
  <r>
    <x v="0"/>
    <n v="27968598"/>
  </r>
  <r>
    <x v="4"/>
    <n v="27834512"/>
  </r>
  <r>
    <x v="0"/>
    <n v="27028224"/>
  </r>
  <r>
    <x v="17"/>
    <n v="26758365"/>
  </r>
  <r>
    <x v="7"/>
    <n v="26381670"/>
  </r>
  <r>
    <x v="11"/>
    <n v="26032533"/>
  </r>
  <r>
    <x v="20"/>
    <n v="25064897"/>
  </r>
  <r>
    <x v="12"/>
    <n v="24823454"/>
  </r>
  <r>
    <x v="21"/>
    <n v="24608337"/>
  </r>
  <r>
    <x v="8"/>
    <n v="24508523"/>
  </r>
  <r>
    <x v="16"/>
    <n v="23883986"/>
  </r>
  <r>
    <x v="4"/>
    <n v="23311502"/>
  </r>
  <r>
    <x v="0"/>
    <n v="23311298"/>
  </r>
  <r>
    <x v="5"/>
    <n v="22393413"/>
  </r>
  <r>
    <x v="0"/>
    <n v="22004065"/>
  </r>
  <r>
    <x v="7"/>
    <n v="21921749"/>
  </r>
  <r>
    <x v="0"/>
    <n v="21713467"/>
  </r>
  <r>
    <x v="0"/>
    <n v="21577556"/>
  </r>
  <r>
    <x v="16"/>
    <n v="21357231"/>
  </r>
  <r>
    <x v="9"/>
    <n v="21131147"/>
  </r>
  <r>
    <x v="1"/>
    <n v="20943625"/>
  </r>
  <r>
    <x v="0"/>
    <n v="20557184"/>
  </r>
  <r>
    <x v="0"/>
    <n v="20320460"/>
  </r>
  <r>
    <x v="7"/>
    <n v="20005810"/>
  </r>
  <r>
    <x v="0"/>
    <n v="19943144"/>
  </r>
  <r>
    <x v="7"/>
    <n v="19781629"/>
  </r>
  <r>
    <x v="0"/>
    <n v="19593569"/>
  </r>
  <r>
    <x v="0"/>
    <n v="19291654"/>
  </r>
  <r>
    <x v="0"/>
    <n v="18895412"/>
  </r>
  <r>
    <x v="0"/>
    <n v="18254858"/>
  </r>
  <r>
    <x v="0"/>
    <n v="17851699"/>
  </r>
  <r>
    <x v="0"/>
    <n v="17814569"/>
  </r>
  <r>
    <x v="4"/>
    <n v="17529487"/>
  </r>
  <r>
    <x v="5"/>
    <n v="17331880"/>
  </r>
  <r>
    <x v="0"/>
    <n v="17066869"/>
  </r>
  <r>
    <x v="0"/>
    <n v="16688523"/>
  </r>
  <r>
    <x v="0"/>
    <n v="16572364"/>
  </r>
  <r>
    <x v="9"/>
    <n v="16544104"/>
  </r>
  <r>
    <x v="9"/>
    <n v="16423464"/>
  </r>
  <r>
    <x v="0"/>
    <n v="16179829"/>
  </r>
  <r>
    <x v="0"/>
    <n v="16060726"/>
  </r>
  <r>
    <x v="0"/>
    <n v="16046808"/>
  </r>
  <r>
    <x v="0"/>
    <n v="16018429"/>
  </r>
  <r>
    <x v="22"/>
    <n v="15848013"/>
  </r>
  <r>
    <x v="0"/>
    <n v="15724072"/>
  </r>
  <r>
    <x v="0"/>
    <n v="15480148"/>
  </r>
  <r>
    <x v="14"/>
    <n v="15202565"/>
  </r>
  <r>
    <x v="0"/>
    <n v="15041950"/>
  </r>
  <r>
    <x v="11"/>
    <n v="14721666"/>
  </r>
  <r>
    <x v="15"/>
    <n v="14673369"/>
  </r>
  <r>
    <x v="0"/>
    <n v="14563318"/>
  </r>
  <r>
    <x v="0"/>
    <n v="14530388"/>
  </r>
  <r>
    <x v="0"/>
    <n v="14523318"/>
  </r>
  <r>
    <x v="0"/>
    <n v="14377330"/>
  </r>
  <r>
    <x v="15"/>
    <n v="14235885"/>
  </r>
  <r>
    <x v="8"/>
    <n v="14125640"/>
  </r>
  <r>
    <x v="22"/>
    <n v="13876324"/>
  </r>
  <r>
    <x v="2"/>
    <n v="13853291"/>
  </r>
  <r>
    <x v="23"/>
    <n v="13850731"/>
  </r>
  <r>
    <x v="9"/>
    <n v="13741720"/>
  </r>
  <r>
    <x v="0"/>
    <n v="13125103"/>
  </r>
  <r>
    <x v="4"/>
    <n v="13123545"/>
  </r>
  <r>
    <x v="0"/>
    <n v="13073325"/>
  </r>
  <r>
    <x v="10"/>
    <n v="12903760"/>
  </r>
  <r>
    <x v="0"/>
    <n v="12880508"/>
  </r>
  <r>
    <x v="0"/>
    <n v="12599911"/>
  </r>
  <r>
    <x v="0"/>
    <n v="12598145"/>
  </r>
  <r>
    <x v="0"/>
    <n v="12536498"/>
  </r>
  <r>
    <x v="0"/>
    <n v="12536179"/>
  </r>
  <r>
    <x v="7"/>
    <n v="12527765"/>
  </r>
  <r>
    <x v="0"/>
    <n v="12519614"/>
  </r>
  <r>
    <x v="0"/>
    <n v="12456592"/>
  </r>
  <r>
    <x v="24"/>
    <n v="12216636"/>
  </r>
  <r>
    <x v="8"/>
    <n v="12140335"/>
  </r>
  <r>
    <x v="0"/>
    <n v="11998274"/>
  </r>
  <r>
    <x v="24"/>
    <n v="11916356"/>
  </r>
  <r>
    <x v="0"/>
    <n v="11766075"/>
  </r>
  <r>
    <x v="13"/>
    <n v="11675627"/>
  </r>
  <r>
    <x v="0"/>
    <n v="11665320"/>
  </r>
  <r>
    <x v="0"/>
    <n v="11567855"/>
  </r>
  <r>
    <x v="1"/>
    <n v="11427639"/>
  </r>
  <r>
    <x v="0"/>
    <n v="11413063"/>
  </r>
  <r>
    <x v="0"/>
    <n v="11347980"/>
  </r>
  <r>
    <x v="16"/>
    <n v="11306381"/>
  </r>
  <r>
    <x v="16"/>
    <n v="11069405"/>
  </r>
  <r>
    <x v="0"/>
    <n v="10749680"/>
  </r>
  <r>
    <x v="0"/>
    <n v="10587714"/>
  </r>
  <r>
    <x v="0"/>
    <n v="10582896"/>
  </r>
  <r>
    <x v="0"/>
    <n v="10555462"/>
  </r>
  <r>
    <x v="0"/>
    <n v="10549632"/>
  </r>
  <r>
    <x v="0"/>
    <n v="10486534"/>
  </r>
  <r>
    <x v="0"/>
    <n v="10377724"/>
  </r>
  <r>
    <x v="0"/>
    <n v="10322191"/>
  </r>
  <r>
    <x v="0"/>
    <n v="10280303"/>
  </r>
  <r>
    <x v="14"/>
    <n v="10253737"/>
  </r>
  <r>
    <x v="3"/>
    <n v="10225566"/>
  </r>
  <r>
    <x v="0"/>
    <n v="10181298"/>
  </r>
  <r>
    <x v="17"/>
    <n v="10134166"/>
  </r>
  <r>
    <x v="0"/>
    <n v="1011857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n v="1698863816"/>
  </r>
  <r>
    <x v="0"/>
    <n v="1338073645"/>
  </r>
  <r>
    <x v="0"/>
    <n v="1059242164"/>
  </r>
  <r>
    <x v="1"/>
    <n v="972021410"/>
  </r>
  <r>
    <x v="1"/>
    <n v="763963597"/>
  </r>
  <r>
    <x v="0"/>
    <n v="722631756"/>
  </r>
  <r>
    <x v="2"/>
    <n v="714844358"/>
  </r>
  <r>
    <x v="2"/>
    <n v="572050016"/>
  </r>
  <r>
    <x v="1"/>
    <n v="547946428"/>
  </r>
  <r>
    <x v="3"/>
    <n v="492162604"/>
  </r>
  <r>
    <x v="4"/>
    <n v="478937618"/>
  </r>
  <r>
    <x v="3"/>
    <n v="462180717"/>
  </r>
  <r>
    <x v="2"/>
    <n v="452000435"/>
  </r>
  <r>
    <x v="4"/>
    <n v="433606094"/>
  </r>
  <r>
    <x v="5"/>
    <n v="422878491"/>
  </r>
  <r>
    <x v="5"/>
    <n v="422307398"/>
  </r>
  <r>
    <x v="4"/>
    <n v="404550184"/>
  </r>
  <r>
    <x v="6"/>
    <n v="397378150"/>
  </r>
  <r>
    <x v="1"/>
    <n v="372262265"/>
  </r>
  <r>
    <x v="4"/>
    <n v="351441044"/>
  </r>
  <r>
    <x v="6"/>
    <n v="350865342"/>
  </r>
  <r>
    <x v="1"/>
    <n v="334509500"/>
  </r>
  <r>
    <x v="5"/>
    <n v="306899794"/>
  </r>
  <r>
    <x v="3"/>
    <n v="261907653"/>
  </r>
  <r>
    <x v="5"/>
    <n v="250921235"/>
  </r>
  <r>
    <x v="4"/>
    <n v="234748692"/>
  </r>
  <r>
    <x v="5"/>
    <n v="211000000"/>
  </r>
  <r>
    <x v="2"/>
    <n v="207500287"/>
  </r>
  <r>
    <x v="4"/>
    <n v="201967521"/>
  </r>
  <r>
    <x v="3"/>
    <n v="190535708"/>
  </r>
  <r>
    <x v="7"/>
    <n v="186000759"/>
  </r>
  <r>
    <x v="8"/>
    <n v="181954339"/>
  </r>
  <r>
    <x v="1"/>
    <n v="181073291"/>
  </r>
  <r>
    <x v="3"/>
    <n v="180971146"/>
  </r>
  <r>
    <x v="9"/>
    <n v="175399684"/>
  </r>
  <r>
    <x v="2"/>
    <n v="174375791"/>
  </r>
  <r>
    <x v="5"/>
    <n v="174308156"/>
  </r>
  <r>
    <x v="7"/>
    <n v="162619535"/>
  </r>
  <r>
    <x v="5"/>
    <n v="153429899"/>
  </r>
  <r>
    <x v="10"/>
    <n v="140508652"/>
  </r>
  <r>
    <x v="3"/>
    <n v="138128854"/>
  </r>
  <r>
    <x v="3"/>
    <n v="129408392"/>
  </r>
  <r>
    <x v="11"/>
    <n v="127961936"/>
  </r>
  <r>
    <x v="8"/>
    <n v="127848258"/>
  </r>
  <r>
    <x v="12"/>
    <n v="127268065"/>
  </r>
  <r>
    <x v="9"/>
    <n v="125857438"/>
  </r>
  <r>
    <x v="5"/>
    <n v="108136957"/>
  </r>
  <r>
    <x v="3"/>
    <n v="104970953"/>
  </r>
  <r>
    <x v="4"/>
    <n v="100498764"/>
  </r>
  <r>
    <x v="13"/>
    <n v="100029921"/>
  </r>
  <r>
    <x v="1"/>
    <n v="96221061"/>
  </r>
  <r>
    <x v="7"/>
    <n v="96119408"/>
  </r>
  <r>
    <x v="14"/>
    <n v="93874846"/>
  </r>
  <r>
    <x v="15"/>
    <n v="89169769"/>
  </r>
  <r>
    <x v="5"/>
    <n v="85935920"/>
  </r>
  <r>
    <x v="5"/>
    <n v="84387951"/>
  </r>
  <r>
    <x v="2"/>
    <n v="83677281"/>
  </r>
  <r>
    <x v="16"/>
    <n v="80426848"/>
  </r>
  <r>
    <x v="17"/>
    <n v="77316812"/>
  </r>
  <r>
    <x v="1"/>
    <n v="76756109"/>
  </r>
  <r>
    <x v="12"/>
    <n v="64716399"/>
  </r>
  <r>
    <x v="4"/>
    <n v="62076533"/>
  </r>
  <r>
    <x v="12"/>
    <n v="60040465"/>
  </r>
  <r>
    <x v="12"/>
    <n v="58661116"/>
  </r>
  <r>
    <x v="11"/>
    <n v="57395612"/>
  </r>
  <r>
    <x v="1"/>
    <n v="54768317"/>
  </r>
  <r>
    <x v="5"/>
    <n v="54114815"/>
  </r>
  <r>
    <x v="6"/>
    <n v="53845880"/>
  </r>
  <r>
    <x v="18"/>
    <n v="53480861"/>
  </r>
  <r>
    <x v="19"/>
    <n v="52371887"/>
  </r>
  <r>
    <x v="8"/>
    <n v="51026731"/>
  </r>
  <r>
    <x v="12"/>
    <n v="50451099"/>
  </r>
  <r>
    <x v="4"/>
    <n v="49371152"/>
  </r>
  <r>
    <x v="20"/>
    <n v="48166448"/>
  </r>
  <r>
    <x v="7"/>
    <n v="48093906"/>
  </r>
  <r>
    <x v="13"/>
    <n v="44354825"/>
  </r>
  <r>
    <x v="20"/>
    <n v="43778760"/>
  </r>
  <r>
    <x v="1"/>
    <n v="42791449"/>
  </r>
  <r>
    <x v="4"/>
    <n v="42260534"/>
  </r>
  <r>
    <x v="20"/>
    <n v="40861764"/>
  </r>
  <r>
    <x v="4"/>
    <n v="40395051"/>
  </r>
  <r>
    <x v="20"/>
    <n v="40262167"/>
  </r>
  <r>
    <x v="5"/>
    <n v="39618125"/>
  </r>
  <r>
    <x v="2"/>
    <n v="38835702"/>
  </r>
  <r>
    <x v="5"/>
    <n v="36485225"/>
  </r>
  <r>
    <x v="5"/>
    <n v="36261644"/>
  </r>
  <r>
    <x v="8"/>
    <n v="36159144"/>
  </r>
  <r>
    <x v="5"/>
    <n v="36041159"/>
  </r>
  <r>
    <x v="1"/>
    <n v="35383733"/>
  </r>
  <r>
    <x v="11"/>
    <n v="34853031"/>
  </r>
  <r>
    <x v="14"/>
    <n v="33469148"/>
  </r>
  <r>
    <x v="5"/>
    <n v="33399912"/>
  </r>
  <r>
    <x v="2"/>
    <n v="33371404"/>
  </r>
  <r>
    <x v="20"/>
    <n v="33017367"/>
  </r>
  <r>
    <x v="4"/>
    <n v="32227855"/>
  </r>
  <r>
    <x v="21"/>
    <n v="32224616"/>
  </r>
  <r>
    <x v="5"/>
    <n v="31023268"/>
  </r>
  <r>
    <x v="5"/>
    <n v="30917972"/>
  </r>
  <r>
    <x v="5"/>
    <n v="30901538"/>
  </r>
  <r>
    <x v="5"/>
    <n v="30800054"/>
  </r>
  <r>
    <x v="5"/>
    <n v="30458079"/>
  </r>
  <r>
    <x v="22"/>
    <n v="30107173"/>
  </r>
  <r>
    <x v="20"/>
    <n v="29768915"/>
  </r>
  <r>
    <x v="5"/>
    <n v="29663607"/>
  </r>
  <r>
    <x v="3"/>
    <n v="29656703"/>
  </r>
  <r>
    <x v="5"/>
    <n v="29333812"/>
  </r>
  <r>
    <x v="5"/>
    <n v="27792570"/>
  </r>
  <r>
    <x v="5"/>
    <n v="27300000"/>
  </r>
  <r>
    <x v="23"/>
    <n v="27183007"/>
  </r>
  <r>
    <x v="5"/>
    <n v="25956985"/>
  </r>
  <r>
    <x v="5"/>
    <n v="25776742"/>
  </r>
  <r>
    <x v="5"/>
    <n v="25492893"/>
  </r>
  <r>
    <x v="5"/>
    <n v="25399103"/>
  </r>
  <r>
    <x v="5"/>
    <n v="25107253"/>
  </r>
  <r>
    <x v="10"/>
    <n v="24856027"/>
  </r>
  <r>
    <x v="24"/>
    <n v="24676030"/>
  </r>
  <r>
    <x v="5"/>
    <n v="24444687"/>
  </r>
  <r>
    <x v="20"/>
    <n v="24217442"/>
  </r>
  <r>
    <x v="25"/>
    <n v="22881613"/>
  </r>
  <r>
    <x v="3"/>
    <n v="22549151"/>
  </r>
  <r>
    <x v="12"/>
    <n v="22057160"/>
  </r>
  <r>
    <x v="5"/>
    <n v="22034937"/>
  </r>
  <r>
    <x v="5"/>
    <n v="21714524"/>
  </r>
  <r>
    <x v="23"/>
    <n v="21519488"/>
  </r>
  <r>
    <x v="20"/>
    <n v="21198544"/>
  </r>
  <r>
    <x v="5"/>
    <n v="21081694"/>
  </r>
  <r>
    <x v="5"/>
    <n v="20983374"/>
  </r>
  <r>
    <x v="26"/>
    <n v="20815384"/>
  </r>
  <r>
    <x v="2"/>
    <n v="20758572"/>
  </r>
  <r>
    <x v="5"/>
    <n v="20615744"/>
  </r>
  <r>
    <x v="26"/>
    <n v="20590202"/>
  </r>
  <r>
    <x v="20"/>
    <n v="20571534"/>
  </r>
  <r>
    <x v="5"/>
    <n v="20115888"/>
  </r>
  <r>
    <x v="5"/>
    <n v="19678255"/>
  </r>
  <r>
    <x v="5"/>
    <n v="19515102"/>
  </r>
  <r>
    <x v="6"/>
    <n v="19429994"/>
  </r>
  <r>
    <x v="5"/>
    <n v="19353760"/>
  </r>
  <r>
    <x v="5"/>
    <n v="19077748"/>
  </r>
  <r>
    <x v="14"/>
    <n v="18456373"/>
  </r>
  <r>
    <x v="5"/>
    <n v="18353324"/>
  </r>
  <r>
    <x v="5"/>
    <n v="18339519"/>
  </r>
  <r>
    <x v="27"/>
    <n v="17299154"/>
  </r>
  <r>
    <x v="5"/>
    <n v="17227159"/>
  </r>
  <r>
    <x v="14"/>
    <n v="17095773"/>
  </r>
  <r>
    <x v="20"/>
    <n v="16879184"/>
  </r>
  <r>
    <x v="10"/>
    <n v="16398509"/>
  </r>
  <r>
    <x v="5"/>
    <n v="16317120"/>
  </r>
  <r>
    <x v="5"/>
    <n v="16250019"/>
  </r>
  <r>
    <x v="4"/>
    <n v="16010355"/>
  </r>
  <r>
    <x v="5"/>
    <n v="15489185"/>
  </r>
  <r>
    <x v="28"/>
    <n v="15469415"/>
  </r>
  <r>
    <x v="5"/>
    <n v="15348026"/>
  </r>
  <r>
    <x v="24"/>
    <n v="15242171"/>
  </r>
  <r>
    <x v="19"/>
    <n v="14873918"/>
  </r>
  <r>
    <x v="5"/>
    <n v="14668098"/>
  </r>
  <r>
    <x v="5"/>
    <n v="14658240"/>
  </r>
  <r>
    <x v="4"/>
    <n v="14603384"/>
  </r>
  <r>
    <x v="20"/>
    <n v="14447666"/>
  </r>
  <r>
    <x v="5"/>
    <n v="14439610"/>
  </r>
  <r>
    <x v="13"/>
    <n v="14291561"/>
  </r>
  <r>
    <x v="5"/>
    <n v="14066980"/>
  </r>
  <r>
    <x v="29"/>
    <n v="13222021"/>
  </r>
  <r>
    <x v="5"/>
    <n v="13217184"/>
  </r>
  <r>
    <x v="30"/>
    <n v="13072709"/>
  </r>
  <r>
    <x v="4"/>
    <n v="12977758"/>
  </r>
  <r>
    <x v="5"/>
    <n v="12886684"/>
  </r>
  <r>
    <x v="5"/>
    <n v="12851838"/>
  </r>
  <r>
    <x v="12"/>
    <n v="12792360"/>
  </r>
  <r>
    <x v="5"/>
    <n v="12725417"/>
  </r>
  <r>
    <x v="31"/>
    <n v="12639993"/>
  </r>
  <r>
    <x v="32"/>
    <n v="12610418"/>
  </r>
  <r>
    <x v="33"/>
    <n v="12311598"/>
  </r>
  <r>
    <x v="5"/>
    <n v="12121760"/>
  </r>
  <r>
    <x v="5"/>
    <n v="11976305"/>
  </r>
  <r>
    <x v="5"/>
    <n v="11737506"/>
  </r>
  <r>
    <x v="26"/>
    <n v="11723502"/>
  </r>
  <r>
    <x v="5"/>
    <n v="11675156"/>
  </r>
  <r>
    <x v="2"/>
    <n v="11393452"/>
  </r>
  <r>
    <x v="5"/>
    <n v="11306097"/>
  </r>
  <r>
    <x v="5"/>
    <n v="11227393"/>
  </r>
  <r>
    <x v="5"/>
    <n v="11077140"/>
  </r>
  <r>
    <x v="5"/>
    <n v="11024035"/>
  </r>
  <r>
    <x v="14"/>
    <n v="10824208"/>
  </r>
  <r>
    <x v="34"/>
    <n v="10763217"/>
  </r>
  <r>
    <x v="5"/>
    <n v="10740923"/>
  </r>
  <r>
    <x v="8"/>
    <n v="10722792"/>
  </r>
  <r>
    <x v="5"/>
    <n v="10452473"/>
  </r>
  <r>
    <x v="5"/>
    <n v="10337403"/>
  </r>
  <r>
    <x v="5"/>
    <n v="10257468"/>
  </r>
  <r>
    <x v="5"/>
    <n v="10176530"/>
  </r>
  <r>
    <x v="5"/>
    <n v="10174418"/>
  </r>
  <r>
    <x v="4"/>
    <n v="10055029"/>
  </r>
  <r>
    <x v="5"/>
    <n v="9959269"/>
  </r>
  <r>
    <x v="8"/>
    <n v="9927714"/>
  </r>
  <r>
    <x v="5"/>
    <n v="9921113"/>
  </r>
  <r>
    <x v="5"/>
    <n v="9888933"/>
  </r>
  <r>
    <x v="5"/>
    <n v="9782064"/>
  </r>
  <r>
    <x v="5"/>
    <n v="9751863"/>
  </r>
  <r>
    <x v="19"/>
    <n v="9482744"/>
  </r>
  <r>
    <x v="5"/>
    <n v="921157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n v="1447138421"/>
  </r>
  <r>
    <x v="1"/>
    <n v="1360783214"/>
  </r>
  <r>
    <x v="1"/>
    <n v="975811333"/>
  </r>
  <r>
    <x v="2"/>
    <n v="845555777"/>
  </r>
  <r>
    <x v="1"/>
    <n v="704875015"/>
  </r>
  <r>
    <x v="3"/>
    <n v="690542303"/>
  </r>
  <r>
    <x v="4"/>
    <n v="670491959"/>
  </r>
  <r>
    <x v="0"/>
    <n v="634502312"/>
  </r>
  <r>
    <x v="5"/>
    <n v="615023132"/>
  </r>
  <r>
    <x v="6"/>
    <n v="571125435"/>
  </r>
  <r>
    <x v="2"/>
    <n v="569626289"/>
  </r>
  <r>
    <x v="4"/>
    <n v="532600264"/>
  </r>
  <r>
    <x v="2"/>
    <n v="496444308"/>
  </r>
  <r>
    <x v="7"/>
    <n v="487637474"/>
  </r>
  <r>
    <x v="2"/>
    <n v="476071180"/>
  </r>
  <r>
    <x v="8"/>
    <n v="447142521"/>
  </r>
  <r>
    <x v="6"/>
    <n v="441656550"/>
  </r>
  <r>
    <x v="0"/>
    <n v="440181226"/>
  </r>
  <r>
    <x v="0"/>
    <n v="398500317"/>
  </r>
  <r>
    <x v="2"/>
    <n v="383963057"/>
  </r>
  <r>
    <x v="5"/>
    <n v="373044244"/>
  </r>
  <r>
    <x v="8"/>
    <n v="347628052"/>
  </r>
  <r>
    <x v="4"/>
    <n v="301957043"/>
  </r>
  <r>
    <x v="1"/>
    <n v="300187799"/>
  </r>
  <r>
    <x v="1"/>
    <n v="291493620"/>
  </r>
  <r>
    <x v="9"/>
    <n v="282996427"/>
  </r>
  <r>
    <x v="10"/>
    <n v="276148615"/>
  </r>
  <r>
    <x v="0"/>
    <n v="271433313"/>
  </r>
  <r>
    <x v="0"/>
    <n v="269667073"/>
  </r>
  <r>
    <x v="4"/>
    <n v="261656269"/>
  </r>
  <r>
    <x v="2"/>
    <n v="254997360"/>
  </r>
  <r>
    <x v="11"/>
    <n v="250570396"/>
  </r>
  <r>
    <x v="4"/>
    <n v="250318788"/>
  </r>
  <r>
    <x v="3"/>
    <n v="222435664"/>
  </r>
  <r>
    <x v="3"/>
    <n v="220332985"/>
  </r>
  <r>
    <x v="4"/>
    <n v="218069789"/>
  </r>
  <r>
    <x v="1"/>
    <n v="209646030"/>
  </r>
  <r>
    <x v="2"/>
    <n v="206136825"/>
  </r>
  <r>
    <x v="6"/>
    <n v="205460387"/>
  </r>
  <r>
    <x v="6"/>
    <n v="205098869"/>
  </r>
  <r>
    <x v="3"/>
    <n v="191067560"/>
  </r>
  <r>
    <x v="4"/>
    <n v="189404720"/>
  </r>
  <r>
    <x v="3"/>
    <n v="189086877"/>
  </r>
  <r>
    <x v="6"/>
    <n v="181935518"/>
  </r>
  <r>
    <x v="6"/>
    <n v="166577232"/>
  </r>
  <r>
    <x v="4"/>
    <n v="165276468"/>
  </r>
  <r>
    <x v="4"/>
    <n v="159776483"/>
  </r>
  <r>
    <x v="6"/>
    <n v="158772599"/>
  </r>
  <r>
    <x v="0"/>
    <n v="147133054"/>
  </r>
  <r>
    <x v="4"/>
    <n v="141589956"/>
  </r>
  <r>
    <x v="5"/>
    <n v="136784593"/>
  </r>
  <r>
    <x v="1"/>
    <n v="136294607"/>
  </r>
  <r>
    <x v="0"/>
    <n v="134138006"/>
  </r>
  <r>
    <x v="4"/>
    <n v="133607631"/>
  </r>
  <r>
    <x v="0"/>
    <n v="130788072"/>
  </r>
  <r>
    <x v="4"/>
    <n v="128818285"/>
  </r>
  <r>
    <x v="12"/>
    <n v="122290456"/>
  </r>
  <r>
    <x v="3"/>
    <n v="122076738"/>
  </r>
  <r>
    <x v="4"/>
    <n v="118779552"/>
  </r>
  <r>
    <x v="13"/>
    <n v="117625455"/>
  </r>
  <r>
    <x v="2"/>
    <n v="117449790"/>
  </r>
  <r>
    <x v="5"/>
    <n v="117141585"/>
  </r>
  <r>
    <x v="14"/>
    <n v="113952193"/>
  </r>
  <r>
    <x v="8"/>
    <n v="112820254"/>
  </r>
  <r>
    <x v="15"/>
    <n v="112583450"/>
  </r>
  <r>
    <x v="4"/>
    <n v="106771806"/>
  </r>
  <r>
    <x v="12"/>
    <n v="104272136"/>
  </r>
  <r>
    <x v="4"/>
    <n v="97476565"/>
  </r>
  <r>
    <x v="16"/>
    <n v="92850291"/>
  </r>
  <r>
    <x v="17"/>
    <n v="91959188"/>
  </r>
  <r>
    <x v="18"/>
    <n v="90060106"/>
  </r>
  <r>
    <x v="1"/>
    <n v="88314672"/>
  </r>
  <r>
    <x v="3"/>
    <n v="87256407"/>
  </r>
  <r>
    <x v="19"/>
    <n v="83410298"/>
  </r>
  <r>
    <x v="3"/>
    <n v="76987621"/>
  </r>
  <r>
    <x v="8"/>
    <n v="74515586"/>
  </r>
  <r>
    <x v="6"/>
    <n v="70219746"/>
  </r>
  <r>
    <x v="4"/>
    <n v="69929632"/>
  </r>
  <r>
    <x v="0"/>
    <n v="68919191"/>
  </r>
  <r>
    <x v="12"/>
    <n v="67307243"/>
  </r>
  <r>
    <x v="3"/>
    <n v="60730568"/>
  </r>
  <r>
    <x v="4"/>
    <n v="59677662"/>
  </r>
  <r>
    <x v="0"/>
    <n v="57105156"/>
  </r>
  <r>
    <x v="4"/>
    <n v="56670473"/>
  </r>
  <r>
    <x v="20"/>
    <n v="56319794"/>
  </r>
  <r>
    <x v="21"/>
    <n v="55501365"/>
  </r>
  <r>
    <x v="1"/>
    <n v="54760947"/>
  </r>
  <r>
    <x v="0"/>
    <n v="54475970"/>
  </r>
  <r>
    <x v="8"/>
    <n v="54293684"/>
  </r>
  <r>
    <x v="22"/>
    <n v="53857743"/>
  </r>
  <r>
    <x v="17"/>
    <n v="52693249"/>
  </r>
  <r>
    <x v="23"/>
    <n v="51603764"/>
  </r>
  <r>
    <x v="4"/>
    <n v="50307517"/>
  </r>
  <r>
    <x v="8"/>
    <n v="48983306"/>
  </r>
  <r>
    <x v="3"/>
    <n v="48767848"/>
  </r>
  <r>
    <x v="3"/>
    <n v="46553280"/>
  </r>
  <r>
    <x v="4"/>
    <n v="46497678"/>
  </r>
  <r>
    <x v="22"/>
    <n v="45975193"/>
  </r>
  <r>
    <x v="1"/>
    <n v="45657745"/>
  </r>
  <r>
    <x v="17"/>
    <n v="45204449"/>
  </r>
  <r>
    <x v="4"/>
    <n v="44718015"/>
  </r>
  <r>
    <x v="24"/>
    <n v="43989684"/>
  </r>
  <r>
    <x v="25"/>
    <n v="43601123"/>
  </r>
  <r>
    <x v="17"/>
    <n v="42748888"/>
  </r>
  <r>
    <x v="6"/>
    <n v="40480875"/>
  </r>
  <r>
    <x v="4"/>
    <n v="40388834"/>
  </r>
  <r>
    <x v="4"/>
    <n v="38864948"/>
  </r>
  <r>
    <x v="22"/>
    <n v="38831076"/>
  </r>
  <r>
    <x v="8"/>
    <n v="37917985"/>
  </r>
  <r>
    <x v="4"/>
    <n v="37475850"/>
  </r>
  <r>
    <x v="4"/>
    <n v="36851831"/>
  </r>
  <r>
    <x v="4"/>
    <n v="36259522"/>
  </r>
  <r>
    <x v="4"/>
    <n v="36258730"/>
  </r>
  <r>
    <x v="1"/>
    <n v="36071267"/>
  </r>
  <r>
    <x v="4"/>
    <n v="36046727"/>
  </r>
  <r>
    <x v="5"/>
    <n v="34210966"/>
  </r>
  <r>
    <x v="4"/>
    <n v="34114308"/>
  </r>
  <r>
    <x v="17"/>
    <n v="33117003"/>
  </r>
  <r>
    <x v="4"/>
    <n v="32516533"/>
  </r>
  <r>
    <x v="4"/>
    <n v="32407471"/>
  </r>
  <r>
    <x v="15"/>
    <n v="31539434"/>
  </r>
  <r>
    <x v="4"/>
    <n v="30239900"/>
  </r>
  <r>
    <x v="4"/>
    <n v="30077348"/>
  </r>
  <r>
    <x v="22"/>
    <n v="29014500"/>
  </r>
  <r>
    <x v="4"/>
    <n v="28933626"/>
  </r>
  <r>
    <x v="4"/>
    <n v="28218581"/>
  </r>
  <r>
    <x v="4"/>
    <n v="27509032"/>
  </r>
  <r>
    <x v="1"/>
    <n v="26493921"/>
  </r>
  <r>
    <x v="4"/>
    <n v="26064906"/>
  </r>
  <r>
    <x v="4"/>
    <n v="25865563"/>
  </r>
  <r>
    <x v="4"/>
    <n v="23920308"/>
  </r>
  <r>
    <x v="21"/>
    <n v="22483370"/>
  </r>
  <r>
    <x v="10"/>
    <n v="21948551"/>
  </r>
  <r>
    <x v="22"/>
    <n v="21899506"/>
  </r>
  <r>
    <x v="26"/>
    <n v="21797528"/>
  </r>
  <r>
    <x v="1"/>
    <n v="21786275"/>
  </r>
  <r>
    <x v="8"/>
    <n v="21464043"/>
  </r>
  <r>
    <x v="4"/>
    <n v="21112012"/>
  </r>
  <r>
    <x v="21"/>
    <n v="21026167"/>
  </r>
  <r>
    <x v="3"/>
    <n v="20703794"/>
  </r>
  <r>
    <x v="13"/>
    <n v="20226058"/>
  </r>
  <r>
    <x v="4"/>
    <n v="19506407"/>
  </r>
  <r>
    <x v="4"/>
    <n v="19490980"/>
  </r>
  <r>
    <x v="27"/>
    <n v="18685751"/>
  </r>
  <r>
    <x v="13"/>
    <n v="18648802"/>
  </r>
  <r>
    <x v="4"/>
    <n v="18425590"/>
  </r>
  <r>
    <x v="8"/>
    <n v="18169453"/>
  </r>
  <r>
    <x v="8"/>
    <n v="18167819"/>
  </r>
  <r>
    <x v="4"/>
    <n v="17974964"/>
  </r>
  <r>
    <x v="28"/>
    <n v="17265876"/>
  </r>
  <r>
    <x v="4"/>
    <n v="17226226"/>
  </r>
  <r>
    <x v="29"/>
    <n v="16281937"/>
  </r>
  <r>
    <x v="4"/>
    <n v="16087771"/>
  </r>
  <r>
    <x v="4"/>
    <n v="15860016"/>
  </r>
  <r>
    <x v="4"/>
    <n v="15835414"/>
  </r>
  <r>
    <x v="8"/>
    <n v="15787674"/>
  </r>
  <r>
    <x v="15"/>
    <n v="15473051"/>
  </r>
  <r>
    <x v="4"/>
    <n v="15463438"/>
  </r>
  <r>
    <x v="4"/>
    <n v="15439299"/>
  </r>
  <r>
    <x v="4"/>
    <n v="15152854"/>
  </r>
  <r>
    <x v="4"/>
    <n v="15107891"/>
  </r>
  <r>
    <x v="4"/>
    <n v="14911562"/>
  </r>
  <r>
    <x v="4"/>
    <n v="14826528"/>
  </r>
  <r>
    <x v="4"/>
    <n v="14584970"/>
  </r>
  <r>
    <x v="5"/>
    <n v="14574445"/>
  </r>
  <r>
    <x v="8"/>
    <n v="14236005"/>
  </r>
  <r>
    <x v="4"/>
    <n v="14127069"/>
  </r>
  <r>
    <x v="4"/>
    <n v="14075140"/>
  </r>
  <r>
    <x v="11"/>
    <n v="13817186"/>
  </r>
  <r>
    <x v="4"/>
    <n v="13433834"/>
  </r>
  <r>
    <x v="4"/>
    <n v="13078126"/>
  </r>
  <r>
    <x v="4"/>
    <n v="13028535"/>
  </r>
  <r>
    <x v="10"/>
    <n v="12976079"/>
  </r>
  <r>
    <x v="4"/>
    <n v="12902914"/>
  </r>
  <r>
    <x v="3"/>
    <n v="12696584"/>
  </r>
  <r>
    <x v="17"/>
    <n v="12488124"/>
  </r>
  <r>
    <x v="17"/>
    <n v="12332972"/>
  </r>
  <r>
    <x v="11"/>
    <n v="12238643"/>
  </r>
  <r>
    <x v="4"/>
    <n v="11958548"/>
  </r>
  <r>
    <x v="11"/>
    <n v="11830860"/>
  </r>
  <r>
    <x v="15"/>
    <n v="11713932"/>
  </r>
  <r>
    <x v="4"/>
    <n v="11580770"/>
  </r>
  <r>
    <x v="4"/>
    <n v="11538081"/>
  </r>
  <r>
    <x v="8"/>
    <n v="11067228"/>
  </r>
  <r>
    <x v="4"/>
    <n v="11065050"/>
  </r>
  <r>
    <x v="4"/>
    <n v="11063144"/>
  </r>
  <r>
    <x v="4"/>
    <n v="10876188"/>
  </r>
  <r>
    <x v="4"/>
    <n v="10766032"/>
  </r>
  <r>
    <x v="3"/>
    <n v="10664328"/>
  </r>
  <r>
    <x v="4"/>
    <n v="10644463"/>
  </r>
  <r>
    <x v="4"/>
    <n v="10475037"/>
  </r>
  <r>
    <x v="4"/>
    <n v="10474934"/>
  </r>
  <r>
    <x v="2"/>
    <n v="10431631"/>
  </r>
  <r>
    <x v="4"/>
    <n v="10425252"/>
  </r>
  <r>
    <x v="30"/>
    <n v="10196704"/>
  </r>
  <r>
    <x v="4"/>
    <n v="10120340"/>
  </r>
  <r>
    <x v="4"/>
    <n v="10091821"/>
  </r>
  <r>
    <x v="4"/>
    <n v="10067544"/>
  </r>
  <r>
    <x v="4"/>
    <n v="9550733"/>
  </r>
  <r>
    <x v="31"/>
    <n v="938731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7">
  <r>
    <x v="0"/>
    <n v="424087780"/>
  </r>
  <r>
    <x v="1"/>
    <n v="423778855"/>
  </r>
  <r>
    <x v="0"/>
    <n v="354223803"/>
  </r>
  <r>
    <x v="2"/>
    <n v="339640400"/>
  </r>
  <r>
    <x v="1"/>
    <n v="337903155"/>
  </r>
  <r>
    <x v="2"/>
    <n v="335438675"/>
  </r>
  <r>
    <x v="0"/>
    <n v="279989632"/>
  </r>
  <r>
    <x v="1"/>
    <n v="274286610"/>
  </r>
  <r>
    <x v="2"/>
    <n v="262958100"/>
  </r>
  <r>
    <x v="3"/>
    <n v="250353869"/>
  </r>
  <r>
    <x v="1"/>
    <n v="200500001"/>
  </r>
  <r>
    <x v="4"/>
    <n v="197413515"/>
  </r>
  <r>
    <x v="1"/>
    <n v="190274328"/>
  </r>
  <r>
    <x v="0"/>
    <n v="189642436"/>
  </r>
  <r>
    <x v="0"/>
    <n v="177756445"/>
  </r>
  <r>
    <x v="0"/>
    <n v="151572492"/>
  </r>
  <r>
    <x v="0"/>
    <n v="138254739"/>
  </r>
  <r>
    <x v="5"/>
    <n v="134487320"/>
  </r>
  <r>
    <x v="1"/>
    <n v="126423748"/>
  </r>
  <r>
    <x v="2"/>
    <n v="121680315"/>
  </r>
  <r>
    <x v="2"/>
    <n v="97970355"/>
  </r>
  <r>
    <x v="1"/>
    <n v="94186236"/>
  </r>
  <r>
    <x v="3"/>
    <n v="90958550"/>
  </r>
  <r>
    <x v="1"/>
    <n v="87203963"/>
  </r>
  <r>
    <x v="4"/>
    <n v="84556206"/>
  </r>
  <r>
    <x v="2"/>
    <n v="82593605"/>
  </r>
  <r>
    <x v="2"/>
    <n v="77378880"/>
  </r>
  <r>
    <x v="1"/>
    <n v="73161014"/>
  </r>
  <r>
    <x v="1"/>
    <n v="72987454"/>
  </r>
  <r>
    <x v="0"/>
    <n v="71530013"/>
  </r>
  <r>
    <x v="5"/>
    <n v="70446897"/>
  </r>
  <r>
    <x v="6"/>
    <n v="65523366"/>
  </r>
  <r>
    <x v="7"/>
    <n v="61845680"/>
  </r>
  <r>
    <x v="8"/>
    <n v="60270106"/>
  </r>
  <r>
    <x v="8"/>
    <n v="58582787"/>
  </r>
  <r>
    <x v="7"/>
    <n v="58051327"/>
  </r>
  <r>
    <x v="1"/>
    <n v="56387808"/>
  </r>
  <r>
    <x v="7"/>
    <n v="56258635"/>
  </r>
  <r>
    <x v="4"/>
    <n v="52647396"/>
  </r>
  <r>
    <x v="5"/>
    <n v="52547391"/>
  </r>
  <r>
    <x v="5"/>
    <n v="50054690"/>
  </r>
  <r>
    <x v="4"/>
    <n v="48852948"/>
  </r>
  <r>
    <x v="9"/>
    <n v="47488220"/>
  </r>
  <r>
    <x v="10"/>
    <n v="46499880"/>
  </r>
  <r>
    <x v="4"/>
    <n v="46339154"/>
  </r>
  <r>
    <x v="0"/>
    <n v="46142263"/>
  </r>
  <r>
    <x v="5"/>
    <n v="45770312"/>
  </r>
  <r>
    <x v="9"/>
    <n v="45185660"/>
  </r>
  <r>
    <x v="5"/>
    <n v="43438461"/>
  </r>
  <r>
    <x v="2"/>
    <n v="42040690"/>
  </r>
  <r>
    <x v="3"/>
    <n v="40759635"/>
  </r>
  <r>
    <x v="11"/>
    <n v="39724912"/>
  </r>
  <r>
    <x v="12"/>
    <n v="38991558"/>
  </r>
  <r>
    <x v="4"/>
    <n v="37815641"/>
  </r>
  <r>
    <x v="6"/>
    <n v="37000711"/>
  </r>
  <r>
    <x v="12"/>
    <n v="36503614"/>
  </r>
  <r>
    <x v="7"/>
    <n v="36015016"/>
  </r>
  <r>
    <x v="7"/>
    <n v="35163573"/>
  </r>
  <r>
    <x v="3"/>
    <n v="34107714"/>
  </r>
  <r>
    <x v="13"/>
    <n v="34062774"/>
  </r>
  <r>
    <x v="5"/>
    <n v="32165634"/>
  </r>
  <r>
    <x v="2"/>
    <n v="32011820"/>
  </r>
  <r>
    <x v="5"/>
    <n v="31775458"/>
  </r>
  <r>
    <x v="4"/>
    <n v="31075170"/>
  </r>
  <r>
    <x v="5"/>
    <n v="30415738"/>
  </r>
  <r>
    <x v="7"/>
    <n v="29783527"/>
  </r>
  <r>
    <x v="12"/>
    <n v="25782474"/>
  </r>
  <r>
    <x v="2"/>
    <n v="25009605"/>
  </r>
  <r>
    <x v="14"/>
    <n v="24300000"/>
  </r>
  <r>
    <x v="2"/>
    <n v="24101280"/>
  </r>
  <r>
    <x v="15"/>
    <n v="23251218"/>
  </r>
  <r>
    <x v="4"/>
    <n v="22739882"/>
  </r>
  <r>
    <x v="3"/>
    <n v="22638297"/>
  </r>
  <r>
    <x v="2"/>
    <n v="22405985"/>
  </r>
  <r>
    <x v="2"/>
    <n v="21604985"/>
  </r>
  <r>
    <x v="9"/>
    <n v="21474035"/>
  </r>
  <r>
    <x v="11"/>
    <n v="21273161"/>
  </r>
  <r>
    <x v="9"/>
    <n v="21051180"/>
  </r>
  <r>
    <x v="0"/>
    <n v="20869122"/>
  </r>
  <r>
    <x v="2"/>
    <n v="20707280"/>
  </r>
  <r>
    <x v="16"/>
    <n v="20257290"/>
  </r>
  <r>
    <x v="5"/>
    <n v="20172192"/>
  </r>
  <r>
    <x v="4"/>
    <n v="19861854"/>
  </r>
  <r>
    <x v="9"/>
    <n v="19555015"/>
  </r>
  <r>
    <x v="12"/>
    <n v="19323752"/>
  </r>
  <r>
    <x v="5"/>
    <n v="19005242"/>
  </r>
  <r>
    <x v="12"/>
    <n v="18988633"/>
  </r>
  <r>
    <x v="9"/>
    <n v="17692390"/>
  </r>
  <r>
    <x v="1"/>
    <n v="16946377"/>
  </r>
  <r>
    <x v="9"/>
    <n v="16899495"/>
  </r>
  <r>
    <x v="2"/>
    <n v="16600805"/>
  </r>
  <r>
    <x v="7"/>
    <n v="16585758"/>
  </r>
  <r>
    <x v="17"/>
    <n v="16466509"/>
  </r>
  <r>
    <x v="12"/>
    <n v="16228274"/>
  </r>
  <r>
    <x v="12"/>
    <n v="15695142"/>
  </r>
  <r>
    <x v="2"/>
    <n v="15683090"/>
  </r>
  <r>
    <x v="12"/>
    <n v="15441733"/>
  </r>
  <r>
    <x v="10"/>
    <n v="15298844"/>
  </r>
  <r>
    <x v="8"/>
    <n v="15201662"/>
  </r>
  <r>
    <x v="7"/>
    <n v="15153346"/>
  </r>
  <r>
    <x v="0"/>
    <n v="14889055"/>
  </r>
  <r>
    <x v="18"/>
    <n v="14296489"/>
  </r>
  <r>
    <x v="2"/>
    <n v="13555185"/>
  </r>
  <r>
    <x v="12"/>
    <n v="12519487"/>
  </r>
  <r>
    <x v="19"/>
    <n v="12400000"/>
  </r>
  <r>
    <x v="16"/>
    <n v="12360095"/>
  </r>
  <r>
    <x v="16"/>
    <n v="11686132"/>
  </r>
  <r>
    <x v="6"/>
    <n v="11675627"/>
  </r>
  <r>
    <x v="12"/>
    <n v="11411388"/>
  </r>
  <r>
    <x v="9"/>
    <n v="10898125"/>
  </r>
  <r>
    <x v="18"/>
    <n v="10403808"/>
  </r>
  <r>
    <x v="12"/>
    <n v="10109484"/>
  </r>
  <r>
    <x v="10"/>
    <n v="10047429"/>
  </r>
  <r>
    <x v="20"/>
    <n v="8875366"/>
  </r>
  <r>
    <x v="8"/>
    <n v="8129810"/>
  </r>
  <r>
    <x v="2"/>
    <n v="7923545"/>
  </r>
  <r>
    <x v="4"/>
    <n v="7883095"/>
  </r>
  <r>
    <x v="4"/>
    <n v="7868518"/>
  </r>
  <r>
    <x v="5"/>
    <n v="7448606"/>
  </r>
  <r>
    <x v="21"/>
    <n v="7251799"/>
  </r>
  <r>
    <x v="11"/>
    <n v="6900045"/>
  </r>
  <r>
    <x v="17"/>
    <n v="6851368"/>
  </r>
  <r>
    <x v="8"/>
    <n v="6823043"/>
  </r>
  <r>
    <x v="1"/>
    <n v="6721383"/>
  </r>
  <r>
    <x v="11"/>
    <n v="6712602"/>
  </r>
  <r>
    <x v="5"/>
    <n v="6671082"/>
  </r>
  <r>
    <x v="22"/>
    <n v="6624062"/>
  </r>
  <r>
    <x v="23"/>
    <n v="6564857"/>
  </r>
  <r>
    <x v="7"/>
    <n v="6443813"/>
  </r>
  <r>
    <x v="11"/>
    <n v="6327494"/>
  </r>
  <r>
    <x v="18"/>
    <n v="6233517"/>
  </r>
  <r>
    <x v="9"/>
    <n v="6221133"/>
  </r>
  <r>
    <x v="0"/>
    <n v="6125566"/>
  </r>
  <r>
    <x v="8"/>
    <n v="6044364"/>
  </r>
  <r>
    <x v="7"/>
    <n v="6002538"/>
  </r>
  <r>
    <x v="9"/>
    <n v="5810510"/>
  </r>
  <r>
    <x v="17"/>
    <n v="5637079"/>
  </r>
  <r>
    <x v="24"/>
    <n v="5515263"/>
  </r>
  <r>
    <x v="0"/>
    <n v="5482077"/>
  </r>
  <r>
    <x v="8"/>
    <n v="5295949"/>
  </r>
  <r>
    <x v="7"/>
    <n v="5215357"/>
  </r>
  <r>
    <x v="25"/>
    <n v="5213377"/>
  </r>
  <r>
    <x v="26"/>
    <n v="5200000"/>
  </r>
  <r>
    <x v="19"/>
    <n v="4981000"/>
  </r>
  <r>
    <x v="27"/>
    <n v="4799804"/>
  </r>
  <r>
    <x v="28"/>
    <n v="4562943"/>
  </r>
  <r>
    <x v="5"/>
    <n v="4544481"/>
  </r>
  <r>
    <x v="8"/>
    <n v="4525443"/>
  </r>
  <r>
    <x v="11"/>
    <n v="4500052"/>
  </r>
  <r>
    <x v="3"/>
    <n v="4383734"/>
  </r>
  <r>
    <x v="11"/>
    <n v="4200167"/>
  </r>
  <r>
    <x v="1"/>
    <n v="4167547"/>
  </r>
  <r>
    <x v="17"/>
    <n v="4042146"/>
  </r>
  <r>
    <x v="3"/>
    <n v="3950824"/>
  </r>
  <r>
    <x v="29"/>
    <n v="3942783"/>
  </r>
  <r>
    <x v="7"/>
    <n v="3933484"/>
  </r>
  <r>
    <x v="11"/>
    <n v="3916460"/>
  </r>
  <r>
    <x v="19"/>
    <n v="3733779"/>
  </r>
  <r>
    <x v="17"/>
    <n v="3659632"/>
  </r>
  <r>
    <x v="30"/>
    <n v="3522025"/>
  </r>
  <r>
    <x v="19"/>
    <n v="3359480"/>
  </r>
  <r>
    <x v="18"/>
    <n v="3294991"/>
  </r>
  <r>
    <x v="31"/>
    <n v="3275177"/>
  </r>
  <r>
    <x v="6"/>
    <n v="3258830"/>
  </r>
  <r>
    <x v="17"/>
    <n v="3257365"/>
  </r>
  <r>
    <x v="11"/>
    <n v="3182680"/>
  </r>
  <r>
    <x v="29"/>
    <n v="3164481"/>
  </r>
  <r>
    <x v="5"/>
    <n v="3110836"/>
  </r>
  <r>
    <x v="6"/>
    <n v="3071970"/>
  </r>
  <r>
    <x v="2"/>
    <n v="3063665"/>
  </r>
  <r>
    <x v="8"/>
    <n v="2969825"/>
  </r>
  <r>
    <x v="5"/>
    <n v="2890192"/>
  </r>
  <r>
    <x v="32"/>
    <n v="2866783"/>
  </r>
  <r>
    <x v="33"/>
    <n v="2800000"/>
  </r>
  <r>
    <x v="3"/>
    <n v="2778567"/>
  </r>
  <r>
    <x v="22"/>
    <n v="2738137"/>
  </r>
  <r>
    <x v="34"/>
    <n v="2656793"/>
  </r>
  <r>
    <x v="6"/>
    <n v="2621373"/>
  </r>
  <r>
    <x v="35"/>
    <n v="2620076"/>
  </r>
  <r>
    <x v="18"/>
    <n v="2607002"/>
  </r>
  <r>
    <x v="36"/>
    <n v="2549422"/>
  </r>
  <r>
    <x v="29"/>
    <n v="2508554"/>
  </r>
  <r>
    <x v="14"/>
    <n v="2500000"/>
  </r>
  <r>
    <x v="12"/>
    <n v="2475373"/>
  </r>
  <r>
    <x v="18"/>
    <n v="2463299"/>
  </r>
  <r>
    <x v="12"/>
    <n v="2346819"/>
  </r>
  <r>
    <x v="4"/>
    <n v="2291572"/>
  </r>
  <r>
    <x v="18"/>
    <n v="2274578"/>
  </r>
  <r>
    <x v="15"/>
    <n v="2210556"/>
  </r>
  <r>
    <x v="3"/>
    <n v="2163488"/>
  </r>
  <r>
    <x v="37"/>
    <n v="2108907"/>
  </r>
  <r>
    <x v="29"/>
    <n v="2090229"/>
  </r>
  <r>
    <x v="18"/>
    <n v="2082114"/>
  </r>
  <r>
    <x v="38"/>
    <n v="2060000"/>
  </r>
  <r>
    <x v="16"/>
    <n v="2059719"/>
  </r>
  <r>
    <x v="18"/>
    <n v="2031399"/>
  </r>
  <r>
    <x v="39"/>
    <n v="1952677"/>
  </r>
  <r>
    <x v="4"/>
    <n v="1937937"/>
  </r>
  <r>
    <x v="18"/>
    <n v="1903488"/>
  </r>
  <r>
    <x v="37"/>
    <n v="1902241"/>
  </r>
  <r>
    <x v="11"/>
    <n v="1900750"/>
  </r>
  <r>
    <x v="40"/>
    <n v="1900460"/>
  </r>
  <r>
    <x v="30"/>
    <n v="1870305"/>
  </r>
  <r>
    <x v="27"/>
    <n v="1862519"/>
  </r>
  <r>
    <x v="41"/>
    <n v="1853487"/>
  </r>
  <r>
    <x v="2"/>
    <n v="1840230"/>
  </r>
  <r>
    <x v="12"/>
    <n v="1830654"/>
  </r>
  <r>
    <x v="9"/>
    <n v="1798285"/>
  </r>
  <r>
    <x v="26"/>
    <n v="1750000"/>
  </r>
  <r>
    <x v="0"/>
    <n v="1745531"/>
  </r>
  <r>
    <x v="16"/>
    <n v="1719105"/>
  </r>
  <r>
    <x v="0"/>
    <n v="1704041"/>
  </r>
  <r>
    <x v="42"/>
    <n v="1691000"/>
  </r>
  <r>
    <x v="30"/>
    <n v="1674777"/>
  </r>
  <r>
    <x v="0"/>
    <n v="1669328"/>
  </r>
  <r>
    <x v="43"/>
    <n v="1632758"/>
  </r>
  <r>
    <x v="11"/>
    <n v="1631091"/>
  </r>
  <r>
    <x v="27"/>
    <n v="1628029"/>
  </r>
  <r>
    <x v="11"/>
    <n v="1597097"/>
  </r>
  <r>
    <x v="27"/>
    <n v="1576983"/>
  </r>
  <r>
    <x v="30"/>
    <n v="1573396"/>
  </r>
  <r>
    <x v="44"/>
    <n v="1571899"/>
  </r>
  <r>
    <x v="40"/>
    <n v="1548579"/>
  </r>
  <r>
    <x v="12"/>
    <n v="1500000"/>
  </r>
  <r>
    <x v="45"/>
    <n v="1495323"/>
  </r>
  <r>
    <x v="0"/>
    <n v="1490710"/>
  </r>
  <r>
    <x v="46"/>
    <n v="1466568"/>
  </r>
  <r>
    <x v="47"/>
    <n v="1448031"/>
  </r>
  <r>
    <x v="2"/>
    <n v="1374460"/>
  </r>
  <r>
    <x v="28"/>
    <n v="1368458"/>
  </r>
  <r>
    <x v="29"/>
    <n v="1353079"/>
  </r>
  <r>
    <x v="30"/>
    <n v="1342796"/>
  </r>
  <r>
    <x v="27"/>
    <n v="1306597"/>
  </r>
  <r>
    <x v="9"/>
    <n v="1290950"/>
  </r>
  <r>
    <x v="40"/>
    <n v="1277505"/>
  </r>
  <r>
    <x v="27"/>
    <n v="1261731"/>
  </r>
  <r>
    <x v="4"/>
    <n v="1254410"/>
  </r>
  <r>
    <x v="28"/>
    <n v="1250703"/>
  </r>
  <r>
    <x v="28"/>
    <n v="1236630"/>
  </r>
  <r>
    <x v="17"/>
    <n v="1223881"/>
  </r>
  <r>
    <x v="17"/>
    <n v="1188074"/>
  </r>
  <r>
    <x v="28"/>
    <n v="1166243"/>
  </r>
  <r>
    <x v="9"/>
    <n v="1161830"/>
  </r>
  <r>
    <x v="24"/>
    <n v="1137741"/>
  </r>
  <r>
    <x v="40"/>
    <n v="1113472"/>
  </r>
  <r>
    <x v="24"/>
    <n v="1104490"/>
  </r>
  <r>
    <x v="12"/>
    <n v="1101149"/>
  </r>
  <r>
    <x v="40"/>
    <n v="1097418"/>
  </r>
  <r>
    <x v="45"/>
    <n v="1093805"/>
  </r>
  <r>
    <x v="21"/>
    <n v="1083743"/>
  </r>
  <r>
    <x v="9"/>
    <n v="1068055"/>
  </r>
  <r>
    <x v="48"/>
    <n v="1066592"/>
  </r>
  <r>
    <x v="49"/>
    <n v="1039440"/>
  </r>
  <r>
    <x v="29"/>
    <n v="1035184"/>
  </r>
  <r>
    <x v="18"/>
    <n v="1030557"/>
  </r>
  <r>
    <x v="50"/>
    <n v="1022559"/>
  </r>
  <r>
    <x v="16"/>
    <n v="1010763"/>
  </r>
  <r>
    <x v="16"/>
    <n v="1005224"/>
  </r>
  <r>
    <x v="27"/>
    <n v="996456"/>
  </r>
  <r>
    <x v="1"/>
    <n v="962106"/>
  </r>
  <r>
    <x v="0"/>
    <n v="960962"/>
  </r>
  <r>
    <x v="0"/>
    <n v="940479"/>
  </r>
  <r>
    <x v="35"/>
    <n v="939173"/>
  </r>
  <r>
    <x v="16"/>
    <n v="933800"/>
  </r>
  <r>
    <x v="28"/>
    <n v="916022"/>
  </r>
  <r>
    <x v="30"/>
    <n v="911054"/>
  </r>
  <r>
    <x v="51"/>
    <n v="908593"/>
  </r>
  <r>
    <x v="11"/>
    <n v="892808"/>
  </r>
  <r>
    <x v="41"/>
    <n v="888319"/>
  </r>
  <r>
    <x v="19"/>
    <n v="885111"/>
  </r>
  <r>
    <x v="40"/>
    <n v="878116"/>
  </r>
  <r>
    <x v="52"/>
    <n v="866466"/>
  </r>
  <r>
    <x v="2"/>
    <n v="853367"/>
  </r>
  <r>
    <x v="53"/>
    <n v="850593"/>
  </r>
  <r>
    <x v="26"/>
    <n v="850000"/>
  </r>
  <r>
    <x v="24"/>
    <n v="841366"/>
  </r>
  <r>
    <x v="34"/>
    <n v="838653"/>
  </r>
  <r>
    <x v="17"/>
    <n v="824366"/>
  </r>
  <r>
    <x v="22"/>
    <n v="823638"/>
  </r>
  <r>
    <x v="54"/>
    <n v="815580"/>
  </r>
  <r>
    <x v="26"/>
    <n v="812000"/>
  </r>
  <r>
    <x v="29"/>
    <n v="811683"/>
  </r>
  <r>
    <x v="55"/>
    <n v="794091"/>
  </r>
  <r>
    <x v="40"/>
    <n v="769877"/>
  </r>
  <r>
    <x v="47"/>
    <n v="768905"/>
  </r>
  <r>
    <x v="34"/>
    <n v="755935"/>
  </r>
  <r>
    <x v="56"/>
    <n v="750396"/>
  </r>
  <r>
    <x v="37"/>
    <n v="733419"/>
  </r>
  <r>
    <x v="16"/>
    <n v="725556"/>
  </r>
  <r>
    <x v="30"/>
    <n v="706033"/>
  </r>
  <r>
    <x v="30"/>
    <n v="703913"/>
  </r>
  <r>
    <x v="4"/>
    <n v="703216"/>
  </r>
  <r>
    <x v="10"/>
    <n v="695654"/>
  </r>
  <r>
    <x v="0"/>
    <n v="692907"/>
  </r>
  <r>
    <x v="35"/>
    <n v="689817"/>
  </r>
  <r>
    <x v="5"/>
    <n v="671343"/>
  </r>
  <r>
    <x v="10"/>
    <n v="668112"/>
  </r>
  <r>
    <x v="18"/>
    <n v="644585"/>
  </r>
  <r>
    <x v="18"/>
    <n v="639310"/>
  </r>
  <r>
    <x v="40"/>
    <n v="636569"/>
  </r>
  <r>
    <x v="24"/>
    <n v="633965"/>
  </r>
  <r>
    <x v="57"/>
    <n v="631145"/>
  </r>
  <r>
    <x v="11"/>
    <n v="616605"/>
  </r>
  <r>
    <x v="40"/>
    <n v="590815"/>
  </r>
  <r>
    <x v="7"/>
    <n v="590000"/>
  </r>
  <r>
    <x v="27"/>
    <n v="579165"/>
  </r>
  <r>
    <x v="40"/>
    <n v="560900"/>
  </r>
  <r>
    <x v="2"/>
    <n v="559550"/>
  </r>
  <r>
    <x v="17"/>
    <n v="557116"/>
  </r>
  <r>
    <x v="58"/>
    <n v="555000"/>
  </r>
  <r>
    <x v="40"/>
    <n v="551935"/>
  </r>
  <r>
    <x v="27"/>
    <n v="551286"/>
  </r>
  <r>
    <x v="27"/>
    <n v="534372"/>
  </r>
  <r>
    <x v="59"/>
    <n v="527217"/>
  </r>
  <r>
    <x v="60"/>
    <n v="526284"/>
  </r>
  <r>
    <x v="61"/>
    <n v="520034"/>
  </r>
  <r>
    <x v="40"/>
    <n v="507731"/>
  </r>
  <r>
    <x v="2"/>
    <n v="507380"/>
  </r>
  <r>
    <x v="62"/>
    <n v="504750"/>
  </r>
  <r>
    <x v="5"/>
    <n v="503786"/>
  </r>
  <r>
    <x v="11"/>
    <n v="498152"/>
  </r>
  <r>
    <x v="40"/>
    <n v="492391"/>
  </r>
  <r>
    <x v="45"/>
    <n v="478675"/>
  </r>
  <r>
    <x v="63"/>
    <n v="465314"/>
  </r>
  <r>
    <x v="64"/>
    <n v="463081"/>
  </r>
  <r>
    <x v="34"/>
    <n v="461898"/>
  </r>
  <r>
    <x v="2"/>
    <n v="459245"/>
  </r>
  <r>
    <x v="28"/>
    <n v="456624"/>
  </r>
  <r>
    <x v="0"/>
    <n v="455963"/>
  </r>
  <r>
    <x v="22"/>
    <n v="455830"/>
  </r>
  <r>
    <x v="40"/>
    <n v="452711"/>
  </r>
  <r>
    <x v="0"/>
    <n v="436710"/>
  </r>
  <r>
    <x v="65"/>
    <n v="433817"/>
  </r>
  <r>
    <x v="65"/>
    <n v="433617"/>
  </r>
  <r>
    <x v="41"/>
    <n v="410904"/>
  </r>
  <r>
    <x v="41"/>
    <n v="407965"/>
  </r>
  <r>
    <x v="0"/>
    <n v="403070"/>
  </r>
  <r>
    <x v="40"/>
    <n v="400000"/>
  </r>
  <r>
    <x v="47"/>
    <n v="394239"/>
  </r>
  <r>
    <x v="27"/>
    <n v="391173"/>
  </r>
  <r>
    <x v="2"/>
    <n v="387570"/>
  </r>
  <r>
    <x v="66"/>
    <n v="383542"/>
  </r>
  <r>
    <x v="67"/>
    <n v="368186"/>
  </r>
  <r>
    <x v="2"/>
    <n v="367530"/>
  </r>
  <r>
    <x v="17"/>
    <n v="365480"/>
  </r>
  <r>
    <x v="34"/>
    <n v="355477"/>
  </r>
  <r>
    <x v="11"/>
    <n v="355288"/>
  </r>
  <r>
    <x v="68"/>
    <n v="354538"/>
  </r>
  <r>
    <x v="29"/>
    <n v="350840"/>
  </r>
  <r>
    <x v="2"/>
    <n v="346755"/>
  </r>
  <r>
    <x v="57"/>
    <n v="346347"/>
  </r>
  <r>
    <x v="2"/>
    <n v="343635"/>
  </r>
  <r>
    <x v="16"/>
    <n v="336366"/>
  </r>
  <r>
    <x v="24"/>
    <n v="336339"/>
  </r>
  <r>
    <x v="45"/>
    <n v="334988"/>
  </r>
  <r>
    <x v="58"/>
    <n v="331542"/>
  </r>
  <r>
    <x v="61"/>
    <n v="330188"/>
  </r>
  <r>
    <x v="2"/>
    <n v="328705"/>
  </r>
  <r>
    <x v="69"/>
    <n v="325449"/>
  </r>
  <r>
    <x v="22"/>
    <n v="324768"/>
  </r>
  <r>
    <x v="45"/>
    <n v="310031"/>
  </r>
  <r>
    <x v="70"/>
    <n v="308555"/>
  </r>
  <r>
    <x v="62"/>
    <n v="303206"/>
  </r>
  <r>
    <x v="12"/>
    <n v="302801"/>
  </r>
  <r>
    <x v="34"/>
    <n v="291307"/>
  </r>
  <r>
    <x v="47"/>
    <n v="279328"/>
  </r>
  <r>
    <x v="4"/>
    <n v="276635"/>
  </r>
  <r>
    <x v="71"/>
    <n v="272559"/>
  </r>
  <r>
    <x v="45"/>
    <n v="265986"/>
  </r>
  <r>
    <x v="30"/>
    <n v="265837"/>
  </r>
  <r>
    <x v="72"/>
    <n v="258354"/>
  </r>
  <r>
    <x v="17"/>
    <n v="258252"/>
  </r>
  <r>
    <x v="73"/>
    <n v="254846"/>
  </r>
  <r>
    <x v="5"/>
    <n v="253295"/>
  </r>
  <r>
    <x v="73"/>
    <n v="251923"/>
  </r>
  <r>
    <x v="40"/>
    <n v="248470"/>
  </r>
  <r>
    <x v="34"/>
    <n v="246513"/>
  </r>
  <r>
    <x v="7"/>
    <n v="246085"/>
  </r>
  <r>
    <x v="17"/>
    <n v="245265"/>
  </r>
  <r>
    <x v="74"/>
    <n v="243844"/>
  </r>
  <r>
    <x v="12"/>
    <n v="239533"/>
  </r>
  <r>
    <x v="60"/>
    <n v="239015"/>
  </r>
  <r>
    <x v="2"/>
    <n v="237145"/>
  </r>
  <r>
    <x v="2"/>
    <n v="235270"/>
  </r>
  <r>
    <x v="45"/>
    <n v="230515"/>
  </r>
  <r>
    <x v="16"/>
    <n v="227674"/>
  </r>
  <r>
    <x v="75"/>
    <n v="222775"/>
  </r>
  <r>
    <x v="75"/>
    <n v="221936"/>
  </r>
  <r>
    <x v="30"/>
    <n v="219915"/>
  </r>
  <r>
    <x v="2"/>
    <n v="216355"/>
  </r>
  <r>
    <x v="48"/>
    <n v="215249"/>
  </r>
  <r>
    <x v="40"/>
    <n v="214515"/>
  </r>
  <r>
    <x v="65"/>
    <n v="213795"/>
  </r>
  <r>
    <x v="34"/>
    <n v="213344"/>
  </r>
  <r>
    <x v="22"/>
    <n v="212706"/>
  </r>
  <r>
    <x v="34"/>
    <n v="208467"/>
  </r>
  <r>
    <x v="76"/>
    <n v="205882"/>
  </r>
  <r>
    <x v="77"/>
    <n v="204533"/>
  </r>
  <r>
    <x v="78"/>
    <n v="204179"/>
  </r>
  <r>
    <x v="75"/>
    <n v="200679"/>
  </r>
  <r>
    <x v="79"/>
    <n v="197000"/>
  </r>
  <r>
    <x v="6"/>
    <n v="194878"/>
  </r>
  <r>
    <x v="65"/>
    <n v="192223"/>
  </r>
  <r>
    <x v="17"/>
    <n v="188265"/>
  </r>
  <r>
    <x v="73"/>
    <n v="186892"/>
  </r>
  <r>
    <x v="22"/>
    <n v="185131"/>
  </r>
  <r>
    <x v="2"/>
    <n v="182585"/>
  </r>
  <r>
    <x v="34"/>
    <n v="181451"/>
  </r>
  <r>
    <x v="73"/>
    <n v="180426"/>
  </r>
  <r>
    <x v="80"/>
    <n v="174932"/>
  </r>
  <r>
    <x v="69"/>
    <n v="172560"/>
  </r>
  <r>
    <x v="81"/>
    <n v="172187"/>
  </r>
  <r>
    <x v="28"/>
    <n v="171832"/>
  </r>
  <r>
    <x v="51"/>
    <n v="170436"/>
  </r>
  <r>
    <x v="10"/>
    <n v="167471"/>
  </r>
  <r>
    <x v="2"/>
    <n v="164895"/>
  </r>
  <r>
    <x v="17"/>
    <n v="163676"/>
  </r>
  <r>
    <x v="60"/>
    <n v="159737"/>
  </r>
  <r>
    <x v="82"/>
    <n v="159523"/>
  </r>
  <r>
    <x v="27"/>
    <n v="154681"/>
  </r>
  <r>
    <x v="41"/>
    <n v="153510"/>
  </r>
  <r>
    <x v="29"/>
    <n v="153326"/>
  </r>
  <r>
    <x v="41"/>
    <n v="151957"/>
  </r>
  <r>
    <x v="9"/>
    <n v="150040"/>
  </r>
  <r>
    <x v="60"/>
    <n v="149370"/>
  </r>
  <r>
    <x v="75"/>
    <n v="148548"/>
  </r>
  <r>
    <x v="6"/>
    <n v="148203"/>
  </r>
  <r>
    <x v="40"/>
    <n v="146790"/>
  </r>
  <r>
    <x v="24"/>
    <n v="143543"/>
  </r>
  <r>
    <x v="47"/>
    <n v="142747"/>
  </r>
  <r>
    <x v="15"/>
    <n v="142378"/>
  </r>
  <r>
    <x v="47"/>
    <n v="141193"/>
  </r>
  <r>
    <x v="17"/>
    <n v="140991"/>
  </r>
  <r>
    <x v="73"/>
    <n v="139443"/>
  </r>
  <r>
    <x v="83"/>
    <n v="138709"/>
  </r>
  <r>
    <x v="2"/>
    <n v="138585"/>
  </r>
  <r>
    <x v="75"/>
    <n v="133396"/>
  </r>
  <r>
    <x v="12"/>
    <n v="131609"/>
  </r>
  <r>
    <x v="47"/>
    <n v="129358"/>
  </r>
  <r>
    <x v="3"/>
    <n v="129265"/>
  </r>
  <r>
    <x v="84"/>
    <n v="128762"/>
  </r>
  <r>
    <x v="15"/>
    <n v="128429"/>
  </r>
  <r>
    <x v="85"/>
    <n v="123065"/>
  </r>
  <r>
    <x v="24"/>
    <n v="121315"/>
  </r>
  <r>
    <x v="22"/>
    <n v="118977"/>
  </r>
  <r>
    <x v="45"/>
    <n v="117548"/>
  </r>
  <r>
    <x v="41"/>
    <n v="117402"/>
  </r>
  <r>
    <x v="59"/>
    <n v="116734"/>
  </r>
  <r>
    <x v="9"/>
    <n v="116690"/>
  </r>
  <r>
    <x v="34"/>
    <n v="115465"/>
  </r>
  <r>
    <x v="40"/>
    <n v="115405"/>
  </r>
  <r>
    <x v="5"/>
    <n v="113610"/>
  </r>
  <r>
    <x v="22"/>
    <n v="113123"/>
  </r>
  <r>
    <x v="45"/>
    <n v="111685"/>
  </r>
  <r>
    <x v="86"/>
    <n v="111008"/>
  </r>
  <r>
    <x v="57"/>
    <n v="109893"/>
  </r>
  <r>
    <x v="40"/>
    <n v="109530"/>
  </r>
  <r>
    <x v="65"/>
    <n v="109061"/>
  </r>
  <r>
    <x v="87"/>
    <n v="109020"/>
  </r>
  <r>
    <x v="68"/>
    <n v="108957"/>
  </r>
  <r>
    <x v="69"/>
    <n v="108937"/>
  </r>
  <r>
    <x v="54"/>
    <n v="107953"/>
  </r>
  <r>
    <x v="2"/>
    <n v="107350"/>
  </r>
  <r>
    <x v="2"/>
    <n v="107245"/>
  </r>
  <r>
    <x v="75"/>
    <n v="106838"/>
  </r>
  <r>
    <x v="75"/>
    <n v="106110"/>
  </r>
  <r>
    <x v="24"/>
    <n v="105923"/>
  </r>
  <r>
    <x v="88"/>
    <n v="105654"/>
  </r>
  <r>
    <x v="89"/>
    <n v="104797"/>
  </r>
  <r>
    <x v="41"/>
    <n v="103433"/>
  </r>
  <r>
    <x v="57"/>
    <n v="103362"/>
  </r>
  <r>
    <x v="2"/>
    <n v="103325"/>
  </r>
  <r>
    <x v="12"/>
    <n v="103230"/>
  </r>
  <r>
    <x v="40"/>
    <n v="102885"/>
  </r>
  <r>
    <x v="17"/>
    <n v="102831"/>
  </r>
  <r>
    <x v="8"/>
    <n v="101338"/>
  </r>
  <r>
    <x v="2"/>
    <n v="101170"/>
  </r>
  <r>
    <x v="40"/>
    <n v="100075"/>
  </r>
  <r>
    <x v="75"/>
    <n v="99907"/>
  </r>
  <r>
    <x v="75"/>
    <n v="99753"/>
  </r>
  <r>
    <x v="9"/>
    <n v="97105"/>
  </r>
  <r>
    <x v="57"/>
    <n v="92687"/>
  </r>
  <r>
    <x v="30"/>
    <n v="92146"/>
  </r>
  <r>
    <x v="17"/>
    <n v="91796"/>
  </r>
  <r>
    <x v="60"/>
    <n v="89456"/>
  </r>
  <r>
    <x v="90"/>
    <n v="88988"/>
  </r>
  <r>
    <x v="48"/>
    <n v="88292"/>
  </r>
  <r>
    <x v="5"/>
    <n v="87563"/>
  </r>
  <r>
    <x v="24"/>
    <n v="84752"/>
  </r>
  <r>
    <x v="91"/>
    <n v="83937"/>
  </r>
  <r>
    <x v="17"/>
    <n v="77592"/>
  </r>
  <r>
    <x v="59"/>
    <n v="76999"/>
  </r>
  <r>
    <x v="0"/>
    <n v="76861"/>
  </r>
  <r>
    <x v="61"/>
    <n v="75016"/>
  </r>
  <r>
    <x v="92"/>
    <n v="72267"/>
  </r>
  <r>
    <x v="65"/>
    <n v="71629"/>
  </r>
  <r>
    <x v="93"/>
    <n v="71361"/>
  </r>
  <r>
    <x v="57"/>
    <n v="70462"/>
  </r>
  <r>
    <x v="94"/>
    <n v="68677"/>
  </r>
  <r>
    <x v="75"/>
    <n v="68657"/>
  </r>
  <r>
    <x v="48"/>
    <n v="68398"/>
  </r>
  <r>
    <x v="72"/>
    <n v="68190"/>
  </r>
  <r>
    <x v="95"/>
    <n v="67992"/>
  </r>
  <r>
    <x v="96"/>
    <n v="67407"/>
  </r>
  <r>
    <x v="97"/>
    <n v="64032"/>
  </r>
  <r>
    <x v="68"/>
    <n v="63831"/>
  </r>
  <r>
    <x v="24"/>
    <n v="63350"/>
  </r>
  <r>
    <x v="0"/>
    <n v="62626"/>
  </r>
  <r>
    <x v="5"/>
    <n v="61644"/>
  </r>
  <r>
    <x v="72"/>
    <n v="61597"/>
  </r>
  <r>
    <x v="98"/>
    <n v="60970"/>
  </r>
  <r>
    <x v="99"/>
    <n v="59753"/>
  </r>
  <r>
    <x v="41"/>
    <n v="58395"/>
  </r>
  <r>
    <x v="64"/>
    <n v="58337"/>
  </r>
  <r>
    <x v="88"/>
    <n v="57546"/>
  </r>
  <r>
    <x v="15"/>
    <n v="56569"/>
  </r>
  <r>
    <x v="100"/>
    <n v="55809"/>
  </r>
  <r>
    <x v="60"/>
    <n v="55046"/>
  </r>
  <r>
    <x v="75"/>
    <n v="53912"/>
  </r>
  <r>
    <x v="24"/>
    <n v="53804"/>
  </r>
  <r>
    <x v="101"/>
    <n v="53478"/>
  </r>
  <r>
    <x v="75"/>
    <n v="52104"/>
  </r>
  <r>
    <x v="93"/>
    <n v="51430"/>
  </r>
  <r>
    <x v="47"/>
    <n v="51047"/>
  </r>
  <r>
    <x v="102"/>
    <n v="49660"/>
  </r>
  <r>
    <x v="41"/>
    <n v="49449"/>
  </r>
  <r>
    <x v="28"/>
    <n v="48899"/>
  </r>
  <r>
    <x v="100"/>
    <n v="48417"/>
  </r>
  <r>
    <x v="5"/>
    <n v="48126"/>
  </r>
  <r>
    <x v="73"/>
    <n v="47749"/>
  </r>
  <r>
    <x v="27"/>
    <n v="47394"/>
  </r>
  <r>
    <x v="48"/>
    <n v="47086"/>
  </r>
  <r>
    <x v="78"/>
    <n v="46815"/>
  </r>
  <r>
    <x v="103"/>
    <n v="46810"/>
  </r>
  <r>
    <x v="34"/>
    <n v="46160"/>
  </r>
  <r>
    <x v="65"/>
    <n v="45868"/>
  </r>
  <r>
    <x v="11"/>
    <n v="45268"/>
  </r>
  <r>
    <x v="0"/>
    <n v="45103"/>
  </r>
  <r>
    <x v="75"/>
    <n v="45047"/>
  </r>
  <r>
    <x v="0"/>
    <n v="44544"/>
  </r>
  <r>
    <x v="75"/>
    <n v="44386"/>
  </r>
  <r>
    <x v="22"/>
    <n v="43616"/>
  </r>
  <r>
    <x v="6"/>
    <n v="43421"/>
  </r>
  <r>
    <x v="63"/>
    <n v="43089"/>
  </r>
  <r>
    <x v="11"/>
    <n v="42753"/>
  </r>
  <r>
    <x v="15"/>
    <n v="41818"/>
  </r>
  <r>
    <x v="97"/>
    <n v="40724"/>
  </r>
  <r>
    <x v="18"/>
    <n v="40468"/>
  </r>
  <r>
    <x v="75"/>
    <n v="39108"/>
  </r>
  <r>
    <x v="94"/>
    <n v="38392"/>
  </r>
  <r>
    <x v="104"/>
    <n v="38207"/>
  </r>
  <r>
    <x v="102"/>
    <n v="38156"/>
  </r>
  <r>
    <x v="15"/>
    <n v="37944"/>
  </r>
  <r>
    <x v="105"/>
    <n v="37729"/>
  </r>
  <r>
    <x v="5"/>
    <n v="35821"/>
  </r>
  <r>
    <x v="60"/>
    <n v="35563"/>
  </r>
  <r>
    <x v="73"/>
    <n v="35332"/>
  </r>
  <r>
    <x v="68"/>
    <n v="34714"/>
  </r>
  <r>
    <x v="11"/>
    <n v="34057"/>
  </r>
  <r>
    <x v="106"/>
    <n v="33630"/>
  </r>
  <r>
    <x v="47"/>
    <n v="32817"/>
  </r>
  <r>
    <x v="41"/>
    <n v="32669"/>
  </r>
  <r>
    <x v="61"/>
    <n v="32600"/>
  </r>
  <r>
    <x v="5"/>
    <n v="32376"/>
  </r>
  <r>
    <x v="102"/>
    <n v="32359"/>
  </r>
  <r>
    <x v="78"/>
    <n v="31575"/>
  </r>
  <r>
    <x v="107"/>
    <n v="30755"/>
  </r>
  <r>
    <x v="75"/>
    <n v="30491"/>
  </r>
  <r>
    <x v="30"/>
    <n v="30279"/>
  </r>
  <r>
    <x v="108"/>
    <n v="29694"/>
  </r>
  <r>
    <x v="0"/>
    <n v="29071"/>
  </r>
  <r>
    <x v="86"/>
    <n v="28965"/>
  </r>
  <r>
    <x v="48"/>
    <n v="27972"/>
  </r>
  <r>
    <x v="77"/>
    <n v="26498"/>
  </r>
  <r>
    <x v="109"/>
    <n v="26039"/>
  </r>
  <r>
    <x v="78"/>
    <n v="25552"/>
  </r>
  <r>
    <x v="48"/>
    <n v="25369"/>
  </r>
  <r>
    <x v="110"/>
    <n v="25185"/>
  </r>
  <r>
    <x v="15"/>
    <n v="23967"/>
  </r>
  <r>
    <x v="75"/>
    <n v="23253"/>
  </r>
  <r>
    <x v="57"/>
    <n v="22835"/>
  </r>
  <r>
    <x v="5"/>
    <n v="22302"/>
  </r>
  <r>
    <x v="47"/>
    <n v="21647"/>
  </r>
  <r>
    <x v="57"/>
    <n v="21172"/>
  </r>
  <r>
    <x v="75"/>
    <n v="21083"/>
  </r>
  <r>
    <x v="65"/>
    <n v="20788"/>
  </r>
  <r>
    <x v="75"/>
    <n v="20221"/>
  </r>
  <r>
    <x v="75"/>
    <n v="20024"/>
  </r>
  <r>
    <x v="15"/>
    <n v="19414"/>
  </r>
  <r>
    <x v="34"/>
    <n v="19359"/>
  </r>
  <r>
    <x v="109"/>
    <n v="19222"/>
  </r>
  <r>
    <x v="5"/>
    <n v="18830"/>
  </r>
  <r>
    <x v="111"/>
    <n v="18762"/>
  </r>
  <r>
    <x v="60"/>
    <n v="18698"/>
  </r>
  <r>
    <x v="48"/>
    <n v="18292"/>
  </r>
  <r>
    <x v="37"/>
    <n v="18111"/>
  </r>
  <r>
    <x v="78"/>
    <n v="17907"/>
  </r>
  <r>
    <x v="60"/>
    <n v="17866"/>
  </r>
  <r>
    <x v="0"/>
    <n v="17676"/>
  </r>
  <r>
    <x v="112"/>
    <n v="17310"/>
  </r>
  <r>
    <x v="78"/>
    <n v="17173"/>
  </r>
  <r>
    <x v="60"/>
    <n v="16975"/>
  </r>
  <r>
    <x v="47"/>
    <n v="16545"/>
  </r>
  <r>
    <x v="68"/>
    <n v="16362"/>
  </r>
  <r>
    <x v="113"/>
    <n v="16056"/>
  </r>
  <r>
    <x v="114"/>
    <n v="16000"/>
  </r>
  <r>
    <x v="93"/>
    <n v="15531"/>
  </r>
  <r>
    <x v="78"/>
    <n v="15310"/>
  </r>
  <r>
    <x v="78"/>
    <n v="15260"/>
  </r>
  <r>
    <x v="78"/>
    <n v="15175"/>
  </r>
  <r>
    <x v="78"/>
    <n v="14929"/>
  </r>
  <r>
    <x v="29"/>
    <n v="14703"/>
  </r>
  <r>
    <x v="115"/>
    <n v="14439"/>
  </r>
  <r>
    <x v="85"/>
    <n v="13847"/>
  </r>
  <r>
    <x v="57"/>
    <n v="13395"/>
  </r>
  <r>
    <x v="15"/>
    <n v="13377"/>
  </r>
  <r>
    <x v="47"/>
    <n v="13211"/>
  </r>
  <r>
    <x v="2"/>
    <n v="13000"/>
  </r>
  <r>
    <x v="68"/>
    <n v="12989"/>
  </r>
  <r>
    <x v="60"/>
    <n v="12716"/>
  </r>
  <r>
    <x v="61"/>
    <n v="12174"/>
  </r>
  <r>
    <x v="48"/>
    <n v="12025"/>
  </r>
  <r>
    <x v="116"/>
    <n v="12000"/>
  </r>
  <r>
    <x v="117"/>
    <n v="11943"/>
  </r>
  <r>
    <x v="118"/>
    <n v="11797"/>
  </r>
  <r>
    <x v="91"/>
    <n v="11719"/>
  </r>
  <r>
    <x v="104"/>
    <n v="11500"/>
  </r>
  <r>
    <x v="34"/>
    <n v="11403"/>
  </r>
  <r>
    <x v="28"/>
    <n v="11372"/>
  </r>
  <r>
    <x v="73"/>
    <n v="11204"/>
  </r>
  <r>
    <x v="47"/>
    <n v="11139"/>
  </r>
  <r>
    <x v="69"/>
    <n v="11077"/>
  </r>
  <r>
    <x v="85"/>
    <n v="10980"/>
  </r>
  <r>
    <x v="78"/>
    <n v="10072"/>
  </r>
  <r>
    <x v="78"/>
    <n v="9290"/>
  </r>
  <r>
    <x v="75"/>
    <n v="9239"/>
  </r>
  <r>
    <x v="75"/>
    <n v="9085"/>
  </r>
  <r>
    <x v="93"/>
    <n v="8493"/>
  </r>
  <r>
    <x v="6"/>
    <n v="8393"/>
  </r>
  <r>
    <x v="119"/>
    <n v="8325"/>
  </r>
  <r>
    <x v="73"/>
    <n v="8268"/>
  </r>
  <r>
    <x v="91"/>
    <n v="8139"/>
  </r>
  <r>
    <x v="111"/>
    <n v="8000"/>
  </r>
  <r>
    <x v="94"/>
    <n v="7961"/>
  </r>
  <r>
    <x v="78"/>
    <n v="7618"/>
  </r>
  <r>
    <x v="120"/>
    <n v="7200"/>
  </r>
  <r>
    <x v="34"/>
    <n v="7159"/>
  </r>
  <r>
    <x v="65"/>
    <n v="7136"/>
  </r>
  <r>
    <x v="121"/>
    <n v="7066"/>
  </r>
  <r>
    <x v="22"/>
    <n v="6527"/>
  </r>
  <r>
    <x v="93"/>
    <n v="6523"/>
  </r>
  <r>
    <x v="41"/>
    <n v="6393"/>
  </r>
  <r>
    <x v="102"/>
    <n v="6357"/>
  </r>
  <r>
    <x v="122"/>
    <n v="6318"/>
  </r>
  <r>
    <x v="73"/>
    <n v="6308"/>
  </r>
  <r>
    <x v="78"/>
    <n v="5700"/>
  </r>
  <r>
    <x v="78"/>
    <n v="5601"/>
  </r>
  <r>
    <x v="99"/>
    <n v="5429"/>
  </r>
  <r>
    <x v="123"/>
    <n v="5283"/>
  </r>
  <r>
    <x v="75"/>
    <n v="4863"/>
  </r>
  <r>
    <x v="60"/>
    <n v="4745"/>
  </r>
  <r>
    <x v="124"/>
    <n v="4665"/>
  </r>
  <r>
    <x v="93"/>
    <n v="4510"/>
  </r>
  <r>
    <x v="125"/>
    <n v="4472"/>
  </r>
  <r>
    <x v="109"/>
    <n v="4442"/>
  </r>
  <r>
    <x v="75"/>
    <n v="3428"/>
  </r>
  <r>
    <x v="126"/>
    <n v="3136"/>
  </r>
  <r>
    <x v="127"/>
    <n v="2999"/>
  </r>
  <r>
    <x v="85"/>
    <n v="2813"/>
  </r>
  <r>
    <x v="128"/>
    <n v="2725"/>
  </r>
  <r>
    <x v="128"/>
    <n v="2713"/>
  </r>
  <r>
    <x v="6"/>
    <n v="2558"/>
  </r>
  <r>
    <x v="78"/>
    <n v="2500"/>
  </r>
  <r>
    <x v="60"/>
    <n v="2353"/>
  </r>
  <r>
    <x v="60"/>
    <n v="2337"/>
  </r>
  <r>
    <x v="129"/>
    <n v="1755"/>
  </r>
  <r>
    <x v="60"/>
    <n v="1428"/>
  </r>
  <r>
    <x v="75"/>
    <n v="1227"/>
  </r>
  <r>
    <x v="11"/>
    <n v="1210"/>
  </r>
  <r>
    <x v="47"/>
    <n v="1158"/>
  </r>
  <r>
    <x v="60"/>
    <n v="983"/>
  </r>
  <r>
    <x v="5"/>
    <n v="941"/>
  </r>
  <r>
    <x v="5"/>
    <n v="936"/>
  </r>
  <r>
    <x v="5"/>
    <n v="669"/>
  </r>
  <r>
    <x v="5"/>
    <n v="633"/>
  </r>
  <r>
    <x v="93"/>
    <n v="527"/>
  </r>
  <r>
    <x v="90"/>
    <n v="409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2">
  <r>
    <x v="0"/>
    <n v="652980194"/>
  </r>
  <r>
    <x v="0"/>
    <n v="636745858"/>
  </r>
  <r>
    <x v="1"/>
    <n v="432943285"/>
  </r>
  <r>
    <x v="0"/>
    <n v="404017489"/>
  </r>
  <r>
    <x v="1"/>
    <n v="361004205"/>
  </r>
  <r>
    <x v="2"/>
    <n v="294100435"/>
  </r>
  <r>
    <x v="2"/>
    <n v="282709065"/>
  </r>
  <r>
    <x v="1"/>
    <n v="267762265"/>
  </r>
  <r>
    <x v="2"/>
    <n v="196805338"/>
  </r>
  <r>
    <x v="1"/>
    <n v="193590620"/>
  </r>
  <r>
    <x v="3"/>
    <n v="193573217"/>
  </r>
  <r>
    <x v="4"/>
    <n v="171130165"/>
  </r>
  <r>
    <x v="5"/>
    <n v="164554921"/>
  </r>
  <r>
    <x v="5"/>
    <n v="151558894"/>
  </r>
  <r>
    <x v="3"/>
    <n v="148518266"/>
  </r>
  <r>
    <x v="1"/>
    <n v="143190445"/>
  </r>
  <r>
    <x v="3"/>
    <n v="139733580"/>
  </r>
  <r>
    <x v="5"/>
    <n v="139051884"/>
  </r>
  <r>
    <x v="0"/>
    <n v="128143945"/>
  </r>
  <r>
    <x v="3"/>
    <n v="113376590"/>
  </r>
  <r>
    <x v="5"/>
    <n v="111375918"/>
  </r>
  <r>
    <x v="4"/>
    <n v="105313091"/>
  </r>
  <r>
    <x v="5"/>
    <n v="96981216"/>
  </r>
  <r>
    <x v="6"/>
    <n v="96805881"/>
  </r>
  <r>
    <x v="1"/>
    <n v="92900355"/>
  </r>
  <r>
    <x v="3"/>
    <n v="91956547"/>
  </r>
  <r>
    <x v="2"/>
    <n v="85451913"/>
  </r>
  <r>
    <x v="7"/>
    <n v="74346140"/>
  </r>
  <r>
    <x v="1"/>
    <n v="73526925"/>
  </r>
  <r>
    <x v="5"/>
    <n v="72581770"/>
  </r>
  <r>
    <x v="5"/>
    <n v="69012586"/>
  </r>
  <r>
    <x v="8"/>
    <n v="68757539"/>
  </r>
  <r>
    <x v="2"/>
    <n v="67587546"/>
  </r>
  <r>
    <x v="6"/>
    <n v="66220535"/>
  </r>
  <r>
    <x v="3"/>
    <n v="63482283"/>
  </r>
  <r>
    <x v="5"/>
    <n v="59098421"/>
  </r>
  <r>
    <x v="2"/>
    <n v="58300287"/>
  </r>
  <r>
    <x v="9"/>
    <n v="53981071"/>
  </r>
  <r>
    <x v="6"/>
    <n v="50119408"/>
  </r>
  <r>
    <x v="10"/>
    <n v="48120015"/>
  </r>
  <r>
    <x v="2"/>
    <n v="48011513"/>
  </r>
  <r>
    <x v="1"/>
    <n v="45207275"/>
  </r>
  <r>
    <x v="3"/>
    <n v="43817106"/>
  </r>
  <r>
    <x v="2"/>
    <n v="42777281"/>
  </r>
  <r>
    <x v="11"/>
    <n v="39802723"/>
  </r>
  <r>
    <x v="1"/>
    <n v="36931420"/>
  </r>
  <r>
    <x v="11"/>
    <n v="35202562"/>
  </r>
  <r>
    <x v="12"/>
    <n v="33626425"/>
  </r>
  <r>
    <x v="1"/>
    <n v="32494740"/>
  </r>
  <r>
    <x v="10"/>
    <n v="31289705"/>
  </r>
  <r>
    <x v="6"/>
    <n v="30642834"/>
  </r>
  <r>
    <x v="13"/>
    <n v="29397140"/>
  </r>
  <r>
    <x v="3"/>
    <n v="29123632"/>
  </r>
  <r>
    <x v="2"/>
    <n v="29035702"/>
  </r>
  <r>
    <x v="14"/>
    <n v="28501840"/>
  </r>
  <r>
    <x v="11"/>
    <n v="28009161"/>
  </r>
  <r>
    <x v="8"/>
    <n v="27716205"/>
  </r>
  <r>
    <x v="1"/>
    <n v="25867515"/>
  </r>
  <r>
    <x v="1"/>
    <n v="25116955"/>
  </r>
  <r>
    <x v="11"/>
    <n v="25049006"/>
  </r>
  <r>
    <x v="8"/>
    <n v="24690031"/>
  </r>
  <r>
    <x v="14"/>
    <n v="24257189"/>
  </r>
  <r>
    <x v="6"/>
    <n v="23093906"/>
  </r>
  <r>
    <x v="3"/>
    <n v="21915474"/>
  </r>
  <r>
    <x v="10"/>
    <n v="21746895"/>
  </r>
  <r>
    <x v="11"/>
    <n v="20535053"/>
  </r>
  <r>
    <x v="3"/>
    <n v="20532222"/>
  </r>
  <r>
    <x v="11"/>
    <n v="20335239"/>
  </r>
  <r>
    <x v="4"/>
    <n v="20092802"/>
  </r>
  <r>
    <x v="8"/>
    <n v="19646906"/>
  </r>
  <r>
    <x v="15"/>
    <n v="19512135"/>
  </r>
  <r>
    <x v="6"/>
    <n v="19442987"/>
  </r>
  <r>
    <x v="11"/>
    <n v="19174421"/>
  </r>
  <r>
    <x v="2"/>
    <n v="19164028"/>
  </r>
  <r>
    <x v="3"/>
    <n v="18771004"/>
  </r>
  <r>
    <x v="16"/>
    <n v="18289575"/>
  </r>
  <r>
    <x v="17"/>
    <n v="17657658"/>
  </r>
  <r>
    <x v="3"/>
    <n v="17640924"/>
  </r>
  <r>
    <x v="2"/>
    <n v="16571549"/>
  </r>
  <r>
    <x v="18"/>
    <n v="16447054"/>
  </r>
  <r>
    <x v="7"/>
    <n v="15671306"/>
  </r>
  <r>
    <x v="11"/>
    <n v="15482668"/>
  </r>
  <r>
    <x v="5"/>
    <n v="15207563"/>
  </r>
  <r>
    <x v="8"/>
    <n v="15097633"/>
  </r>
  <r>
    <x v="12"/>
    <n v="14409169"/>
  </r>
  <r>
    <x v="7"/>
    <n v="14146804"/>
  </r>
  <r>
    <x v="15"/>
    <n v="13988821"/>
  </r>
  <r>
    <x v="4"/>
    <n v="13029994"/>
  </r>
  <r>
    <x v="16"/>
    <n v="13000000"/>
  </r>
  <r>
    <x v="19"/>
    <n v="12311598"/>
  </r>
  <r>
    <x v="3"/>
    <n v="12237270"/>
  </r>
  <r>
    <x v="15"/>
    <n v="12121045"/>
  </r>
  <r>
    <x v="15"/>
    <n v="11647099"/>
  </r>
  <r>
    <x v="20"/>
    <n v="11564257"/>
  </r>
  <r>
    <x v="21"/>
    <n v="10986312"/>
  </r>
  <r>
    <x v="11"/>
    <n v="10306106"/>
  </r>
  <r>
    <x v="22"/>
    <n v="10001000"/>
  </r>
  <r>
    <x v="10"/>
    <n v="9774285"/>
  </r>
  <r>
    <x v="10"/>
    <n v="9756635"/>
  </r>
  <r>
    <x v="3"/>
    <n v="9511315"/>
  </r>
  <r>
    <x v="12"/>
    <n v="9482744"/>
  </r>
  <r>
    <x v="11"/>
    <n v="9275659"/>
  </r>
  <r>
    <x v="8"/>
    <n v="9186495"/>
  </r>
  <r>
    <x v="23"/>
    <n v="9002073"/>
  </r>
  <r>
    <x v="2"/>
    <n v="8755502"/>
  </r>
  <r>
    <x v="8"/>
    <n v="8112670"/>
  </r>
  <r>
    <x v="17"/>
    <n v="8110042"/>
  </r>
  <r>
    <x v="8"/>
    <n v="7830385"/>
  </r>
  <r>
    <x v="7"/>
    <n v="7771550"/>
  </r>
  <r>
    <x v="12"/>
    <n v="7729064"/>
  </r>
  <r>
    <x v="14"/>
    <n v="7676866"/>
  </r>
  <r>
    <x v="11"/>
    <n v="7629085"/>
  </r>
  <r>
    <x v="15"/>
    <n v="7206741"/>
  </r>
  <r>
    <x v="17"/>
    <n v="7071622"/>
  </r>
  <r>
    <x v="3"/>
    <n v="6726179"/>
  </r>
  <r>
    <x v="11"/>
    <n v="6630969"/>
  </r>
  <r>
    <x v="24"/>
    <n v="6573799"/>
  </r>
  <r>
    <x v="7"/>
    <n v="6217731"/>
  </r>
  <r>
    <x v="10"/>
    <n v="6178165"/>
  </r>
  <r>
    <x v="3"/>
    <n v="6132813"/>
  </r>
  <r>
    <x v="0"/>
    <n v="6124705"/>
  </r>
  <r>
    <x v="1"/>
    <n v="5978720"/>
  </r>
  <r>
    <x v="12"/>
    <n v="5937306"/>
  </r>
  <r>
    <x v="24"/>
    <n v="5716885"/>
  </r>
  <r>
    <x v="16"/>
    <n v="5600000"/>
  </r>
  <r>
    <x v="11"/>
    <n v="5404378"/>
  </r>
  <r>
    <x v="6"/>
    <n v="5372282"/>
  </r>
  <r>
    <x v="0"/>
    <n v="5082278"/>
  </r>
  <r>
    <x v="11"/>
    <n v="5069171"/>
  </r>
  <r>
    <x v="20"/>
    <n v="5041781"/>
  </r>
  <r>
    <x v="14"/>
    <n v="5038931"/>
  </r>
  <r>
    <x v="10"/>
    <n v="5028215"/>
  </r>
  <r>
    <x v="6"/>
    <n v="5021220"/>
  </r>
  <r>
    <x v="25"/>
    <n v="5008179"/>
  </r>
  <r>
    <x v="8"/>
    <n v="4949699"/>
  </r>
  <r>
    <x v="10"/>
    <n v="4839360"/>
  </r>
  <r>
    <x v="26"/>
    <n v="4800000"/>
  </r>
  <r>
    <x v="7"/>
    <n v="4689831"/>
  </r>
  <r>
    <x v="27"/>
    <n v="4620045"/>
  </r>
  <r>
    <x v="28"/>
    <n v="4530418"/>
  </r>
  <r>
    <x v="22"/>
    <n v="4229999"/>
  </r>
  <r>
    <x v="29"/>
    <n v="4210000"/>
  </r>
  <r>
    <x v="16"/>
    <n v="4100000"/>
  </r>
  <r>
    <x v="30"/>
    <n v="4001910"/>
  </r>
  <r>
    <x v="7"/>
    <n v="3800038"/>
  </r>
  <r>
    <x v="7"/>
    <n v="3766668"/>
  </r>
  <r>
    <x v="8"/>
    <n v="3763863"/>
  </r>
  <r>
    <x v="1"/>
    <n v="3761170"/>
  </r>
  <r>
    <x v="14"/>
    <n v="3703588"/>
  </r>
  <r>
    <x v="8"/>
    <n v="3609844"/>
  </r>
  <r>
    <x v="0"/>
    <n v="3364674"/>
  </r>
  <r>
    <x v="3"/>
    <n v="3350693"/>
  </r>
  <r>
    <x v="12"/>
    <n v="3269322"/>
  </r>
  <r>
    <x v="12"/>
    <n v="3256658"/>
  </r>
  <r>
    <x v="31"/>
    <n v="3162293"/>
  </r>
  <r>
    <x v="32"/>
    <n v="3083595"/>
  </r>
  <r>
    <x v="33"/>
    <n v="3060040"/>
  </r>
  <r>
    <x v="12"/>
    <n v="2927121"/>
  </r>
  <r>
    <x v="11"/>
    <n v="2906073"/>
  </r>
  <r>
    <x v="24"/>
    <n v="2854289"/>
  </r>
  <r>
    <x v="8"/>
    <n v="2837173"/>
  </r>
  <r>
    <x v="12"/>
    <n v="2827417"/>
  </r>
  <r>
    <x v="12"/>
    <n v="2800094"/>
  </r>
  <r>
    <x v="8"/>
    <n v="2778745"/>
  </r>
  <r>
    <x v="34"/>
    <n v="2769460"/>
  </r>
  <r>
    <x v="35"/>
    <n v="2715727"/>
  </r>
  <r>
    <x v="2"/>
    <n v="2703437"/>
  </r>
  <r>
    <x v="24"/>
    <n v="2631451"/>
  </r>
  <r>
    <x v="12"/>
    <n v="2629933"/>
  </r>
  <r>
    <x v="34"/>
    <n v="2626127"/>
  </r>
  <r>
    <x v="12"/>
    <n v="2566412"/>
  </r>
  <r>
    <x v="6"/>
    <n v="2560945"/>
  </r>
  <r>
    <x v="36"/>
    <n v="2550639"/>
  </r>
  <r>
    <x v="22"/>
    <n v="2536148"/>
  </r>
  <r>
    <x v="36"/>
    <n v="2500823"/>
  </r>
  <r>
    <x v="16"/>
    <n v="2500000"/>
  </r>
  <r>
    <x v="10"/>
    <n v="2480645"/>
  </r>
  <r>
    <x v="34"/>
    <n v="2403638"/>
  </r>
  <r>
    <x v="12"/>
    <n v="2400000"/>
  </r>
  <r>
    <x v="12"/>
    <n v="2384690"/>
  </r>
  <r>
    <x v="37"/>
    <n v="2324019"/>
  </r>
  <r>
    <x v="28"/>
    <n v="2321801"/>
  </r>
  <r>
    <x v="38"/>
    <n v="2310900"/>
  </r>
  <r>
    <x v="4"/>
    <n v="2305647"/>
  </r>
  <r>
    <x v="39"/>
    <n v="2300000"/>
  </r>
  <r>
    <x v="35"/>
    <n v="2260013"/>
  </r>
  <r>
    <x v="8"/>
    <n v="2259752"/>
  </r>
  <r>
    <x v="40"/>
    <n v="2230000"/>
  </r>
  <r>
    <x v="41"/>
    <n v="2190000"/>
  </r>
  <r>
    <x v="42"/>
    <n v="2187324"/>
  </r>
  <r>
    <x v="16"/>
    <n v="2184000"/>
  </r>
  <r>
    <x v="10"/>
    <n v="2146720"/>
  </r>
  <r>
    <x v="12"/>
    <n v="2097560"/>
  </r>
  <r>
    <x v="25"/>
    <n v="2084121"/>
  </r>
  <r>
    <x v="34"/>
    <n v="2005488"/>
  </r>
  <r>
    <x v="21"/>
    <n v="2002270"/>
  </r>
  <r>
    <x v="3"/>
    <n v="2001584"/>
  </r>
  <r>
    <x v="43"/>
    <n v="2000000"/>
  </r>
  <r>
    <x v="44"/>
    <n v="1997845"/>
  </r>
  <r>
    <x v="28"/>
    <n v="1980622"/>
  </r>
  <r>
    <x v="36"/>
    <n v="1951896"/>
  </r>
  <r>
    <x v="24"/>
    <n v="1951546"/>
  </r>
  <r>
    <x v="30"/>
    <n v="1903905"/>
  </r>
  <r>
    <x v="17"/>
    <n v="1855384"/>
  </r>
  <r>
    <x v="45"/>
    <n v="1802000"/>
  </r>
  <r>
    <x v="46"/>
    <n v="1757110"/>
  </r>
  <r>
    <x v="34"/>
    <n v="1713427"/>
  </r>
  <r>
    <x v="0"/>
    <n v="1706986"/>
  </r>
  <r>
    <x v="47"/>
    <n v="1700000"/>
  </r>
  <r>
    <x v="3"/>
    <n v="1650280"/>
  </r>
  <r>
    <x v="2"/>
    <n v="1569855"/>
  </r>
  <r>
    <x v="34"/>
    <n v="1553562"/>
  </r>
  <r>
    <x v="2"/>
    <n v="1435369"/>
  </r>
  <r>
    <x v="0"/>
    <n v="1399001"/>
  </r>
  <r>
    <x v="38"/>
    <n v="1398975"/>
  </r>
  <r>
    <x v="19"/>
    <n v="1372091"/>
  </r>
  <r>
    <x v="12"/>
    <n v="1358690"/>
  </r>
  <r>
    <x v="48"/>
    <n v="1351840"/>
  </r>
  <r>
    <x v="7"/>
    <n v="1328548"/>
  </r>
  <r>
    <x v="0"/>
    <n v="1324302"/>
  </r>
  <r>
    <x v="2"/>
    <n v="1312184"/>
  </r>
  <r>
    <x v="21"/>
    <n v="1302300"/>
  </r>
  <r>
    <x v="49"/>
    <n v="1228187"/>
  </r>
  <r>
    <x v="22"/>
    <n v="1200477"/>
  </r>
  <r>
    <x v="50"/>
    <n v="1193687"/>
  </r>
  <r>
    <x v="3"/>
    <n v="1190570"/>
  </r>
  <r>
    <x v="10"/>
    <n v="1174640"/>
  </r>
  <r>
    <x v="34"/>
    <n v="1171487"/>
  </r>
  <r>
    <x v="12"/>
    <n v="1163250"/>
  </r>
  <r>
    <x v="51"/>
    <n v="1154475"/>
  </r>
  <r>
    <x v="25"/>
    <n v="1145143"/>
  </r>
  <r>
    <x v="12"/>
    <n v="1129412"/>
  </r>
  <r>
    <x v="38"/>
    <n v="1125116"/>
  </r>
  <r>
    <x v="52"/>
    <n v="1100000"/>
  </r>
  <r>
    <x v="53"/>
    <n v="1090836"/>
  </r>
  <r>
    <x v="3"/>
    <n v="1077048"/>
  </r>
  <r>
    <x v="21"/>
    <n v="1052679"/>
  </r>
  <r>
    <x v="25"/>
    <n v="1025959"/>
  </r>
  <r>
    <x v="28"/>
    <n v="1023984"/>
  </r>
  <r>
    <x v="24"/>
    <n v="1008662"/>
  </r>
  <r>
    <x v="7"/>
    <n v="1004503"/>
  </r>
  <r>
    <x v="3"/>
    <n v="990282"/>
  </r>
  <r>
    <x v="25"/>
    <n v="987845"/>
  </r>
  <r>
    <x v="2"/>
    <n v="987420"/>
  </r>
  <r>
    <x v="54"/>
    <n v="980649"/>
  </r>
  <r>
    <x v="1"/>
    <n v="977905"/>
  </r>
  <r>
    <x v="2"/>
    <n v="969445"/>
  </r>
  <r>
    <x v="3"/>
    <n v="946483"/>
  </r>
  <r>
    <x v="0"/>
    <n v="946154"/>
  </r>
  <r>
    <x v="7"/>
    <n v="875215"/>
  </r>
  <r>
    <x v="12"/>
    <n v="858030"/>
  </r>
  <r>
    <x v="36"/>
    <n v="845370"/>
  </r>
  <r>
    <x v="25"/>
    <n v="841503"/>
  </r>
  <r>
    <x v="42"/>
    <n v="831685"/>
  </r>
  <r>
    <x v="3"/>
    <n v="830407"/>
  </r>
  <r>
    <x v="22"/>
    <n v="828919"/>
  </r>
  <r>
    <x v="8"/>
    <n v="807682"/>
  </r>
  <r>
    <x v="25"/>
    <n v="800934"/>
  </r>
  <r>
    <x v="8"/>
    <n v="793638"/>
  </r>
  <r>
    <x v="55"/>
    <n v="790134"/>
  </r>
  <r>
    <x v="22"/>
    <n v="789226"/>
  </r>
  <r>
    <x v="28"/>
    <n v="745643"/>
  </r>
  <r>
    <x v="5"/>
    <n v="743327"/>
  </r>
  <r>
    <x v="24"/>
    <n v="735739"/>
  </r>
  <r>
    <x v="56"/>
    <n v="714120"/>
  </r>
  <r>
    <x v="12"/>
    <n v="708379"/>
  </r>
  <r>
    <x v="24"/>
    <n v="703978"/>
  </r>
  <r>
    <x v="22"/>
    <n v="697229"/>
  </r>
  <r>
    <x v="3"/>
    <n v="696465"/>
  </r>
  <r>
    <x v="1"/>
    <n v="696045"/>
  </r>
  <r>
    <x v="8"/>
    <n v="693351"/>
  </r>
  <r>
    <x v="57"/>
    <n v="689505"/>
  </r>
  <r>
    <x v="3"/>
    <n v="686557"/>
  </r>
  <r>
    <x v="3"/>
    <n v="676410"/>
  </r>
  <r>
    <x v="2"/>
    <n v="666915"/>
  </r>
  <r>
    <x v="58"/>
    <n v="666311"/>
  </r>
  <r>
    <x v="16"/>
    <n v="660296"/>
  </r>
  <r>
    <x v="8"/>
    <n v="654254"/>
  </r>
  <r>
    <x v="12"/>
    <n v="645296"/>
  </r>
  <r>
    <x v="3"/>
    <n v="634321"/>
  </r>
  <r>
    <x v="42"/>
    <n v="627780"/>
  </r>
  <r>
    <x v="22"/>
    <n v="623930"/>
  </r>
  <r>
    <x v="59"/>
    <n v="618492"/>
  </r>
  <r>
    <x v="60"/>
    <n v="612999"/>
  </r>
  <r>
    <x v="48"/>
    <n v="608034"/>
  </r>
  <r>
    <x v="25"/>
    <n v="596966"/>
  </r>
  <r>
    <x v="12"/>
    <n v="581852"/>
  </r>
  <r>
    <x v="30"/>
    <n v="576242"/>
  </r>
  <r>
    <x v="24"/>
    <n v="571909"/>
  </r>
  <r>
    <x v="61"/>
    <n v="570027"/>
  </r>
  <r>
    <x v="55"/>
    <n v="565170"/>
  </r>
  <r>
    <x v="2"/>
    <n v="559493"/>
  </r>
  <r>
    <x v="2"/>
    <n v="557207"/>
  </r>
  <r>
    <x v="12"/>
    <n v="556643"/>
  </r>
  <r>
    <x v="2"/>
    <n v="547710"/>
  </r>
  <r>
    <x v="24"/>
    <n v="541578"/>
  </r>
  <r>
    <x v="12"/>
    <n v="534680"/>
  </r>
  <r>
    <x v="12"/>
    <n v="533144"/>
  </r>
  <r>
    <x v="34"/>
    <n v="521366"/>
  </r>
  <r>
    <x v="12"/>
    <n v="513870"/>
  </r>
  <r>
    <x v="34"/>
    <n v="506520"/>
  </r>
  <r>
    <x v="1"/>
    <n v="486080"/>
  </r>
  <r>
    <x v="42"/>
    <n v="482258"/>
  </r>
  <r>
    <x v="60"/>
    <n v="480991"/>
  </r>
  <r>
    <x v="12"/>
    <n v="475835"/>
  </r>
  <r>
    <x v="2"/>
    <n v="458189"/>
  </r>
  <r>
    <x v="22"/>
    <n v="456590"/>
  </r>
  <r>
    <x v="62"/>
    <n v="455708"/>
  </r>
  <r>
    <x v="1"/>
    <n v="450370"/>
  </r>
  <r>
    <x v="63"/>
    <n v="449020"/>
  </r>
  <r>
    <x v="22"/>
    <n v="433861"/>
  </r>
  <r>
    <x v="37"/>
    <n v="426776"/>
  </r>
  <r>
    <x v="34"/>
    <n v="422555"/>
  </r>
  <r>
    <x v="2"/>
    <n v="421798"/>
  </r>
  <r>
    <x v="64"/>
    <n v="421742"/>
  </r>
  <r>
    <x v="65"/>
    <n v="417579"/>
  </r>
  <r>
    <x v="42"/>
    <n v="413978"/>
  </r>
  <r>
    <x v="21"/>
    <n v="409592"/>
  </r>
  <r>
    <x v="2"/>
    <n v="388375"/>
  </r>
  <r>
    <x v="53"/>
    <n v="388067"/>
  </r>
  <r>
    <x v="53"/>
    <n v="386891"/>
  </r>
  <r>
    <x v="62"/>
    <n v="383520"/>
  </r>
  <r>
    <x v="3"/>
    <n v="379836"/>
  </r>
  <r>
    <x v="12"/>
    <n v="378189"/>
  </r>
  <r>
    <x v="1"/>
    <n v="361195"/>
  </r>
  <r>
    <x v="66"/>
    <n v="352135"/>
  </r>
  <r>
    <x v="12"/>
    <n v="348410"/>
  </r>
  <r>
    <x v="12"/>
    <n v="348317"/>
  </r>
  <r>
    <x v="67"/>
    <n v="345760"/>
  </r>
  <r>
    <x v="42"/>
    <n v="344601"/>
  </r>
  <r>
    <x v="12"/>
    <n v="343492"/>
  </r>
  <r>
    <x v="38"/>
    <n v="336003"/>
  </r>
  <r>
    <x v="2"/>
    <n v="326632"/>
  </r>
  <r>
    <x v="11"/>
    <n v="321000"/>
  </r>
  <r>
    <x v="34"/>
    <n v="317042"/>
  </r>
  <r>
    <x v="21"/>
    <n v="314966"/>
  </r>
  <r>
    <x v="38"/>
    <n v="303772"/>
  </r>
  <r>
    <x v="48"/>
    <n v="302971"/>
  </r>
  <r>
    <x v="68"/>
    <n v="300380"/>
  </r>
  <r>
    <x v="57"/>
    <n v="299344"/>
  </r>
  <r>
    <x v="2"/>
    <n v="298505"/>
  </r>
  <r>
    <x v="25"/>
    <n v="296535"/>
  </r>
  <r>
    <x v="5"/>
    <n v="292955"/>
  </r>
  <r>
    <x v="34"/>
    <n v="292687"/>
  </r>
  <r>
    <x v="18"/>
    <n v="289545"/>
  </r>
  <r>
    <x v="6"/>
    <n v="283358"/>
  </r>
  <r>
    <x v="3"/>
    <n v="282435"/>
  </r>
  <r>
    <x v="10"/>
    <n v="280510"/>
  </r>
  <r>
    <x v="1"/>
    <n v="278930"/>
  </r>
  <r>
    <x v="2"/>
    <n v="275692"/>
  </r>
  <r>
    <x v="12"/>
    <n v="273569"/>
  </r>
  <r>
    <x v="5"/>
    <n v="270745"/>
  </r>
  <r>
    <x v="69"/>
    <n v="268183"/>
  </r>
  <r>
    <x v="2"/>
    <n v="267320"/>
  </r>
  <r>
    <x v="2"/>
    <n v="265451"/>
  </r>
  <r>
    <x v="1"/>
    <n v="262165"/>
  </r>
  <r>
    <x v="23"/>
    <n v="257749"/>
  </r>
  <r>
    <x v="38"/>
    <n v="256979"/>
  </r>
  <r>
    <x v="61"/>
    <n v="247568"/>
  </r>
  <r>
    <x v="70"/>
    <n v="245709"/>
  </r>
  <r>
    <x v="25"/>
    <n v="244912"/>
  </r>
  <r>
    <x v="7"/>
    <n v="243535"/>
  </r>
  <r>
    <x v="71"/>
    <n v="243162"/>
  </r>
  <r>
    <x v="3"/>
    <n v="242069"/>
  </r>
  <r>
    <x v="6"/>
    <n v="236973"/>
  </r>
  <r>
    <x v="55"/>
    <n v="232803"/>
  </r>
  <r>
    <x v="38"/>
    <n v="232584"/>
  </r>
  <r>
    <x v="2"/>
    <n v="231505"/>
  </r>
  <r>
    <x v="72"/>
    <n v="229763"/>
  </r>
  <r>
    <x v="73"/>
    <n v="229418"/>
  </r>
  <r>
    <x v="74"/>
    <n v="227810"/>
  </r>
  <r>
    <x v="34"/>
    <n v="220970"/>
  </r>
  <r>
    <x v="21"/>
    <n v="218261"/>
  </r>
  <r>
    <x v="5"/>
    <n v="217151"/>
  </r>
  <r>
    <x v="43"/>
    <n v="215347"/>
  </r>
  <r>
    <x v="75"/>
    <n v="213555"/>
  </r>
  <r>
    <x v="2"/>
    <n v="211676"/>
  </r>
  <r>
    <x v="53"/>
    <n v="210000"/>
  </r>
  <r>
    <x v="1"/>
    <n v="206355"/>
  </r>
  <r>
    <x v="2"/>
    <n v="205354"/>
  </r>
  <r>
    <x v="76"/>
    <n v="202796"/>
  </r>
  <r>
    <x v="77"/>
    <n v="201351"/>
  </r>
  <r>
    <x v="58"/>
    <n v="199943"/>
  </r>
  <r>
    <x v="21"/>
    <n v="199289"/>
  </r>
  <r>
    <x v="2"/>
    <n v="195469"/>
  </r>
  <r>
    <x v="15"/>
    <n v="192985"/>
  </r>
  <r>
    <x v="2"/>
    <n v="191969"/>
  </r>
  <r>
    <x v="38"/>
    <n v="190686"/>
  </r>
  <r>
    <x v="12"/>
    <n v="187520"/>
  </r>
  <r>
    <x v="70"/>
    <n v="187053"/>
  </r>
  <r>
    <x v="10"/>
    <n v="186515"/>
  </r>
  <r>
    <x v="12"/>
    <n v="185186"/>
  </r>
  <r>
    <x v="12"/>
    <n v="181230"/>
  </r>
  <r>
    <x v="3"/>
    <n v="180081"/>
  </r>
  <r>
    <x v="22"/>
    <n v="179897"/>
  </r>
  <r>
    <x v="64"/>
    <n v="179773"/>
  </r>
  <r>
    <x v="18"/>
    <n v="177380"/>
  </r>
  <r>
    <x v="78"/>
    <n v="177215"/>
  </r>
  <r>
    <x v="42"/>
    <n v="174977"/>
  </r>
  <r>
    <x v="70"/>
    <n v="171756"/>
  </r>
  <r>
    <x v="6"/>
    <n v="169317"/>
  </r>
  <r>
    <x v="17"/>
    <n v="167948"/>
  </r>
  <r>
    <x v="63"/>
    <n v="166559"/>
  </r>
  <r>
    <x v="71"/>
    <n v="166233"/>
  </r>
  <r>
    <x v="34"/>
    <n v="165470"/>
  </r>
  <r>
    <x v="22"/>
    <n v="163756"/>
  </r>
  <r>
    <x v="53"/>
    <n v="162363"/>
  </r>
  <r>
    <x v="79"/>
    <n v="159179"/>
  </r>
  <r>
    <x v="5"/>
    <n v="158085"/>
  </r>
  <r>
    <x v="22"/>
    <n v="157305"/>
  </r>
  <r>
    <x v="25"/>
    <n v="155188"/>
  </r>
  <r>
    <x v="63"/>
    <n v="154445"/>
  </r>
  <r>
    <x v="70"/>
    <n v="151894"/>
  </r>
  <r>
    <x v="12"/>
    <n v="151019"/>
  </r>
  <r>
    <x v="2"/>
    <n v="149859"/>
  </r>
  <r>
    <x v="61"/>
    <n v="149575"/>
  </r>
  <r>
    <x v="18"/>
    <n v="147838"/>
  </r>
  <r>
    <x v="71"/>
    <n v="147068"/>
  </r>
  <r>
    <x v="25"/>
    <n v="144758"/>
  </r>
  <r>
    <x v="3"/>
    <n v="144612"/>
  </r>
  <r>
    <x v="0"/>
    <n v="144000"/>
  </r>
  <r>
    <x v="71"/>
    <n v="143382"/>
  </r>
  <r>
    <x v="1"/>
    <n v="142425"/>
  </r>
  <r>
    <x v="7"/>
    <n v="141660"/>
  </r>
  <r>
    <x v="78"/>
    <n v="140000"/>
  </r>
  <r>
    <x v="1"/>
    <n v="133705"/>
  </r>
  <r>
    <x v="28"/>
    <n v="131000"/>
  </r>
  <r>
    <x v="1"/>
    <n v="130875"/>
  </r>
  <r>
    <x v="55"/>
    <n v="130457"/>
  </r>
  <r>
    <x v="10"/>
    <n v="128790"/>
  </r>
  <r>
    <x v="80"/>
    <n v="128531"/>
  </r>
  <r>
    <x v="81"/>
    <n v="128342"/>
  </r>
  <r>
    <x v="1"/>
    <n v="123485"/>
  </r>
  <r>
    <x v="38"/>
    <n v="122095"/>
  </r>
  <r>
    <x v="2"/>
    <n v="121174"/>
  </r>
  <r>
    <x v="42"/>
    <n v="118988"/>
  </r>
  <r>
    <x v="10"/>
    <n v="117625"/>
  </r>
  <r>
    <x v="12"/>
    <n v="116940"/>
  </r>
  <r>
    <x v="82"/>
    <n v="112251"/>
  </r>
  <r>
    <x v="83"/>
    <n v="111088"/>
  </r>
  <r>
    <x v="2"/>
    <n v="108832"/>
  </r>
  <r>
    <x v="2"/>
    <n v="108790"/>
  </r>
  <r>
    <x v="55"/>
    <n v="108385"/>
  </r>
  <r>
    <x v="38"/>
    <n v="107975"/>
  </r>
  <r>
    <x v="64"/>
    <n v="106027"/>
  </r>
  <r>
    <x v="7"/>
    <n v="105995"/>
  </r>
  <r>
    <x v="60"/>
    <n v="104995"/>
  </r>
  <r>
    <x v="1"/>
    <n v="104630"/>
  </r>
  <r>
    <x v="84"/>
    <n v="102724"/>
  </r>
  <r>
    <x v="85"/>
    <n v="101134"/>
  </r>
  <r>
    <x v="18"/>
    <n v="100959"/>
  </r>
  <r>
    <x v="1"/>
    <n v="100610"/>
  </r>
  <r>
    <x v="42"/>
    <n v="100150"/>
  </r>
  <r>
    <x v="71"/>
    <n v="96595"/>
  </r>
  <r>
    <x v="68"/>
    <n v="96486"/>
  </r>
  <r>
    <x v="68"/>
    <n v="95390"/>
  </r>
  <r>
    <x v="2"/>
    <n v="94815"/>
  </r>
  <r>
    <x v="38"/>
    <n v="94344"/>
  </r>
  <r>
    <x v="71"/>
    <n v="94148"/>
  </r>
  <r>
    <x v="2"/>
    <n v="91858"/>
  </r>
  <r>
    <x v="12"/>
    <n v="90785"/>
  </r>
  <r>
    <x v="22"/>
    <n v="89433"/>
  </r>
  <r>
    <x v="84"/>
    <n v="89015"/>
  </r>
  <r>
    <x v="53"/>
    <n v="87995"/>
  </r>
  <r>
    <x v="42"/>
    <n v="86554"/>
  </r>
  <r>
    <x v="86"/>
    <n v="86431"/>
  </r>
  <r>
    <x v="65"/>
    <n v="85962"/>
  </r>
  <r>
    <x v="46"/>
    <n v="83500"/>
  </r>
  <r>
    <x v="2"/>
    <n v="83436"/>
  </r>
  <r>
    <x v="70"/>
    <n v="83081"/>
  </r>
  <r>
    <x v="12"/>
    <n v="82913"/>
  </r>
  <r>
    <x v="23"/>
    <n v="82083"/>
  </r>
  <r>
    <x v="2"/>
    <n v="81773"/>
  </r>
  <r>
    <x v="2"/>
    <n v="81346"/>
  </r>
  <r>
    <x v="84"/>
    <n v="80431"/>
  </r>
  <r>
    <x v="2"/>
    <n v="79989"/>
  </r>
  <r>
    <x v="12"/>
    <n v="79949"/>
  </r>
  <r>
    <x v="8"/>
    <n v="78179"/>
  </r>
  <r>
    <x v="5"/>
    <n v="77971"/>
  </r>
  <r>
    <x v="2"/>
    <n v="76804"/>
  </r>
  <r>
    <x v="30"/>
    <n v="76394"/>
  </r>
  <r>
    <x v="68"/>
    <n v="75849"/>
  </r>
  <r>
    <x v="55"/>
    <n v="75189"/>
  </r>
  <r>
    <x v="71"/>
    <n v="75056"/>
  </r>
  <r>
    <x v="18"/>
    <n v="74604"/>
  </r>
  <r>
    <x v="18"/>
    <n v="73983"/>
  </r>
  <r>
    <x v="2"/>
    <n v="73668"/>
  </r>
  <r>
    <x v="60"/>
    <n v="72931"/>
  </r>
  <r>
    <x v="87"/>
    <n v="71487"/>
  </r>
  <r>
    <x v="64"/>
    <n v="70659"/>
  </r>
  <r>
    <x v="63"/>
    <n v="68389"/>
  </r>
  <r>
    <x v="21"/>
    <n v="67498"/>
  </r>
  <r>
    <x v="71"/>
    <n v="66974"/>
  </r>
  <r>
    <x v="18"/>
    <n v="66511"/>
  </r>
  <r>
    <x v="88"/>
    <n v="66475"/>
  </r>
  <r>
    <x v="89"/>
    <n v="66432"/>
  </r>
  <r>
    <x v="71"/>
    <n v="65636"/>
  </r>
  <r>
    <x v="72"/>
    <n v="65334"/>
  </r>
  <r>
    <x v="2"/>
    <n v="65229"/>
  </r>
  <r>
    <x v="90"/>
    <n v="65160"/>
  </r>
  <r>
    <x v="2"/>
    <n v="65146"/>
  </r>
  <r>
    <x v="35"/>
    <n v="64577"/>
  </r>
  <r>
    <x v="2"/>
    <n v="63966"/>
  </r>
  <r>
    <x v="12"/>
    <n v="63772"/>
  </r>
  <r>
    <x v="81"/>
    <n v="63625"/>
  </r>
  <r>
    <x v="38"/>
    <n v="63555"/>
  </r>
  <r>
    <x v="17"/>
    <n v="62079"/>
  </r>
  <r>
    <x v="25"/>
    <n v="61694"/>
  </r>
  <r>
    <x v="42"/>
    <n v="60852"/>
  </r>
  <r>
    <x v="38"/>
    <n v="60720"/>
  </r>
  <r>
    <x v="17"/>
    <n v="60710"/>
  </r>
  <r>
    <x v="25"/>
    <n v="59587"/>
  </r>
  <r>
    <x v="22"/>
    <n v="58690"/>
  </r>
  <r>
    <x v="2"/>
    <n v="58590"/>
  </r>
  <r>
    <x v="91"/>
    <n v="58193"/>
  </r>
  <r>
    <x v="63"/>
    <n v="57589"/>
  </r>
  <r>
    <x v="2"/>
    <n v="57346"/>
  </r>
  <r>
    <x v="22"/>
    <n v="57288"/>
  </r>
  <r>
    <x v="2"/>
    <n v="57111"/>
  </r>
  <r>
    <x v="2"/>
    <n v="56540"/>
  </r>
  <r>
    <x v="92"/>
    <n v="56443"/>
  </r>
  <r>
    <x v="93"/>
    <n v="54178"/>
  </r>
  <r>
    <x v="12"/>
    <n v="53879"/>
  </r>
  <r>
    <x v="7"/>
    <n v="52897"/>
  </r>
  <r>
    <x v="2"/>
    <n v="52881"/>
  </r>
  <r>
    <x v="55"/>
    <n v="52247"/>
  </r>
  <r>
    <x v="2"/>
    <n v="51923"/>
  </r>
  <r>
    <x v="38"/>
    <n v="51860"/>
  </r>
  <r>
    <x v="2"/>
    <n v="51491"/>
  </r>
  <r>
    <x v="94"/>
    <n v="50696"/>
  </r>
  <r>
    <x v="84"/>
    <n v="50360"/>
  </r>
  <r>
    <x v="95"/>
    <n v="50320"/>
  </r>
  <r>
    <x v="96"/>
    <n v="49704"/>
  </r>
  <r>
    <x v="18"/>
    <n v="49624"/>
  </r>
  <r>
    <x v="71"/>
    <n v="49503"/>
  </r>
  <r>
    <x v="18"/>
    <n v="48849"/>
  </r>
  <r>
    <x v="97"/>
    <n v="47883"/>
  </r>
  <r>
    <x v="55"/>
    <n v="46937"/>
  </r>
  <r>
    <x v="61"/>
    <n v="46002"/>
  </r>
  <r>
    <x v="84"/>
    <n v="45971"/>
  </r>
  <r>
    <x v="53"/>
    <n v="45860"/>
  </r>
  <r>
    <x v="5"/>
    <n v="45711"/>
  </r>
  <r>
    <x v="84"/>
    <n v="45272"/>
  </r>
  <r>
    <x v="22"/>
    <n v="44509"/>
  </r>
  <r>
    <x v="42"/>
    <n v="43686"/>
  </r>
  <r>
    <x v="78"/>
    <n v="42778"/>
  </r>
  <r>
    <x v="98"/>
    <n v="41443"/>
  </r>
  <r>
    <x v="23"/>
    <n v="40269"/>
  </r>
  <r>
    <x v="38"/>
    <n v="40110"/>
  </r>
  <r>
    <x v="84"/>
    <n v="39660"/>
  </r>
  <r>
    <x v="85"/>
    <n v="39083"/>
  </r>
  <r>
    <x v="53"/>
    <n v="38909"/>
  </r>
  <r>
    <x v="71"/>
    <n v="38814"/>
  </r>
  <r>
    <x v="53"/>
    <n v="38781"/>
  </r>
  <r>
    <x v="99"/>
    <n v="38254"/>
  </r>
  <r>
    <x v="70"/>
    <n v="37774"/>
  </r>
  <r>
    <x v="100"/>
    <n v="37340"/>
  </r>
  <r>
    <x v="34"/>
    <n v="37265"/>
  </r>
  <r>
    <x v="23"/>
    <n v="37220"/>
  </r>
  <r>
    <x v="101"/>
    <n v="36878"/>
  </r>
  <r>
    <x v="17"/>
    <n v="36333"/>
  </r>
  <r>
    <x v="100"/>
    <n v="35826"/>
  </r>
  <r>
    <x v="71"/>
    <n v="35750"/>
  </r>
  <r>
    <x v="23"/>
    <n v="35368"/>
  </r>
  <r>
    <x v="42"/>
    <n v="35204"/>
  </r>
  <r>
    <x v="102"/>
    <n v="35040"/>
  </r>
  <r>
    <x v="78"/>
    <n v="35007"/>
  </r>
  <r>
    <x v="42"/>
    <n v="34677"/>
  </r>
  <r>
    <x v="95"/>
    <n v="34221"/>
  </r>
  <r>
    <x v="17"/>
    <n v="32541"/>
  </r>
  <r>
    <x v="71"/>
    <n v="31380"/>
  </r>
  <r>
    <x v="103"/>
    <n v="30815"/>
  </r>
  <r>
    <x v="2"/>
    <n v="30630"/>
  </r>
  <r>
    <x v="100"/>
    <n v="30092"/>
  </r>
  <r>
    <x v="104"/>
    <n v="30007"/>
  </r>
  <r>
    <x v="23"/>
    <n v="29689"/>
  </r>
  <r>
    <x v="100"/>
    <n v="29175"/>
  </r>
  <r>
    <x v="18"/>
    <n v="29068"/>
  </r>
  <r>
    <x v="71"/>
    <n v="28339"/>
  </r>
  <r>
    <x v="105"/>
    <n v="27332"/>
  </r>
  <r>
    <x v="61"/>
    <n v="27305"/>
  </r>
  <r>
    <x v="23"/>
    <n v="26502"/>
  </r>
  <r>
    <x v="53"/>
    <n v="26316"/>
  </r>
  <r>
    <x v="100"/>
    <n v="26287"/>
  </r>
  <r>
    <x v="7"/>
    <n v="26208"/>
  </r>
  <r>
    <x v="42"/>
    <n v="25487"/>
  </r>
  <r>
    <x v="106"/>
    <n v="25267"/>
  </r>
  <r>
    <x v="85"/>
    <n v="25213"/>
  </r>
  <r>
    <x v="64"/>
    <n v="25091"/>
  </r>
  <r>
    <x v="107"/>
    <n v="25090"/>
  </r>
  <r>
    <x v="23"/>
    <n v="24914"/>
  </r>
  <r>
    <x v="71"/>
    <n v="23957"/>
  </r>
  <r>
    <x v="71"/>
    <n v="23522"/>
  </r>
  <r>
    <x v="100"/>
    <n v="23498"/>
  </r>
  <r>
    <x v="108"/>
    <n v="23134"/>
  </r>
  <r>
    <x v="63"/>
    <n v="23069"/>
  </r>
  <r>
    <x v="80"/>
    <n v="22313"/>
  </r>
  <r>
    <x v="84"/>
    <n v="22063"/>
  </r>
  <r>
    <x v="109"/>
    <n v="22011"/>
  </r>
  <r>
    <x v="21"/>
    <n v="21500"/>
  </r>
  <r>
    <x v="42"/>
    <n v="21228"/>
  </r>
  <r>
    <x v="0"/>
    <n v="21068"/>
  </r>
  <r>
    <x v="53"/>
    <n v="21033"/>
  </r>
  <r>
    <x v="42"/>
    <n v="20015"/>
  </r>
  <r>
    <x v="64"/>
    <n v="19900"/>
  </r>
  <r>
    <x v="110"/>
    <n v="19900"/>
  </r>
  <r>
    <x v="63"/>
    <n v="19207"/>
  </r>
  <r>
    <x v="84"/>
    <n v="18905"/>
  </r>
  <r>
    <x v="66"/>
    <n v="18822"/>
  </r>
  <r>
    <x v="71"/>
    <n v="18332"/>
  </r>
  <r>
    <x v="100"/>
    <n v="18095"/>
  </r>
  <r>
    <x v="63"/>
    <n v="17943"/>
  </r>
  <r>
    <x v="23"/>
    <n v="17750"/>
  </r>
  <r>
    <x v="55"/>
    <n v="17330"/>
  </r>
  <r>
    <x v="84"/>
    <n v="17194"/>
  </r>
  <r>
    <x v="42"/>
    <n v="16549"/>
  </r>
  <r>
    <x v="64"/>
    <n v="16361"/>
  </r>
  <r>
    <x v="63"/>
    <n v="15961"/>
  </r>
  <r>
    <x v="11"/>
    <n v="15918"/>
  </r>
  <r>
    <x v="71"/>
    <n v="14861"/>
  </r>
  <r>
    <x v="22"/>
    <n v="14523"/>
  </r>
  <r>
    <x v="63"/>
    <n v="14463"/>
  </r>
  <r>
    <x v="111"/>
    <n v="14446"/>
  </r>
  <r>
    <x v="23"/>
    <n v="14089"/>
  </r>
  <r>
    <x v="23"/>
    <n v="13520"/>
  </r>
  <r>
    <x v="84"/>
    <n v="13369"/>
  </r>
  <r>
    <x v="112"/>
    <n v="12830"/>
  </r>
  <r>
    <x v="93"/>
    <n v="12509"/>
  </r>
  <r>
    <x v="113"/>
    <n v="12126"/>
  </r>
  <r>
    <x v="23"/>
    <n v="11984"/>
  </r>
  <r>
    <x v="84"/>
    <n v="11950"/>
  </r>
  <r>
    <x v="63"/>
    <n v="11900"/>
  </r>
  <r>
    <x v="100"/>
    <n v="11737"/>
  </r>
  <r>
    <x v="114"/>
    <n v="11507"/>
  </r>
  <r>
    <x v="115"/>
    <n v="11355"/>
  </r>
  <r>
    <x v="116"/>
    <n v="11251"/>
  </r>
  <r>
    <x v="23"/>
    <n v="11236"/>
  </r>
  <r>
    <x v="42"/>
    <n v="11125"/>
  </r>
  <r>
    <x v="95"/>
    <n v="11073"/>
  </r>
  <r>
    <x v="63"/>
    <n v="11052"/>
  </r>
  <r>
    <x v="70"/>
    <n v="10895"/>
  </r>
  <r>
    <x v="71"/>
    <n v="10342"/>
  </r>
  <r>
    <x v="71"/>
    <n v="10210"/>
  </r>
  <r>
    <x v="70"/>
    <n v="10077"/>
  </r>
  <r>
    <x v="85"/>
    <n v="10012"/>
  </r>
  <r>
    <x v="100"/>
    <n v="9966"/>
  </r>
  <r>
    <x v="7"/>
    <n v="9734"/>
  </r>
  <r>
    <x v="22"/>
    <n v="9649"/>
  </r>
  <r>
    <x v="63"/>
    <n v="9522"/>
  </r>
  <r>
    <x v="46"/>
    <n v="9340"/>
  </r>
  <r>
    <x v="117"/>
    <n v="9299"/>
  </r>
  <r>
    <x v="83"/>
    <n v="8766"/>
  </r>
  <r>
    <x v="23"/>
    <n v="8713"/>
  </r>
  <r>
    <x v="70"/>
    <n v="8631"/>
  </r>
  <r>
    <x v="22"/>
    <n v="8510"/>
  </r>
  <r>
    <x v="42"/>
    <n v="8319"/>
  </r>
  <r>
    <x v="118"/>
    <n v="8125"/>
  </r>
  <r>
    <x v="100"/>
    <n v="8014"/>
  </r>
  <r>
    <x v="95"/>
    <n v="7746"/>
  </r>
  <r>
    <x v="63"/>
    <n v="7721"/>
  </r>
  <r>
    <x v="64"/>
    <n v="6903"/>
  </r>
  <r>
    <x v="66"/>
    <n v="6865"/>
  </r>
  <r>
    <x v="100"/>
    <n v="6785"/>
  </r>
  <r>
    <x v="108"/>
    <n v="6543"/>
  </r>
  <r>
    <x v="95"/>
    <n v="6279"/>
  </r>
  <r>
    <x v="64"/>
    <n v="6224"/>
  </r>
  <r>
    <x v="7"/>
    <n v="5915"/>
  </r>
  <r>
    <x v="95"/>
    <n v="5491"/>
  </r>
  <r>
    <x v="87"/>
    <n v="5370"/>
  </r>
  <r>
    <x v="100"/>
    <n v="5250"/>
  </r>
  <r>
    <x v="100"/>
    <n v="5157"/>
  </r>
  <r>
    <x v="95"/>
    <n v="4974"/>
  </r>
  <r>
    <x v="119"/>
    <n v="4700"/>
  </r>
  <r>
    <x v="84"/>
    <n v="4658"/>
  </r>
  <r>
    <x v="71"/>
    <n v="4609"/>
  </r>
  <r>
    <x v="55"/>
    <n v="4550"/>
  </r>
  <r>
    <x v="38"/>
    <n v="4413"/>
  </r>
  <r>
    <x v="84"/>
    <n v="4383"/>
  </r>
  <r>
    <x v="84"/>
    <n v="3506"/>
  </r>
  <r>
    <x v="120"/>
    <n v="3473"/>
  </r>
  <r>
    <x v="113"/>
    <n v="3263"/>
  </r>
  <r>
    <x v="71"/>
    <n v="3253"/>
  </r>
  <r>
    <x v="100"/>
    <n v="3222"/>
  </r>
  <r>
    <x v="117"/>
    <n v="3214"/>
  </r>
  <r>
    <x v="23"/>
    <n v="2869"/>
  </r>
  <r>
    <x v="84"/>
    <n v="2854"/>
  </r>
  <r>
    <x v="22"/>
    <n v="2652"/>
  </r>
  <r>
    <x v="55"/>
    <n v="2621"/>
  </r>
  <r>
    <x v="84"/>
    <n v="2444"/>
  </r>
  <r>
    <x v="35"/>
    <n v="2301"/>
  </r>
  <r>
    <x v="100"/>
    <n v="2118"/>
  </r>
  <r>
    <x v="84"/>
    <n v="1363"/>
  </r>
  <r>
    <x v="84"/>
    <n v="1153"/>
  </r>
  <r>
    <x v="87"/>
    <n v="1004"/>
  </r>
  <r>
    <x v="78"/>
    <n v="904"/>
  </r>
  <r>
    <x v="84"/>
    <n v="791"/>
  </r>
  <r>
    <x v="38"/>
    <n v="743"/>
  </r>
  <r>
    <x v="15"/>
    <n v="705"/>
  </r>
  <r>
    <x v="3"/>
    <n v="543"/>
  </r>
  <r>
    <x v="84"/>
    <n v="510"/>
  </r>
  <r>
    <x v="3"/>
    <n v="485"/>
  </r>
  <r>
    <x v="70"/>
    <n v="292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7">
  <r>
    <x v="0"/>
    <n v="636225983"/>
  </r>
  <r>
    <x v="1"/>
    <n v="574934330"/>
  </r>
  <r>
    <x v="2"/>
    <n v="381311319"/>
  </r>
  <r>
    <x v="3"/>
    <n v="358995815"/>
  </r>
  <r>
    <x v="1"/>
    <n v="326101370"/>
  </r>
  <r>
    <x v="3"/>
    <n v="298172056"/>
  </r>
  <r>
    <x v="4"/>
    <n v="283067859"/>
  </r>
  <r>
    <x v="3"/>
    <n v="214504909"/>
  </r>
  <r>
    <x v="5"/>
    <n v="187131806"/>
  </r>
  <r>
    <x v="6"/>
    <n v="184178046"/>
  </r>
  <r>
    <x v="7"/>
    <n v="180560779"/>
  </r>
  <r>
    <x v="3"/>
    <n v="174480468"/>
  </r>
  <r>
    <x v="8"/>
    <n v="172640980"/>
  </r>
  <r>
    <x v="5"/>
    <n v="159719625"/>
  </r>
  <r>
    <x v="8"/>
    <n v="157341749"/>
  </r>
  <r>
    <x v="9"/>
    <n v="156248615"/>
  </r>
  <r>
    <x v="3"/>
    <n v="154426697"/>
  </r>
  <r>
    <x v="1"/>
    <n v="146126015"/>
  </r>
  <r>
    <x v="1"/>
    <n v="137275620"/>
  </r>
  <r>
    <x v="0"/>
    <n v="133129902"/>
  </r>
  <r>
    <x v="1"/>
    <n v="130425380"/>
  </r>
  <r>
    <x v="8"/>
    <n v="118700272"/>
  </r>
  <r>
    <x v="8"/>
    <n v="108391107"/>
  </r>
  <r>
    <x v="0"/>
    <n v="108167507"/>
  </r>
  <r>
    <x v="1"/>
    <n v="97540205"/>
  </r>
  <r>
    <x v="1"/>
    <n v="95159005"/>
  </r>
  <r>
    <x v="8"/>
    <n v="93549650"/>
  </r>
  <r>
    <x v="2"/>
    <n v="92373751"/>
  </r>
  <r>
    <x v="0"/>
    <n v="86270590"/>
  </r>
  <r>
    <x v="3"/>
    <n v="84479155"/>
  </r>
  <r>
    <x v="0"/>
    <n v="82633033"/>
  </r>
  <r>
    <x v="2"/>
    <n v="82156962"/>
  </r>
  <r>
    <x v="0"/>
    <n v="76469713"/>
  </r>
  <r>
    <x v="0"/>
    <n v="72541501"/>
  </r>
  <r>
    <x v="3"/>
    <n v="67653287"/>
  </r>
  <r>
    <x v="0"/>
    <n v="67356372"/>
  </r>
  <r>
    <x v="8"/>
    <n v="67292161"/>
  </r>
  <r>
    <x v="1"/>
    <n v="65537395"/>
  </r>
  <r>
    <x v="8"/>
    <n v="65343309"/>
  </r>
  <r>
    <x v="1"/>
    <n v="64670240"/>
  </r>
  <r>
    <x v="2"/>
    <n v="64228358"/>
  </r>
  <r>
    <x v="3"/>
    <n v="60609147"/>
  </r>
  <r>
    <x v="2"/>
    <n v="60534093"/>
  </r>
  <r>
    <x v="0"/>
    <n v="57721819"/>
  </r>
  <r>
    <x v="1"/>
    <n v="54103955"/>
  </r>
  <r>
    <x v="5"/>
    <n v="53607898"/>
  </r>
  <r>
    <x v="10"/>
    <n v="52460106"/>
  </r>
  <r>
    <x v="5"/>
    <n v="52102987"/>
  </r>
  <r>
    <x v="2"/>
    <n v="50452282"/>
  </r>
  <r>
    <x v="11"/>
    <n v="48299436"/>
  </r>
  <r>
    <x v="12"/>
    <n v="45580412"/>
  </r>
  <r>
    <x v="2"/>
    <n v="44428554"/>
  </r>
  <r>
    <x v="0"/>
    <n v="44047642"/>
  </r>
  <r>
    <x v="4"/>
    <n v="43244282"/>
  </r>
  <r>
    <x v="4"/>
    <n v="42471412"/>
  </r>
  <r>
    <x v="4"/>
    <n v="40774679"/>
  </r>
  <r>
    <x v="8"/>
    <n v="39448525"/>
  </r>
  <r>
    <x v="13"/>
    <n v="35846555"/>
  </r>
  <r>
    <x v="1"/>
    <n v="35397980"/>
  </r>
  <r>
    <x v="7"/>
    <n v="33223373"/>
  </r>
  <r>
    <x v="2"/>
    <n v="32502025"/>
  </r>
  <r>
    <x v="5"/>
    <n v="32111181"/>
  </r>
  <r>
    <x v="2"/>
    <n v="32062804"/>
  </r>
  <r>
    <x v="2"/>
    <n v="31800773"/>
  </r>
  <r>
    <x v="14"/>
    <n v="28496030"/>
  </r>
  <r>
    <x v="14"/>
    <n v="28153025"/>
  </r>
  <r>
    <x v="0"/>
    <n v="26033633"/>
  </r>
  <r>
    <x v="2"/>
    <n v="24837385"/>
  </r>
  <r>
    <x v="1"/>
    <n v="23988885"/>
  </r>
  <r>
    <x v="15"/>
    <n v="21998472"/>
  </r>
  <r>
    <x v="11"/>
    <n v="20864910"/>
  </r>
  <r>
    <x v="5"/>
    <n v="20372406"/>
  </r>
  <r>
    <x v="2"/>
    <n v="20009380"/>
  </r>
  <r>
    <x v="14"/>
    <n v="18208655"/>
  </r>
  <r>
    <x v="5"/>
    <n v="17707207"/>
  </r>
  <r>
    <x v="14"/>
    <n v="17581565"/>
  </r>
  <r>
    <x v="16"/>
    <n v="17487476"/>
  </r>
  <r>
    <x v="3"/>
    <n v="17329414"/>
  </r>
  <r>
    <x v="1"/>
    <n v="17297895"/>
  </r>
  <r>
    <x v="17"/>
    <n v="17265487"/>
  </r>
  <r>
    <x v="18"/>
    <n v="16945424"/>
  </r>
  <r>
    <x v="9"/>
    <n v="16938039"/>
  </r>
  <r>
    <x v="5"/>
    <n v="16710153"/>
  </r>
  <r>
    <x v="14"/>
    <n v="16397335"/>
  </r>
  <r>
    <x v="11"/>
    <n v="15964922"/>
  </r>
  <r>
    <x v="1"/>
    <n v="15753600"/>
  </r>
  <r>
    <x v="16"/>
    <n v="15198530"/>
  </r>
  <r>
    <x v="8"/>
    <n v="15096069"/>
  </r>
  <r>
    <x v="19"/>
    <n v="14770658"/>
  </r>
  <r>
    <x v="2"/>
    <n v="13919484"/>
  </r>
  <r>
    <x v="1"/>
    <n v="13637180"/>
  </r>
  <r>
    <x v="5"/>
    <n v="12897789"/>
  </r>
  <r>
    <x v="1"/>
    <n v="12881195"/>
  </r>
  <r>
    <x v="11"/>
    <n v="12119244"/>
  </r>
  <r>
    <x v="5"/>
    <n v="12089391"/>
  </r>
  <r>
    <x v="6"/>
    <n v="12084084"/>
  </r>
  <r>
    <x v="9"/>
    <n v="12036071"/>
  </r>
  <r>
    <x v="6"/>
    <n v="11925234"/>
  </r>
  <r>
    <x v="6"/>
    <n v="11477621"/>
  </r>
  <r>
    <x v="15"/>
    <n v="11256512"/>
  </r>
  <r>
    <x v="11"/>
    <n v="10950663"/>
  </r>
  <r>
    <x v="2"/>
    <n v="10932037"/>
  </r>
  <r>
    <x v="20"/>
    <n v="10778480"/>
  </r>
  <r>
    <x v="2"/>
    <n v="10458331"/>
  </r>
  <r>
    <x v="2"/>
    <n v="10451167"/>
  </r>
  <r>
    <x v="21"/>
    <n v="10269036"/>
  </r>
  <r>
    <x v="3"/>
    <n v="10251956"/>
  </r>
  <r>
    <x v="0"/>
    <n v="9011251"/>
  </r>
  <r>
    <x v="22"/>
    <n v="8636299"/>
  </r>
  <r>
    <x v="23"/>
    <n v="8268986"/>
  </r>
  <r>
    <x v="11"/>
    <n v="8176562"/>
  </r>
  <r>
    <x v="5"/>
    <n v="7996185"/>
  </r>
  <r>
    <x v="24"/>
    <n v="7800000"/>
  </r>
  <r>
    <x v="25"/>
    <n v="7665865"/>
  </r>
  <r>
    <x v="5"/>
    <n v="7265622"/>
  </r>
  <r>
    <x v="4"/>
    <n v="7259924"/>
  </r>
  <r>
    <x v="11"/>
    <n v="7160881"/>
  </r>
  <r>
    <x v="16"/>
    <n v="7160815"/>
  </r>
  <r>
    <x v="26"/>
    <n v="6937696"/>
  </r>
  <r>
    <x v="21"/>
    <n v="6713826"/>
  </r>
  <r>
    <x v="8"/>
    <n v="6575328"/>
  </r>
  <r>
    <x v="5"/>
    <n v="6496125"/>
  </r>
  <r>
    <x v="17"/>
    <n v="6302099"/>
  </r>
  <r>
    <x v="2"/>
    <n v="6230837"/>
  </r>
  <r>
    <x v="2"/>
    <n v="6186475"/>
  </r>
  <r>
    <x v="11"/>
    <n v="5664014"/>
  </r>
  <r>
    <x v="1"/>
    <n v="5541550"/>
  </r>
  <r>
    <x v="17"/>
    <n v="5525069"/>
  </r>
  <r>
    <x v="27"/>
    <n v="5433686"/>
  </r>
  <r>
    <x v="2"/>
    <n v="5426772"/>
  </r>
  <r>
    <x v="28"/>
    <n v="5402148"/>
  </r>
  <r>
    <x v="16"/>
    <n v="5365263"/>
  </r>
  <r>
    <x v="29"/>
    <n v="5321627"/>
  </r>
  <r>
    <x v="30"/>
    <n v="5314136"/>
  </r>
  <r>
    <x v="20"/>
    <n v="5078401"/>
  </r>
  <r>
    <x v="31"/>
    <n v="5023132"/>
  </r>
  <r>
    <x v="0"/>
    <n v="4960498"/>
  </r>
  <r>
    <x v="3"/>
    <n v="4929004"/>
  </r>
  <r>
    <x v="11"/>
    <n v="4830788"/>
  </r>
  <r>
    <x v="25"/>
    <n v="4813132"/>
  </r>
  <r>
    <x v="32"/>
    <n v="4801781"/>
  </r>
  <r>
    <x v="17"/>
    <n v="4676000"/>
  </r>
  <r>
    <x v="20"/>
    <n v="4675092"/>
  </r>
  <r>
    <x v="33"/>
    <n v="4500169"/>
  </r>
  <r>
    <x v="34"/>
    <n v="4350243"/>
  </r>
  <r>
    <x v="35"/>
    <n v="4303645"/>
  </r>
  <r>
    <x v="36"/>
    <n v="4088000"/>
  </r>
  <r>
    <x v="21"/>
    <n v="4009945"/>
  </r>
  <r>
    <x v="37"/>
    <n v="3813000"/>
  </r>
  <r>
    <x v="20"/>
    <n v="3747821"/>
  </r>
  <r>
    <x v="17"/>
    <n v="3649422"/>
  </r>
  <r>
    <x v="17"/>
    <n v="3574915"/>
  </r>
  <r>
    <x v="21"/>
    <n v="3541159"/>
  </r>
  <r>
    <x v="28"/>
    <n v="3496761"/>
  </r>
  <r>
    <x v="14"/>
    <n v="3400020"/>
  </r>
  <r>
    <x v="1"/>
    <n v="3278955"/>
  </r>
  <r>
    <x v="28"/>
    <n v="3273896"/>
  </r>
  <r>
    <x v="38"/>
    <n v="3200000"/>
  </r>
  <r>
    <x v="39"/>
    <n v="3023866"/>
  </r>
  <r>
    <x v="0"/>
    <n v="2996587"/>
  </r>
  <r>
    <x v="40"/>
    <n v="2979763"/>
  </r>
  <r>
    <x v="21"/>
    <n v="2779574"/>
  </r>
  <r>
    <x v="17"/>
    <n v="2543913"/>
  </r>
  <r>
    <x v="16"/>
    <n v="2503604"/>
  </r>
  <r>
    <x v="40"/>
    <n v="2479031"/>
  </r>
  <r>
    <x v="41"/>
    <n v="2418546"/>
  </r>
  <r>
    <x v="42"/>
    <n v="2346691"/>
  </r>
  <r>
    <x v="9"/>
    <n v="2210465"/>
  </r>
  <r>
    <x v="43"/>
    <n v="2138235"/>
  </r>
  <r>
    <x v="26"/>
    <n v="2136832"/>
  </r>
  <r>
    <x v="17"/>
    <n v="2082898"/>
  </r>
  <r>
    <x v="44"/>
    <n v="2052272"/>
  </r>
  <r>
    <x v="4"/>
    <n v="2048453"/>
  </r>
  <r>
    <x v="28"/>
    <n v="1924922"/>
  </r>
  <r>
    <x v="18"/>
    <n v="1891488"/>
  </r>
  <r>
    <x v="26"/>
    <n v="1802442"/>
  </r>
  <r>
    <x v="45"/>
    <n v="1796324"/>
  </r>
  <r>
    <x v="26"/>
    <n v="1792905"/>
  </r>
  <r>
    <x v="20"/>
    <n v="1750719"/>
  </r>
  <r>
    <x v="31"/>
    <n v="1706355"/>
  </r>
  <r>
    <x v="15"/>
    <n v="1655483"/>
  </r>
  <r>
    <x v="46"/>
    <n v="1607344"/>
  </r>
  <r>
    <x v="17"/>
    <n v="1606339"/>
  </r>
  <r>
    <x v="17"/>
    <n v="1600000"/>
  </r>
  <r>
    <x v="14"/>
    <n v="1595585"/>
  </r>
  <r>
    <x v="21"/>
    <n v="1555301"/>
  </r>
  <r>
    <x v="0"/>
    <n v="1519078"/>
  </r>
  <r>
    <x v="47"/>
    <n v="1500014"/>
  </r>
  <r>
    <x v="17"/>
    <n v="1455081"/>
  </r>
  <r>
    <x v="11"/>
    <n v="1453012"/>
  </r>
  <r>
    <x v="20"/>
    <n v="1425273"/>
  </r>
  <r>
    <x v="48"/>
    <n v="1293842"/>
  </r>
  <r>
    <x v="13"/>
    <n v="1291869"/>
  </r>
  <r>
    <x v="24"/>
    <n v="1290000"/>
  </r>
  <r>
    <x v="17"/>
    <n v="1266945"/>
  </r>
  <r>
    <x v="17"/>
    <n v="1240710"/>
  </r>
  <r>
    <x v="14"/>
    <n v="1193875"/>
  </r>
  <r>
    <x v="41"/>
    <n v="1188032"/>
  </r>
  <r>
    <x v="18"/>
    <n v="1178448"/>
  </r>
  <r>
    <x v="17"/>
    <n v="1176085"/>
  </r>
  <r>
    <x v="37"/>
    <n v="1135000"/>
  </r>
  <r>
    <x v="26"/>
    <n v="1125010"/>
  </r>
  <r>
    <x v="3"/>
    <n v="1120039"/>
  </r>
  <r>
    <x v="11"/>
    <n v="1100114"/>
  </r>
  <r>
    <x v="0"/>
    <n v="1098168"/>
  </r>
  <r>
    <x v="28"/>
    <n v="1097067"/>
  </r>
  <r>
    <x v="2"/>
    <n v="1090155"/>
  </r>
  <r>
    <x v="49"/>
    <n v="1080000"/>
  </r>
  <r>
    <x v="20"/>
    <n v="1001891"/>
  </r>
  <r>
    <x v="14"/>
    <n v="918415"/>
  </r>
  <r>
    <x v="50"/>
    <n v="909411"/>
  </r>
  <r>
    <x v="1"/>
    <n v="857560"/>
  </r>
  <r>
    <x v="26"/>
    <n v="855173"/>
  </r>
  <r>
    <x v="17"/>
    <n v="851398"/>
  </r>
  <r>
    <x v="51"/>
    <n v="820000"/>
  </r>
  <r>
    <x v="52"/>
    <n v="811818"/>
  </r>
  <r>
    <x v="41"/>
    <n v="811739"/>
  </r>
  <r>
    <x v="31"/>
    <n v="803189"/>
  </r>
  <r>
    <x v="40"/>
    <n v="798774"/>
  </r>
  <r>
    <x v="20"/>
    <n v="780266"/>
  </r>
  <r>
    <x v="53"/>
    <n v="765218"/>
  </r>
  <r>
    <x v="24"/>
    <n v="760000"/>
  </r>
  <r>
    <x v="11"/>
    <n v="754483"/>
  </r>
  <r>
    <x v="20"/>
    <n v="750010"/>
  </r>
  <r>
    <x v="54"/>
    <n v="734696"/>
  </r>
  <r>
    <x v="35"/>
    <n v="711005"/>
  </r>
  <r>
    <x v="1"/>
    <n v="708515"/>
  </r>
  <r>
    <x v="0"/>
    <n v="706013"/>
  </r>
  <r>
    <x v="40"/>
    <n v="705355"/>
  </r>
  <r>
    <x v="1"/>
    <n v="700795"/>
  </r>
  <r>
    <x v="0"/>
    <n v="693408"/>
  </r>
  <r>
    <x v="40"/>
    <n v="675257"/>
  </r>
  <r>
    <x v="2"/>
    <n v="673996"/>
  </r>
  <r>
    <x v="55"/>
    <n v="667114"/>
  </r>
  <r>
    <x v="56"/>
    <n v="664762"/>
  </r>
  <r>
    <x v="48"/>
    <n v="658009"/>
  </r>
  <r>
    <x v="0"/>
    <n v="654293"/>
  </r>
  <r>
    <x v="55"/>
    <n v="648299"/>
  </r>
  <r>
    <x v="1"/>
    <n v="632273"/>
  </r>
  <r>
    <x v="42"/>
    <n v="629087"/>
  </r>
  <r>
    <x v="41"/>
    <n v="629049"/>
  </r>
  <r>
    <x v="17"/>
    <n v="609605"/>
  </r>
  <r>
    <x v="11"/>
    <n v="609419"/>
  </r>
  <r>
    <x v="57"/>
    <n v="608599"/>
  </r>
  <r>
    <x v="17"/>
    <n v="601490"/>
  </r>
  <r>
    <x v="54"/>
    <n v="580000"/>
  </r>
  <r>
    <x v="17"/>
    <n v="578323"/>
  </r>
  <r>
    <x v="1"/>
    <n v="575555"/>
  </r>
  <r>
    <x v="17"/>
    <n v="567563"/>
  </r>
  <r>
    <x v="40"/>
    <n v="559820"/>
  </r>
  <r>
    <x v="17"/>
    <n v="558600"/>
  </r>
  <r>
    <x v="14"/>
    <n v="556585"/>
  </r>
  <r>
    <x v="56"/>
    <n v="551611"/>
  </r>
  <r>
    <x v="41"/>
    <n v="546626"/>
  </r>
  <r>
    <x v="58"/>
    <n v="542214"/>
  </r>
  <r>
    <x v="25"/>
    <n v="541633"/>
  </r>
  <r>
    <x v="41"/>
    <n v="538551"/>
  </r>
  <r>
    <x v="20"/>
    <n v="535201"/>
  </r>
  <r>
    <x v="59"/>
    <n v="520104"/>
  </r>
  <r>
    <x v="0"/>
    <n v="514544"/>
  </r>
  <r>
    <x v="40"/>
    <n v="503992"/>
  </r>
  <r>
    <x v="48"/>
    <n v="503378"/>
  </r>
  <r>
    <x v="20"/>
    <n v="490677"/>
  </r>
  <r>
    <x v="17"/>
    <n v="484267"/>
  </r>
  <r>
    <x v="60"/>
    <n v="468027"/>
  </r>
  <r>
    <x v="11"/>
    <n v="463787"/>
  </r>
  <r>
    <x v="0"/>
    <n v="463240"/>
  </r>
  <r>
    <x v="40"/>
    <n v="451549"/>
  </r>
  <r>
    <x v="40"/>
    <n v="449650"/>
  </r>
  <r>
    <x v="17"/>
    <n v="447912"/>
  </r>
  <r>
    <x v="17"/>
    <n v="439050"/>
  </r>
  <r>
    <x v="40"/>
    <n v="432479"/>
  </r>
  <r>
    <x v="58"/>
    <n v="409476"/>
  </r>
  <r>
    <x v="61"/>
    <n v="407838"/>
  </r>
  <r>
    <x v="61"/>
    <n v="379890"/>
  </r>
  <r>
    <x v="0"/>
    <n v="376105"/>
  </r>
  <r>
    <x v="0"/>
    <n v="351435"/>
  </r>
  <r>
    <x v="21"/>
    <n v="346515"/>
  </r>
  <r>
    <x v="17"/>
    <n v="345937"/>
  </r>
  <r>
    <x v="62"/>
    <n v="340017"/>
  </r>
  <r>
    <x v="54"/>
    <n v="339946"/>
  </r>
  <r>
    <x v="54"/>
    <n v="336498"/>
  </r>
  <r>
    <x v="63"/>
    <n v="335775"/>
  </r>
  <r>
    <x v="40"/>
    <n v="327630"/>
  </r>
  <r>
    <x v="64"/>
    <n v="325936"/>
  </r>
  <r>
    <x v="52"/>
    <n v="325583"/>
  </r>
  <r>
    <x v="54"/>
    <n v="322397"/>
  </r>
  <r>
    <x v="65"/>
    <n v="321788"/>
  </r>
  <r>
    <x v="31"/>
    <n v="320768"/>
  </r>
  <r>
    <x v="66"/>
    <n v="319848"/>
  </r>
  <r>
    <x v="28"/>
    <n v="310745"/>
  </r>
  <r>
    <x v="18"/>
    <n v="309757"/>
  </r>
  <r>
    <x v="54"/>
    <n v="308825"/>
  </r>
  <r>
    <x v="61"/>
    <n v="306385"/>
  </r>
  <r>
    <x v="57"/>
    <n v="304675"/>
  </r>
  <r>
    <x v="26"/>
    <n v="303164"/>
  </r>
  <r>
    <x v="42"/>
    <n v="302456"/>
  </r>
  <r>
    <x v="54"/>
    <n v="293436"/>
  </r>
  <r>
    <x v="61"/>
    <n v="288414"/>
  </r>
  <r>
    <x v="31"/>
    <n v="276743"/>
  </r>
  <r>
    <x v="14"/>
    <n v="276415"/>
  </r>
  <r>
    <x v="67"/>
    <n v="269980"/>
  </r>
  <r>
    <x v="13"/>
    <n v="266645"/>
  </r>
  <r>
    <x v="17"/>
    <n v="265985"/>
  </r>
  <r>
    <x v="21"/>
    <n v="260974"/>
  </r>
  <r>
    <x v="68"/>
    <n v="250000"/>
  </r>
  <r>
    <x v="69"/>
    <n v="247450"/>
  </r>
  <r>
    <x v="42"/>
    <n v="244803"/>
  </r>
  <r>
    <x v="1"/>
    <n v="243445"/>
  </r>
  <r>
    <x v="1"/>
    <n v="239530"/>
  </r>
  <r>
    <x v="45"/>
    <n v="235121"/>
  </r>
  <r>
    <x v="32"/>
    <n v="235103"/>
  </r>
  <r>
    <x v="1"/>
    <n v="227705"/>
  </r>
  <r>
    <x v="1"/>
    <n v="225610"/>
  </r>
  <r>
    <x v="70"/>
    <n v="221738"/>
  </r>
  <r>
    <x v="20"/>
    <n v="217136"/>
  </r>
  <r>
    <x v="40"/>
    <n v="214470"/>
  </r>
  <r>
    <x v="71"/>
    <n v="213960"/>
  </r>
  <r>
    <x v="47"/>
    <n v="213953"/>
  </r>
  <r>
    <x v="1"/>
    <n v="203865"/>
  </r>
  <r>
    <x v="68"/>
    <n v="203795"/>
  </r>
  <r>
    <x v="9"/>
    <n v="203403"/>
  </r>
  <r>
    <x v="72"/>
    <n v="200560"/>
  </r>
  <r>
    <x v="0"/>
    <n v="199734"/>
  </r>
  <r>
    <x v="17"/>
    <n v="197702"/>
  </r>
  <r>
    <x v="11"/>
    <n v="196920"/>
  </r>
  <r>
    <x v="61"/>
    <n v="192310"/>
  </r>
  <r>
    <x v="20"/>
    <n v="189579"/>
  </r>
  <r>
    <x v="17"/>
    <n v="186820"/>
  </r>
  <r>
    <x v="2"/>
    <n v="185300"/>
  </r>
  <r>
    <x v="17"/>
    <n v="182021"/>
  </r>
  <r>
    <x v="71"/>
    <n v="178762"/>
  </r>
  <r>
    <x v="71"/>
    <n v="174258"/>
  </r>
  <r>
    <x v="73"/>
    <n v="168109"/>
  </r>
  <r>
    <x v="74"/>
    <n v="168099"/>
  </r>
  <r>
    <x v="71"/>
    <n v="165958"/>
  </r>
  <r>
    <x v="42"/>
    <n v="164294"/>
  </r>
  <r>
    <x v="75"/>
    <n v="161313"/>
  </r>
  <r>
    <x v="28"/>
    <n v="161290"/>
  </r>
  <r>
    <x v="2"/>
    <n v="161222"/>
  </r>
  <r>
    <x v="1"/>
    <n v="160905"/>
  </r>
  <r>
    <x v="22"/>
    <n v="160527"/>
  </r>
  <r>
    <x v="0"/>
    <n v="152985"/>
  </r>
  <r>
    <x v="41"/>
    <n v="152619"/>
  </r>
  <r>
    <x v="1"/>
    <n v="151735"/>
  </r>
  <r>
    <x v="76"/>
    <n v="151722"/>
  </r>
  <r>
    <x v="32"/>
    <n v="150528"/>
  </r>
  <r>
    <x v="2"/>
    <n v="149862"/>
  </r>
  <r>
    <x v="59"/>
    <n v="149025"/>
  </r>
  <r>
    <x v="26"/>
    <n v="147979"/>
  </r>
  <r>
    <x v="45"/>
    <n v="147901"/>
  </r>
  <r>
    <x v="42"/>
    <n v="144975"/>
  </r>
  <r>
    <x v="31"/>
    <n v="142101"/>
  </r>
  <r>
    <x v="32"/>
    <n v="142012"/>
  </r>
  <r>
    <x v="77"/>
    <n v="141143"/>
  </r>
  <r>
    <x v="78"/>
    <n v="140399"/>
  </r>
  <r>
    <x v="77"/>
    <n v="139358"/>
  </r>
  <r>
    <x v="41"/>
    <n v="138617"/>
  </r>
  <r>
    <x v="75"/>
    <n v="136859"/>
  </r>
  <r>
    <x v="54"/>
    <n v="132634"/>
  </r>
  <r>
    <x v="55"/>
    <n v="131490"/>
  </r>
  <r>
    <x v="0"/>
    <n v="131233"/>
  </r>
  <r>
    <x v="1"/>
    <n v="130650"/>
  </r>
  <r>
    <x v="13"/>
    <n v="127096"/>
  </r>
  <r>
    <x v="56"/>
    <n v="126481"/>
  </r>
  <r>
    <x v="1"/>
    <n v="125830"/>
  </r>
  <r>
    <x v="79"/>
    <n v="125067"/>
  </r>
  <r>
    <x v="52"/>
    <n v="123107"/>
  </r>
  <r>
    <x v="18"/>
    <n v="122154"/>
  </r>
  <r>
    <x v="1"/>
    <n v="121050"/>
  </r>
  <r>
    <x v="41"/>
    <n v="118926"/>
  </r>
  <r>
    <x v="54"/>
    <n v="118281"/>
  </r>
  <r>
    <x v="20"/>
    <n v="117063"/>
  </r>
  <r>
    <x v="80"/>
    <n v="113556"/>
  </r>
  <r>
    <x v="80"/>
    <n v="111589"/>
  </r>
  <r>
    <x v="1"/>
    <n v="111355"/>
  </r>
  <r>
    <x v="55"/>
    <n v="110722"/>
  </r>
  <r>
    <x v="1"/>
    <n v="110210"/>
  </r>
  <r>
    <x v="80"/>
    <n v="106156"/>
  </r>
  <r>
    <x v="1"/>
    <n v="105855"/>
  </r>
  <r>
    <x v="67"/>
    <n v="104264"/>
  </r>
  <r>
    <x v="40"/>
    <n v="103388"/>
  </r>
  <r>
    <x v="80"/>
    <n v="102891"/>
  </r>
  <r>
    <x v="54"/>
    <n v="102531"/>
  </r>
  <r>
    <x v="31"/>
    <n v="102021"/>
  </r>
  <r>
    <x v="0"/>
    <n v="98117"/>
  </r>
  <r>
    <x v="80"/>
    <n v="93718"/>
  </r>
  <r>
    <x v="31"/>
    <n v="92718"/>
  </r>
  <r>
    <x v="55"/>
    <n v="92040"/>
  </r>
  <r>
    <x v="80"/>
    <n v="91445"/>
  </r>
  <r>
    <x v="41"/>
    <n v="89101"/>
  </r>
  <r>
    <x v="67"/>
    <n v="88084"/>
  </r>
  <r>
    <x v="77"/>
    <n v="87786"/>
  </r>
  <r>
    <x v="41"/>
    <n v="87344"/>
  </r>
  <r>
    <x v="31"/>
    <n v="84362"/>
  </r>
  <r>
    <x v="67"/>
    <n v="84178"/>
  </r>
  <r>
    <x v="81"/>
    <n v="83905"/>
  </r>
  <r>
    <x v="78"/>
    <n v="82902"/>
  </r>
  <r>
    <x v="55"/>
    <n v="82769"/>
  </r>
  <r>
    <x v="31"/>
    <n v="81505"/>
  </r>
  <r>
    <x v="17"/>
    <n v="80781"/>
  </r>
  <r>
    <x v="71"/>
    <n v="79439"/>
  </r>
  <r>
    <x v="33"/>
    <n v="78081"/>
  </r>
  <r>
    <x v="45"/>
    <n v="77587"/>
  </r>
  <r>
    <x v="55"/>
    <n v="77278"/>
  </r>
  <r>
    <x v="61"/>
    <n v="76727"/>
  </r>
  <r>
    <x v="45"/>
    <n v="71630"/>
  </r>
  <r>
    <x v="1"/>
    <n v="70225"/>
  </r>
  <r>
    <x v="55"/>
    <n v="70038"/>
  </r>
  <r>
    <x v="71"/>
    <n v="69609"/>
  </r>
  <r>
    <x v="82"/>
    <n v="67594"/>
  </r>
  <r>
    <x v="67"/>
    <n v="67307"/>
  </r>
  <r>
    <x v="40"/>
    <n v="64780"/>
  </r>
  <r>
    <x v="31"/>
    <n v="64759"/>
  </r>
  <r>
    <x v="83"/>
    <n v="64484"/>
  </r>
  <r>
    <x v="42"/>
    <n v="63796"/>
  </r>
  <r>
    <x v="71"/>
    <n v="61033"/>
  </r>
  <r>
    <x v="45"/>
    <n v="60823"/>
  </r>
  <r>
    <x v="42"/>
    <n v="60701"/>
  </r>
  <r>
    <x v="71"/>
    <n v="60218"/>
  </r>
  <r>
    <x v="41"/>
    <n v="60149"/>
  </r>
  <r>
    <x v="26"/>
    <n v="59329"/>
  </r>
  <r>
    <x v="78"/>
    <n v="59023"/>
  </r>
  <r>
    <x v="84"/>
    <n v="58639"/>
  </r>
  <r>
    <x v="42"/>
    <n v="58430"/>
  </r>
  <r>
    <x v="55"/>
    <n v="57924"/>
  </r>
  <r>
    <x v="55"/>
    <n v="57666"/>
  </r>
  <r>
    <x v="20"/>
    <n v="56332"/>
  </r>
  <r>
    <x v="45"/>
    <n v="55548"/>
  </r>
  <r>
    <x v="85"/>
    <n v="55124"/>
  </r>
  <r>
    <x v="61"/>
    <n v="54527"/>
  </r>
  <r>
    <x v="57"/>
    <n v="54013"/>
  </r>
  <r>
    <x v="48"/>
    <n v="53376"/>
  </r>
  <r>
    <x v="0"/>
    <n v="52218"/>
  </r>
  <r>
    <x v="11"/>
    <n v="52084"/>
  </r>
  <r>
    <x v="67"/>
    <n v="52044"/>
  </r>
  <r>
    <x v="85"/>
    <n v="51351"/>
  </r>
  <r>
    <x v="57"/>
    <n v="50377"/>
  </r>
  <r>
    <x v="86"/>
    <n v="49407"/>
  </r>
  <r>
    <x v="87"/>
    <n v="48834"/>
  </r>
  <r>
    <x v="26"/>
    <n v="47362"/>
  </r>
  <r>
    <x v="56"/>
    <n v="46666"/>
  </r>
  <r>
    <x v="41"/>
    <n v="46472"/>
  </r>
  <r>
    <x v="41"/>
    <n v="46360"/>
  </r>
  <r>
    <x v="78"/>
    <n v="46105"/>
  </r>
  <r>
    <x v="11"/>
    <n v="45413"/>
  </r>
  <r>
    <x v="80"/>
    <n v="45141"/>
  </r>
  <r>
    <x v="42"/>
    <n v="44462"/>
  </r>
  <r>
    <x v="71"/>
    <n v="44032"/>
  </r>
  <r>
    <x v="45"/>
    <n v="43822"/>
  </r>
  <r>
    <x v="67"/>
    <n v="42566"/>
  </r>
  <r>
    <x v="56"/>
    <n v="42279"/>
  </r>
  <r>
    <x v="56"/>
    <n v="41093"/>
  </r>
  <r>
    <x v="42"/>
    <n v="40555"/>
  </r>
  <r>
    <x v="71"/>
    <n v="39288"/>
  </r>
  <r>
    <x v="61"/>
    <n v="38953"/>
  </r>
  <r>
    <x v="71"/>
    <n v="37835"/>
  </r>
  <r>
    <x v="42"/>
    <n v="37461"/>
  </r>
  <r>
    <x v="88"/>
    <n v="37295"/>
  </r>
  <r>
    <x v="89"/>
    <n v="36434"/>
  </r>
  <r>
    <x v="57"/>
    <n v="35603"/>
  </r>
  <r>
    <x v="42"/>
    <n v="34822"/>
  </r>
  <r>
    <x v="55"/>
    <n v="34502"/>
  </r>
  <r>
    <x v="0"/>
    <n v="34164"/>
  </r>
  <r>
    <x v="90"/>
    <n v="32774"/>
  </r>
  <r>
    <x v="80"/>
    <n v="32346"/>
  </r>
  <r>
    <x v="71"/>
    <n v="31879"/>
  </r>
  <r>
    <x v="48"/>
    <n v="31569"/>
  </r>
  <r>
    <x v="40"/>
    <n v="31252"/>
  </r>
  <r>
    <x v="75"/>
    <n v="30680"/>
  </r>
  <r>
    <x v="64"/>
    <n v="30263"/>
  </r>
  <r>
    <x v="45"/>
    <n v="30195"/>
  </r>
  <r>
    <x v="78"/>
    <n v="28654"/>
  </r>
  <r>
    <x v="57"/>
    <n v="28588"/>
  </r>
  <r>
    <x v="0"/>
    <n v="28574"/>
  </r>
  <r>
    <x v="31"/>
    <n v="27527"/>
  </r>
  <r>
    <x v="68"/>
    <n v="27235"/>
  </r>
  <r>
    <x v="71"/>
    <n v="26890"/>
  </r>
  <r>
    <x v="65"/>
    <n v="26410"/>
  </r>
  <r>
    <x v="65"/>
    <n v="24847"/>
  </r>
  <r>
    <x v="60"/>
    <n v="23306"/>
  </r>
  <r>
    <x v="55"/>
    <n v="23142"/>
  </r>
  <r>
    <x v="78"/>
    <n v="22789"/>
  </r>
  <r>
    <x v="67"/>
    <n v="22362"/>
  </r>
  <r>
    <x v="57"/>
    <n v="21861"/>
  </r>
  <r>
    <x v="31"/>
    <n v="21587"/>
  </r>
  <r>
    <x v="31"/>
    <n v="21284"/>
  </r>
  <r>
    <x v="91"/>
    <n v="21169"/>
  </r>
  <r>
    <x v="85"/>
    <n v="21108"/>
  </r>
  <r>
    <x v="45"/>
    <n v="19984"/>
  </r>
  <r>
    <x v="71"/>
    <n v="19833"/>
  </r>
  <r>
    <x v="92"/>
    <n v="19832"/>
  </r>
  <r>
    <x v="67"/>
    <n v="19359"/>
  </r>
  <r>
    <x v="71"/>
    <n v="19246"/>
  </r>
  <r>
    <x v="71"/>
    <n v="18649"/>
  </r>
  <r>
    <x v="93"/>
    <n v="18571"/>
  </r>
  <r>
    <x v="78"/>
    <n v="18513"/>
  </r>
  <r>
    <x v="41"/>
    <n v="18447"/>
  </r>
  <r>
    <x v="31"/>
    <n v="18232"/>
  </r>
  <r>
    <x v="67"/>
    <n v="18076"/>
  </r>
  <r>
    <x v="94"/>
    <n v="17980"/>
  </r>
  <r>
    <x v="95"/>
    <n v="17895"/>
  </r>
  <r>
    <x v="13"/>
    <n v="17446"/>
  </r>
  <r>
    <x v="83"/>
    <n v="16991"/>
  </r>
  <r>
    <x v="42"/>
    <n v="16423"/>
  </r>
  <r>
    <x v="96"/>
    <n v="16185"/>
  </r>
  <r>
    <x v="97"/>
    <n v="15882"/>
  </r>
  <r>
    <x v="71"/>
    <n v="15124"/>
  </r>
  <r>
    <x v="78"/>
    <n v="15117"/>
  </r>
  <r>
    <x v="78"/>
    <n v="14412"/>
  </r>
  <r>
    <x v="80"/>
    <n v="14403"/>
  </r>
  <r>
    <x v="98"/>
    <n v="14229"/>
  </r>
  <r>
    <x v="86"/>
    <n v="14074"/>
  </r>
  <r>
    <x v="78"/>
    <n v="14000"/>
  </r>
  <r>
    <x v="71"/>
    <n v="13098"/>
  </r>
  <r>
    <x v="71"/>
    <n v="13082"/>
  </r>
  <r>
    <x v="96"/>
    <n v="12768"/>
  </r>
  <r>
    <x v="14"/>
    <n v="12575"/>
  </r>
  <r>
    <x v="52"/>
    <n v="11990"/>
  </r>
  <r>
    <x v="65"/>
    <n v="11770"/>
  </r>
  <r>
    <x v="17"/>
    <n v="11716"/>
  </r>
  <r>
    <x v="45"/>
    <n v="10955"/>
  </r>
  <r>
    <x v="32"/>
    <n v="10514"/>
  </r>
  <r>
    <x v="96"/>
    <n v="10500"/>
  </r>
  <r>
    <x v="41"/>
    <n v="10454"/>
  </r>
  <r>
    <x v="41"/>
    <n v="10033"/>
  </r>
  <r>
    <x v="71"/>
    <n v="9184"/>
  </r>
  <r>
    <x v="71"/>
    <n v="8655"/>
  </r>
  <r>
    <x v="71"/>
    <n v="8630"/>
  </r>
  <r>
    <x v="80"/>
    <n v="8572"/>
  </r>
  <r>
    <x v="84"/>
    <n v="8448"/>
  </r>
  <r>
    <x v="75"/>
    <n v="8288"/>
  </r>
  <r>
    <x v="75"/>
    <n v="8086"/>
  </r>
  <r>
    <x v="78"/>
    <n v="7971"/>
  </r>
  <r>
    <x v="71"/>
    <n v="7966"/>
  </r>
  <r>
    <x v="32"/>
    <n v="7920"/>
  </r>
  <r>
    <x v="42"/>
    <n v="7826"/>
  </r>
  <r>
    <x v="52"/>
    <n v="7807"/>
  </r>
  <r>
    <x v="45"/>
    <n v="7660"/>
  </r>
  <r>
    <x v="57"/>
    <n v="7031"/>
  </r>
  <r>
    <x v="65"/>
    <n v="6902"/>
  </r>
  <r>
    <x v="76"/>
    <n v="6863"/>
  </r>
  <r>
    <x v="57"/>
    <n v="6623"/>
  </r>
  <r>
    <x v="99"/>
    <n v="6360"/>
  </r>
  <r>
    <x v="78"/>
    <n v="6095"/>
  </r>
  <r>
    <x v="93"/>
    <n v="6015"/>
  </r>
  <r>
    <x v="99"/>
    <n v="6000"/>
  </r>
  <r>
    <x v="41"/>
    <n v="5935"/>
  </r>
  <r>
    <x v="41"/>
    <n v="5914"/>
  </r>
  <r>
    <x v="100"/>
    <n v="5887"/>
  </r>
  <r>
    <x v="75"/>
    <n v="5880"/>
  </r>
  <r>
    <x v="67"/>
    <n v="5850"/>
  </r>
  <r>
    <x v="101"/>
    <n v="5729"/>
  </r>
  <r>
    <x v="75"/>
    <n v="5628"/>
  </r>
  <r>
    <x v="78"/>
    <n v="5500"/>
  </r>
  <r>
    <x v="68"/>
    <n v="5470"/>
  </r>
  <r>
    <x v="80"/>
    <n v="5393"/>
  </r>
  <r>
    <x v="102"/>
    <n v="5219"/>
  </r>
  <r>
    <x v="65"/>
    <n v="5125"/>
  </r>
  <r>
    <x v="71"/>
    <n v="5085"/>
  </r>
  <r>
    <x v="75"/>
    <n v="5002"/>
  </r>
  <r>
    <x v="83"/>
    <n v="4883"/>
  </r>
  <r>
    <x v="41"/>
    <n v="4467"/>
  </r>
  <r>
    <x v="103"/>
    <n v="3865"/>
  </r>
  <r>
    <x v="42"/>
    <n v="3776"/>
  </r>
  <r>
    <x v="45"/>
    <n v="3726"/>
  </r>
  <r>
    <x v="83"/>
    <n v="3717"/>
  </r>
  <r>
    <x v="104"/>
    <n v="3440"/>
  </r>
  <r>
    <x v="75"/>
    <n v="3399"/>
  </r>
  <r>
    <x v="105"/>
    <n v="3244"/>
  </r>
  <r>
    <x v="67"/>
    <n v="3086"/>
  </r>
  <r>
    <x v="75"/>
    <n v="3020"/>
  </r>
  <r>
    <x v="78"/>
    <n v="2823"/>
  </r>
  <r>
    <x v="29"/>
    <n v="2570"/>
  </r>
  <r>
    <x v="32"/>
    <n v="2507"/>
  </r>
  <r>
    <x v="57"/>
    <n v="2296"/>
  </r>
  <r>
    <x v="71"/>
    <n v="1890"/>
  </r>
  <r>
    <x v="78"/>
    <n v="1677"/>
  </r>
  <r>
    <x v="83"/>
    <n v="1618"/>
  </r>
  <r>
    <x v="106"/>
    <n v="1380"/>
  </r>
  <r>
    <x v="2"/>
    <n v="1242"/>
  </r>
  <r>
    <x v="52"/>
    <n v="812"/>
  </r>
  <r>
    <x v="2"/>
    <n v="684"/>
  </r>
  <r>
    <x v="107"/>
    <n v="620"/>
  </r>
  <r>
    <x v="2"/>
    <n v="539"/>
  </r>
  <r>
    <x v="78"/>
    <n v="363"/>
  </r>
  <r>
    <x v="75"/>
    <n v="200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n v="2267446370"/>
  </r>
  <r>
    <x v="1"/>
    <n v="1866647950"/>
  </r>
  <r>
    <x v="1"/>
    <n v="1485999890"/>
  </r>
  <r>
    <x v="1"/>
    <n v="1038027526"/>
  </r>
  <r>
    <x v="2"/>
    <n v="960387780"/>
  </r>
  <r>
    <x v="3"/>
    <n v="869146189"/>
  </r>
  <r>
    <x v="4"/>
    <n v="793498985"/>
  </r>
  <r>
    <x v="3"/>
    <n v="636596299"/>
  </r>
  <r>
    <x v="2"/>
    <n v="634142436"/>
  </r>
  <r>
    <x v="2"/>
    <n v="618723803"/>
  </r>
  <r>
    <x v="5"/>
    <n v="598767057"/>
  </r>
  <r>
    <x v="3"/>
    <n v="540807925"/>
  </r>
  <r>
    <x v="1"/>
    <n v="521858728"/>
  </r>
  <r>
    <x v="0"/>
    <n v="500282092"/>
  </r>
  <r>
    <x v="2"/>
    <n v="499256445"/>
  </r>
  <r>
    <x v="0"/>
    <n v="422789550"/>
  </r>
  <r>
    <x v="1"/>
    <n v="415101577"/>
  </r>
  <r>
    <x v="6"/>
    <n v="400530884"/>
  </r>
  <r>
    <x v="1"/>
    <n v="382436917"/>
  </r>
  <r>
    <x v="2"/>
    <n v="370289632"/>
  </r>
  <r>
    <x v="2"/>
    <n v="317854739"/>
  </r>
  <r>
    <x v="7"/>
    <n v="274090081"/>
  </r>
  <r>
    <x v="2"/>
    <n v="270072492"/>
  </r>
  <r>
    <x v="6"/>
    <n v="246602999"/>
  </r>
  <r>
    <x v="3"/>
    <n v="239753615"/>
  </r>
  <r>
    <x v="3"/>
    <n v="238569800"/>
  </r>
  <r>
    <x v="2"/>
    <n v="213121406"/>
  </r>
  <r>
    <x v="1"/>
    <n v="205679463"/>
  </r>
  <r>
    <x v="8"/>
    <n v="191886340"/>
  </r>
  <r>
    <x v="1"/>
    <n v="184561056"/>
  </r>
  <r>
    <x v="5"/>
    <n v="169269936"/>
  </r>
  <r>
    <x v="0"/>
    <n v="166061012"/>
  </r>
  <r>
    <x v="4"/>
    <n v="162440471"/>
  </r>
  <r>
    <x v="1"/>
    <n v="154291182"/>
  </r>
  <r>
    <x v="1"/>
    <n v="153176952"/>
  </r>
  <r>
    <x v="4"/>
    <n v="151329249"/>
  </r>
  <r>
    <x v="3"/>
    <n v="146076772"/>
  </r>
  <r>
    <x v="1"/>
    <n v="142249983"/>
  </r>
  <r>
    <x v="0"/>
    <n v="140433351"/>
  </r>
  <r>
    <x v="6"/>
    <n v="140201236"/>
  </r>
  <r>
    <x v="9"/>
    <n v="137246897"/>
  </r>
  <r>
    <x v="4"/>
    <n v="135390406"/>
  </r>
  <r>
    <x v="10"/>
    <n v="134555814"/>
  </r>
  <r>
    <x v="2"/>
    <n v="133542263"/>
  </r>
  <r>
    <x v="3"/>
    <n v="132248152"/>
  </r>
  <r>
    <x v="5"/>
    <n v="124157356"/>
  </r>
  <r>
    <x v="4"/>
    <n v="117105466"/>
  </r>
  <r>
    <x v="3"/>
    <n v="108954968"/>
  </r>
  <r>
    <x v="8"/>
    <n v="105649413"/>
  </r>
  <r>
    <x v="3"/>
    <n v="103546113"/>
  </r>
  <r>
    <x v="11"/>
    <n v="103323366"/>
  </r>
  <r>
    <x v="5"/>
    <n v="102147396"/>
  </r>
  <r>
    <x v="1"/>
    <n v="96000836"/>
  </r>
  <r>
    <x v="5"/>
    <n v="90452948"/>
  </r>
  <r>
    <x v="11"/>
    <n v="89400711"/>
  </r>
  <r>
    <x v="12"/>
    <n v="88344394"/>
  </r>
  <r>
    <x v="0"/>
    <n v="87529797"/>
  </r>
  <r>
    <x v="12"/>
    <n v="83612781"/>
  </r>
  <r>
    <x v="3"/>
    <n v="80832387"/>
  </r>
  <r>
    <x v="0"/>
    <n v="79178509"/>
  </r>
  <r>
    <x v="4"/>
    <n v="70531391"/>
  </r>
  <r>
    <x v="5"/>
    <n v="69486523"/>
  </r>
  <r>
    <x v="13"/>
    <n v="68871071"/>
  </r>
  <r>
    <x v="4"/>
    <n v="64808120"/>
  </r>
  <r>
    <x v="6"/>
    <n v="63249525"/>
  </r>
  <r>
    <x v="6"/>
    <n v="58371508"/>
  </r>
  <r>
    <x v="3"/>
    <n v="58290126"/>
  </r>
  <r>
    <x v="0"/>
    <n v="57840726"/>
  </r>
  <r>
    <x v="1"/>
    <n v="55560312"/>
  </r>
  <r>
    <x v="4"/>
    <n v="54105064"/>
  </r>
  <r>
    <x v="1"/>
    <n v="51989385"/>
  </r>
  <r>
    <x v="4"/>
    <n v="51896264"/>
  </r>
  <r>
    <x v="14"/>
    <n v="50062774"/>
  </r>
  <r>
    <x v="6"/>
    <n v="48701987"/>
  </r>
  <r>
    <x v="1"/>
    <n v="45240624"/>
  </r>
  <r>
    <x v="10"/>
    <n v="44457030"/>
  </r>
  <r>
    <x v="0"/>
    <n v="43892680"/>
  </r>
  <r>
    <x v="3"/>
    <n v="43887905"/>
  </r>
  <r>
    <x v="3"/>
    <n v="43523384"/>
  </r>
  <r>
    <x v="0"/>
    <n v="43514205"/>
  </r>
  <r>
    <x v="3"/>
    <n v="43285109"/>
  </r>
  <r>
    <x v="15"/>
    <n v="42415061"/>
  </r>
  <r>
    <x v="3"/>
    <n v="40566381"/>
  </r>
  <r>
    <x v="13"/>
    <n v="40215145"/>
  </r>
  <r>
    <x v="0"/>
    <n v="40180353"/>
  </r>
  <r>
    <x v="8"/>
    <n v="39410222"/>
  </r>
  <r>
    <x v="3"/>
    <n v="39083707"/>
  </r>
  <r>
    <x v="2"/>
    <n v="36969122"/>
  </r>
  <r>
    <x v="0"/>
    <n v="36966774"/>
  </r>
  <r>
    <x v="8"/>
    <n v="35858277"/>
  </r>
  <r>
    <x v="8"/>
    <n v="34902602"/>
  </r>
  <r>
    <x v="5"/>
    <n v="34852212"/>
  </r>
  <r>
    <x v="13"/>
    <n v="34747399"/>
  </r>
  <r>
    <x v="5"/>
    <n v="34536061"/>
  </r>
  <r>
    <x v="3"/>
    <n v="34154366"/>
  </r>
  <r>
    <x v="0"/>
    <n v="33931597"/>
  </r>
  <r>
    <x v="4"/>
    <n v="33251665"/>
  </r>
  <r>
    <x v="4"/>
    <n v="33129099"/>
  </r>
  <r>
    <x v="0"/>
    <n v="31114453"/>
  </r>
  <r>
    <x v="0"/>
    <n v="30846911"/>
  </r>
  <r>
    <x v="3"/>
    <n v="28744167"/>
  </r>
  <r>
    <x v="0"/>
    <n v="27968598"/>
  </r>
  <r>
    <x v="3"/>
    <n v="27834512"/>
  </r>
  <r>
    <x v="0"/>
    <n v="27028224"/>
  </r>
  <r>
    <x v="1"/>
    <n v="26758365"/>
  </r>
  <r>
    <x v="6"/>
    <n v="26381670"/>
  </r>
  <r>
    <x v="10"/>
    <n v="26032533"/>
  </r>
  <r>
    <x v="16"/>
    <n v="25064897"/>
  </r>
  <r>
    <x v="3"/>
    <n v="24823454"/>
  </r>
  <r>
    <x v="17"/>
    <n v="24608337"/>
  </r>
  <r>
    <x v="7"/>
    <n v="24508523"/>
  </r>
  <r>
    <x v="13"/>
    <n v="23883986"/>
  </r>
  <r>
    <x v="3"/>
    <n v="23311502"/>
  </r>
  <r>
    <x v="0"/>
    <n v="23311298"/>
  </r>
  <r>
    <x v="4"/>
    <n v="22393413"/>
  </r>
  <r>
    <x v="0"/>
    <n v="22004065"/>
  </r>
  <r>
    <x v="6"/>
    <n v="21921749"/>
  </r>
  <r>
    <x v="0"/>
    <n v="21713467"/>
  </r>
  <r>
    <x v="0"/>
    <n v="21577556"/>
  </r>
  <r>
    <x v="13"/>
    <n v="21357231"/>
  </r>
  <r>
    <x v="8"/>
    <n v="21131147"/>
  </r>
  <r>
    <x v="1"/>
    <n v="20943625"/>
  </r>
  <r>
    <x v="0"/>
    <n v="20557184"/>
  </r>
  <r>
    <x v="0"/>
    <n v="20320460"/>
  </r>
  <r>
    <x v="6"/>
    <n v="20005810"/>
  </r>
  <r>
    <x v="0"/>
    <n v="19943144"/>
  </r>
  <r>
    <x v="6"/>
    <n v="19781629"/>
  </r>
  <r>
    <x v="0"/>
    <n v="19593569"/>
  </r>
  <r>
    <x v="0"/>
    <n v="19291654"/>
  </r>
  <r>
    <x v="0"/>
    <n v="18895412"/>
  </r>
  <r>
    <x v="0"/>
    <n v="18254858"/>
  </r>
  <r>
    <x v="0"/>
    <n v="17851699"/>
  </r>
  <r>
    <x v="0"/>
    <n v="17814569"/>
  </r>
  <r>
    <x v="3"/>
    <n v="17529487"/>
  </r>
  <r>
    <x v="4"/>
    <n v="17331880"/>
  </r>
  <r>
    <x v="0"/>
    <n v="17066869"/>
  </r>
  <r>
    <x v="0"/>
    <n v="16688523"/>
  </r>
  <r>
    <x v="0"/>
    <n v="16572364"/>
  </r>
  <r>
    <x v="8"/>
    <n v="16544104"/>
  </r>
  <r>
    <x v="8"/>
    <n v="16423464"/>
  </r>
  <r>
    <x v="0"/>
    <n v="16179829"/>
  </r>
  <r>
    <x v="0"/>
    <n v="16060726"/>
  </r>
  <r>
    <x v="0"/>
    <n v="16046808"/>
  </r>
  <r>
    <x v="0"/>
    <n v="16018429"/>
  </r>
  <r>
    <x v="18"/>
    <n v="15848013"/>
  </r>
  <r>
    <x v="0"/>
    <n v="15724072"/>
  </r>
  <r>
    <x v="0"/>
    <n v="15480148"/>
  </r>
  <r>
    <x v="12"/>
    <n v="15202565"/>
  </r>
  <r>
    <x v="0"/>
    <n v="15041950"/>
  </r>
  <r>
    <x v="10"/>
    <n v="14721666"/>
  </r>
  <r>
    <x v="4"/>
    <n v="14673369"/>
  </r>
  <r>
    <x v="0"/>
    <n v="14563318"/>
  </r>
  <r>
    <x v="0"/>
    <n v="14530388"/>
  </r>
  <r>
    <x v="0"/>
    <n v="14523318"/>
  </r>
  <r>
    <x v="0"/>
    <n v="14377330"/>
  </r>
  <r>
    <x v="4"/>
    <n v="14235885"/>
  </r>
  <r>
    <x v="7"/>
    <n v="14125640"/>
  </r>
  <r>
    <x v="18"/>
    <n v="13876324"/>
  </r>
  <r>
    <x v="1"/>
    <n v="13853291"/>
  </r>
  <r>
    <x v="19"/>
    <n v="13850731"/>
  </r>
  <r>
    <x v="8"/>
    <n v="13741720"/>
  </r>
  <r>
    <x v="0"/>
    <n v="13125103"/>
  </r>
  <r>
    <x v="3"/>
    <n v="13123545"/>
  </r>
  <r>
    <x v="0"/>
    <n v="13073325"/>
  </r>
  <r>
    <x v="9"/>
    <n v="12903760"/>
  </r>
  <r>
    <x v="0"/>
    <n v="12880508"/>
  </r>
  <r>
    <x v="0"/>
    <n v="12599911"/>
  </r>
  <r>
    <x v="0"/>
    <n v="12598145"/>
  </r>
  <r>
    <x v="0"/>
    <n v="12536498"/>
  </r>
  <r>
    <x v="0"/>
    <n v="12536179"/>
  </r>
  <r>
    <x v="6"/>
    <n v="12527765"/>
  </r>
  <r>
    <x v="0"/>
    <n v="12519614"/>
  </r>
  <r>
    <x v="0"/>
    <n v="12456592"/>
  </r>
  <r>
    <x v="20"/>
    <n v="12216636"/>
  </r>
  <r>
    <x v="7"/>
    <n v="12140335"/>
  </r>
  <r>
    <x v="0"/>
    <n v="11998274"/>
  </r>
  <r>
    <x v="20"/>
    <n v="11916356"/>
  </r>
  <r>
    <x v="0"/>
    <n v="11766075"/>
  </r>
  <r>
    <x v="11"/>
    <n v="11675627"/>
  </r>
  <r>
    <x v="0"/>
    <n v="11665320"/>
  </r>
  <r>
    <x v="0"/>
    <n v="11567855"/>
  </r>
  <r>
    <x v="1"/>
    <n v="11427639"/>
  </r>
  <r>
    <x v="0"/>
    <n v="11413063"/>
  </r>
  <r>
    <x v="0"/>
    <n v="11347980"/>
  </r>
  <r>
    <x v="13"/>
    <n v="11306381"/>
  </r>
  <r>
    <x v="13"/>
    <n v="11069405"/>
  </r>
  <r>
    <x v="0"/>
    <n v="10749680"/>
  </r>
  <r>
    <x v="0"/>
    <n v="10587714"/>
  </r>
  <r>
    <x v="0"/>
    <n v="10582896"/>
  </r>
  <r>
    <x v="0"/>
    <n v="10555462"/>
  </r>
  <r>
    <x v="0"/>
    <n v="10549632"/>
  </r>
  <r>
    <x v="0"/>
    <n v="10486534"/>
  </r>
  <r>
    <x v="0"/>
    <n v="10377724"/>
  </r>
  <r>
    <x v="0"/>
    <n v="10322191"/>
  </r>
  <r>
    <x v="0"/>
    <n v="10280303"/>
  </r>
  <r>
    <x v="12"/>
    <n v="10253737"/>
  </r>
  <r>
    <x v="2"/>
    <n v="10225566"/>
  </r>
  <r>
    <x v="0"/>
    <n v="10181298"/>
  </r>
  <r>
    <x v="1"/>
    <n v="10134166"/>
  </r>
  <r>
    <x v="0"/>
    <n v="10118572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n v="1698863816"/>
  </r>
  <r>
    <x v="0"/>
    <n v="1338073645"/>
  </r>
  <r>
    <x v="0"/>
    <n v="1059242164"/>
  </r>
  <r>
    <x v="1"/>
    <n v="972021410"/>
  </r>
  <r>
    <x v="1"/>
    <n v="763963597"/>
  </r>
  <r>
    <x v="0"/>
    <n v="722631756"/>
  </r>
  <r>
    <x v="2"/>
    <n v="714844358"/>
  </r>
  <r>
    <x v="2"/>
    <n v="572050016"/>
  </r>
  <r>
    <x v="1"/>
    <n v="547946428"/>
  </r>
  <r>
    <x v="3"/>
    <n v="492162604"/>
  </r>
  <r>
    <x v="4"/>
    <n v="478937618"/>
  </r>
  <r>
    <x v="3"/>
    <n v="462180717"/>
  </r>
  <r>
    <x v="2"/>
    <n v="452000435"/>
  </r>
  <r>
    <x v="4"/>
    <n v="433606094"/>
  </r>
  <r>
    <x v="5"/>
    <n v="422878491"/>
  </r>
  <r>
    <x v="5"/>
    <n v="422307398"/>
  </r>
  <r>
    <x v="4"/>
    <n v="404550184"/>
  </r>
  <r>
    <x v="0"/>
    <n v="397378150"/>
  </r>
  <r>
    <x v="1"/>
    <n v="372262265"/>
  </r>
  <r>
    <x v="4"/>
    <n v="351441044"/>
  </r>
  <r>
    <x v="0"/>
    <n v="350865342"/>
  </r>
  <r>
    <x v="1"/>
    <n v="334509500"/>
  </r>
  <r>
    <x v="5"/>
    <n v="306899794"/>
  </r>
  <r>
    <x v="3"/>
    <n v="261907653"/>
  </r>
  <r>
    <x v="5"/>
    <n v="250921235"/>
  </r>
  <r>
    <x v="4"/>
    <n v="234748692"/>
  </r>
  <r>
    <x v="5"/>
    <n v="211000000"/>
  </r>
  <r>
    <x v="2"/>
    <n v="207500287"/>
  </r>
  <r>
    <x v="4"/>
    <n v="201967521"/>
  </r>
  <r>
    <x v="3"/>
    <n v="190535708"/>
  </r>
  <r>
    <x v="6"/>
    <n v="186000759"/>
  </r>
  <r>
    <x v="1"/>
    <n v="181954339"/>
  </r>
  <r>
    <x v="1"/>
    <n v="181073291"/>
  </r>
  <r>
    <x v="3"/>
    <n v="180971146"/>
  </r>
  <r>
    <x v="7"/>
    <n v="175399684"/>
  </r>
  <r>
    <x v="2"/>
    <n v="174375791"/>
  </r>
  <r>
    <x v="5"/>
    <n v="174308156"/>
  </r>
  <r>
    <x v="6"/>
    <n v="162619535"/>
  </r>
  <r>
    <x v="5"/>
    <n v="153429899"/>
  </r>
  <r>
    <x v="0"/>
    <n v="140508652"/>
  </r>
  <r>
    <x v="3"/>
    <n v="138128854"/>
  </r>
  <r>
    <x v="3"/>
    <n v="129408392"/>
  </r>
  <r>
    <x v="8"/>
    <n v="127961936"/>
  </r>
  <r>
    <x v="1"/>
    <n v="127848258"/>
  </r>
  <r>
    <x v="9"/>
    <n v="127268065"/>
  </r>
  <r>
    <x v="7"/>
    <n v="125857438"/>
  </r>
  <r>
    <x v="5"/>
    <n v="108136957"/>
  </r>
  <r>
    <x v="3"/>
    <n v="104970953"/>
  </r>
  <r>
    <x v="4"/>
    <n v="100498764"/>
  </r>
  <r>
    <x v="4"/>
    <n v="100029921"/>
  </r>
  <r>
    <x v="1"/>
    <n v="96221061"/>
  </r>
  <r>
    <x v="6"/>
    <n v="96119408"/>
  </r>
  <r>
    <x v="10"/>
    <n v="93874846"/>
  </r>
  <r>
    <x v="11"/>
    <n v="89169769"/>
  </r>
  <r>
    <x v="5"/>
    <n v="85935920"/>
  </r>
  <r>
    <x v="5"/>
    <n v="84387951"/>
  </r>
  <r>
    <x v="2"/>
    <n v="83677281"/>
  </r>
  <r>
    <x v="12"/>
    <n v="80426848"/>
  </r>
  <r>
    <x v="13"/>
    <n v="77316812"/>
  </r>
  <r>
    <x v="1"/>
    <n v="76756109"/>
  </r>
  <r>
    <x v="9"/>
    <n v="64716399"/>
  </r>
  <r>
    <x v="4"/>
    <n v="62076533"/>
  </r>
  <r>
    <x v="9"/>
    <n v="60040465"/>
  </r>
  <r>
    <x v="9"/>
    <n v="58661116"/>
  </r>
  <r>
    <x v="8"/>
    <n v="57395612"/>
  </r>
  <r>
    <x v="1"/>
    <n v="54768317"/>
  </r>
  <r>
    <x v="5"/>
    <n v="54114815"/>
  </r>
  <r>
    <x v="0"/>
    <n v="53845880"/>
  </r>
  <r>
    <x v="14"/>
    <n v="53480861"/>
  </r>
  <r>
    <x v="15"/>
    <n v="52371887"/>
  </r>
  <r>
    <x v="1"/>
    <n v="51026731"/>
  </r>
  <r>
    <x v="9"/>
    <n v="50451099"/>
  </r>
  <r>
    <x v="4"/>
    <n v="49371152"/>
  </r>
  <r>
    <x v="16"/>
    <n v="48166448"/>
  </r>
  <r>
    <x v="6"/>
    <n v="48093906"/>
  </r>
  <r>
    <x v="4"/>
    <n v="44354825"/>
  </r>
  <r>
    <x v="16"/>
    <n v="43778760"/>
  </r>
  <r>
    <x v="1"/>
    <n v="42791449"/>
  </r>
  <r>
    <x v="4"/>
    <n v="42260534"/>
  </r>
  <r>
    <x v="16"/>
    <n v="40861764"/>
  </r>
  <r>
    <x v="4"/>
    <n v="40395051"/>
  </r>
  <r>
    <x v="16"/>
    <n v="40262167"/>
  </r>
  <r>
    <x v="5"/>
    <n v="39618125"/>
  </r>
  <r>
    <x v="2"/>
    <n v="38835702"/>
  </r>
  <r>
    <x v="5"/>
    <n v="36485225"/>
  </r>
  <r>
    <x v="5"/>
    <n v="36261644"/>
  </r>
  <r>
    <x v="1"/>
    <n v="36159144"/>
  </r>
  <r>
    <x v="5"/>
    <n v="36041159"/>
  </r>
  <r>
    <x v="1"/>
    <n v="35383733"/>
  </r>
  <r>
    <x v="8"/>
    <n v="34853031"/>
  </r>
  <r>
    <x v="10"/>
    <n v="33469148"/>
  </r>
  <r>
    <x v="5"/>
    <n v="33399912"/>
  </r>
  <r>
    <x v="2"/>
    <n v="33371404"/>
  </r>
  <r>
    <x v="16"/>
    <n v="33017367"/>
  </r>
  <r>
    <x v="4"/>
    <n v="32227855"/>
  </r>
  <r>
    <x v="17"/>
    <n v="32224616"/>
  </r>
  <r>
    <x v="5"/>
    <n v="31023268"/>
  </r>
  <r>
    <x v="5"/>
    <n v="30917972"/>
  </r>
  <r>
    <x v="5"/>
    <n v="30901538"/>
  </r>
  <r>
    <x v="5"/>
    <n v="30800054"/>
  </r>
  <r>
    <x v="5"/>
    <n v="30458079"/>
  </r>
  <r>
    <x v="18"/>
    <n v="30107173"/>
  </r>
  <r>
    <x v="16"/>
    <n v="29768915"/>
  </r>
  <r>
    <x v="5"/>
    <n v="29663607"/>
  </r>
  <r>
    <x v="3"/>
    <n v="29656703"/>
  </r>
  <r>
    <x v="5"/>
    <n v="29333812"/>
  </r>
  <r>
    <x v="5"/>
    <n v="27792570"/>
  </r>
  <r>
    <x v="5"/>
    <n v="27300000"/>
  </r>
  <r>
    <x v="4"/>
    <n v="27183007"/>
  </r>
  <r>
    <x v="5"/>
    <n v="25956985"/>
  </r>
  <r>
    <x v="5"/>
    <n v="25776742"/>
  </r>
  <r>
    <x v="5"/>
    <n v="25492893"/>
  </r>
  <r>
    <x v="5"/>
    <n v="25399103"/>
  </r>
  <r>
    <x v="5"/>
    <n v="25107253"/>
  </r>
  <r>
    <x v="0"/>
    <n v="24856027"/>
  </r>
  <r>
    <x v="19"/>
    <n v="24676030"/>
  </r>
  <r>
    <x v="5"/>
    <n v="24444687"/>
  </r>
  <r>
    <x v="16"/>
    <n v="24217442"/>
  </r>
  <r>
    <x v="20"/>
    <n v="22881613"/>
  </r>
  <r>
    <x v="3"/>
    <n v="22549151"/>
  </r>
  <r>
    <x v="9"/>
    <n v="22057160"/>
  </r>
  <r>
    <x v="5"/>
    <n v="22034937"/>
  </r>
  <r>
    <x v="5"/>
    <n v="21714524"/>
  </r>
  <r>
    <x v="4"/>
    <n v="21519488"/>
  </r>
  <r>
    <x v="16"/>
    <n v="21198544"/>
  </r>
  <r>
    <x v="5"/>
    <n v="21081694"/>
  </r>
  <r>
    <x v="5"/>
    <n v="20983374"/>
  </r>
  <r>
    <x v="21"/>
    <n v="20815384"/>
  </r>
  <r>
    <x v="2"/>
    <n v="20758572"/>
  </r>
  <r>
    <x v="5"/>
    <n v="20615744"/>
  </r>
  <r>
    <x v="21"/>
    <n v="20590202"/>
  </r>
  <r>
    <x v="16"/>
    <n v="20571534"/>
  </r>
  <r>
    <x v="5"/>
    <n v="20115888"/>
  </r>
  <r>
    <x v="5"/>
    <n v="19678255"/>
  </r>
  <r>
    <x v="5"/>
    <n v="19515102"/>
  </r>
  <r>
    <x v="0"/>
    <n v="19429994"/>
  </r>
  <r>
    <x v="5"/>
    <n v="19353760"/>
  </r>
  <r>
    <x v="5"/>
    <n v="19077748"/>
  </r>
  <r>
    <x v="10"/>
    <n v="18456373"/>
  </r>
  <r>
    <x v="5"/>
    <n v="18353324"/>
  </r>
  <r>
    <x v="5"/>
    <n v="18339519"/>
  </r>
  <r>
    <x v="22"/>
    <n v="17299154"/>
  </r>
  <r>
    <x v="5"/>
    <n v="17227159"/>
  </r>
  <r>
    <x v="10"/>
    <n v="17095773"/>
  </r>
  <r>
    <x v="16"/>
    <n v="16879184"/>
  </r>
  <r>
    <x v="0"/>
    <n v="16398509"/>
  </r>
  <r>
    <x v="5"/>
    <n v="16317120"/>
  </r>
  <r>
    <x v="5"/>
    <n v="16250019"/>
  </r>
  <r>
    <x v="4"/>
    <n v="16010355"/>
  </r>
  <r>
    <x v="5"/>
    <n v="15489185"/>
  </r>
  <r>
    <x v="23"/>
    <n v="15469415"/>
  </r>
  <r>
    <x v="5"/>
    <n v="15348026"/>
  </r>
  <r>
    <x v="19"/>
    <n v="15242171"/>
  </r>
  <r>
    <x v="15"/>
    <n v="14873918"/>
  </r>
  <r>
    <x v="5"/>
    <n v="14668098"/>
  </r>
  <r>
    <x v="5"/>
    <n v="14658240"/>
  </r>
  <r>
    <x v="4"/>
    <n v="14603384"/>
  </r>
  <r>
    <x v="16"/>
    <n v="14447666"/>
  </r>
  <r>
    <x v="5"/>
    <n v="14439610"/>
  </r>
  <r>
    <x v="4"/>
    <n v="14291561"/>
  </r>
  <r>
    <x v="5"/>
    <n v="14066980"/>
  </r>
  <r>
    <x v="24"/>
    <n v="13222021"/>
  </r>
  <r>
    <x v="5"/>
    <n v="13217184"/>
  </r>
  <r>
    <x v="25"/>
    <n v="13072709"/>
  </r>
  <r>
    <x v="4"/>
    <n v="12977758"/>
  </r>
  <r>
    <x v="5"/>
    <n v="12886684"/>
  </r>
  <r>
    <x v="5"/>
    <n v="12851838"/>
  </r>
  <r>
    <x v="9"/>
    <n v="12792360"/>
  </r>
  <r>
    <x v="5"/>
    <n v="12725417"/>
  </r>
  <r>
    <x v="26"/>
    <n v="12639993"/>
  </r>
  <r>
    <x v="27"/>
    <n v="12610418"/>
  </r>
  <r>
    <x v="28"/>
    <n v="12311598"/>
  </r>
  <r>
    <x v="5"/>
    <n v="12121760"/>
  </r>
  <r>
    <x v="5"/>
    <n v="11976305"/>
  </r>
  <r>
    <x v="5"/>
    <n v="11737506"/>
  </r>
  <r>
    <x v="21"/>
    <n v="11723502"/>
  </r>
  <r>
    <x v="5"/>
    <n v="11675156"/>
  </r>
  <r>
    <x v="2"/>
    <n v="11393452"/>
  </r>
  <r>
    <x v="5"/>
    <n v="11306097"/>
  </r>
  <r>
    <x v="5"/>
    <n v="11227393"/>
  </r>
  <r>
    <x v="5"/>
    <n v="11077140"/>
  </r>
  <r>
    <x v="5"/>
    <n v="11024035"/>
  </r>
  <r>
    <x v="10"/>
    <n v="10824208"/>
  </r>
  <r>
    <x v="29"/>
    <n v="10763217"/>
  </r>
  <r>
    <x v="5"/>
    <n v="10740923"/>
  </r>
  <r>
    <x v="1"/>
    <n v="10722792"/>
  </r>
  <r>
    <x v="5"/>
    <n v="10452473"/>
  </r>
  <r>
    <x v="5"/>
    <n v="10337403"/>
  </r>
  <r>
    <x v="5"/>
    <n v="10257468"/>
  </r>
  <r>
    <x v="5"/>
    <n v="10176530"/>
  </r>
  <r>
    <x v="5"/>
    <n v="10174418"/>
  </r>
  <r>
    <x v="4"/>
    <n v="10055029"/>
  </r>
  <r>
    <x v="5"/>
    <n v="9959269"/>
  </r>
  <r>
    <x v="1"/>
    <n v="9927714"/>
  </r>
  <r>
    <x v="5"/>
    <n v="9921113"/>
  </r>
  <r>
    <x v="5"/>
    <n v="9888933"/>
  </r>
  <r>
    <x v="5"/>
    <n v="9782064"/>
  </r>
  <r>
    <x v="5"/>
    <n v="9751863"/>
  </r>
  <r>
    <x v="15"/>
    <n v="9482744"/>
  </r>
  <r>
    <x v="5"/>
    <n v="9211570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n v="1447138421"/>
  </r>
  <r>
    <x v="1"/>
    <n v="1360783214"/>
  </r>
  <r>
    <x v="1"/>
    <n v="975811333"/>
  </r>
  <r>
    <x v="2"/>
    <n v="845555777"/>
  </r>
  <r>
    <x v="1"/>
    <n v="704875015"/>
  </r>
  <r>
    <x v="3"/>
    <n v="690542303"/>
  </r>
  <r>
    <x v="4"/>
    <n v="670491959"/>
  </r>
  <r>
    <x v="0"/>
    <n v="634502312"/>
  </r>
  <r>
    <x v="5"/>
    <n v="615023132"/>
  </r>
  <r>
    <x v="6"/>
    <n v="571125435"/>
  </r>
  <r>
    <x v="2"/>
    <n v="569626289"/>
  </r>
  <r>
    <x v="4"/>
    <n v="532600264"/>
  </r>
  <r>
    <x v="2"/>
    <n v="496444308"/>
  </r>
  <r>
    <x v="7"/>
    <n v="487637474"/>
  </r>
  <r>
    <x v="2"/>
    <n v="476071180"/>
  </r>
  <r>
    <x v="8"/>
    <n v="447142521"/>
  </r>
  <r>
    <x v="6"/>
    <n v="441656550"/>
  </r>
  <r>
    <x v="0"/>
    <n v="440181226"/>
  </r>
  <r>
    <x v="0"/>
    <n v="398500317"/>
  </r>
  <r>
    <x v="2"/>
    <n v="383963057"/>
  </r>
  <r>
    <x v="5"/>
    <n v="373044244"/>
  </r>
  <r>
    <x v="8"/>
    <n v="347628052"/>
  </r>
  <r>
    <x v="4"/>
    <n v="301957043"/>
  </r>
  <r>
    <x v="1"/>
    <n v="300187799"/>
  </r>
  <r>
    <x v="1"/>
    <n v="291493620"/>
  </r>
  <r>
    <x v="9"/>
    <n v="282996427"/>
  </r>
  <r>
    <x v="10"/>
    <n v="276148615"/>
  </r>
  <r>
    <x v="0"/>
    <n v="271433313"/>
  </r>
  <r>
    <x v="0"/>
    <n v="269667073"/>
  </r>
  <r>
    <x v="4"/>
    <n v="261656269"/>
  </r>
  <r>
    <x v="2"/>
    <n v="254997360"/>
  </r>
  <r>
    <x v="11"/>
    <n v="250570396"/>
  </r>
  <r>
    <x v="4"/>
    <n v="250318788"/>
  </r>
  <r>
    <x v="3"/>
    <n v="222435664"/>
  </r>
  <r>
    <x v="3"/>
    <n v="220332985"/>
  </r>
  <r>
    <x v="4"/>
    <n v="218069789"/>
  </r>
  <r>
    <x v="1"/>
    <n v="209646030"/>
  </r>
  <r>
    <x v="2"/>
    <n v="206136825"/>
  </r>
  <r>
    <x v="6"/>
    <n v="205460387"/>
  </r>
  <r>
    <x v="6"/>
    <n v="205098869"/>
  </r>
  <r>
    <x v="3"/>
    <n v="191067560"/>
  </r>
  <r>
    <x v="4"/>
    <n v="189404720"/>
  </r>
  <r>
    <x v="3"/>
    <n v="189086877"/>
  </r>
  <r>
    <x v="6"/>
    <n v="181935518"/>
  </r>
  <r>
    <x v="6"/>
    <n v="166577232"/>
  </r>
  <r>
    <x v="4"/>
    <n v="165276468"/>
  </r>
  <r>
    <x v="4"/>
    <n v="159776483"/>
  </r>
  <r>
    <x v="6"/>
    <n v="158772599"/>
  </r>
  <r>
    <x v="0"/>
    <n v="147133054"/>
  </r>
  <r>
    <x v="4"/>
    <n v="141589956"/>
  </r>
  <r>
    <x v="5"/>
    <n v="136784593"/>
  </r>
  <r>
    <x v="1"/>
    <n v="136294607"/>
  </r>
  <r>
    <x v="0"/>
    <n v="134138006"/>
  </r>
  <r>
    <x v="4"/>
    <n v="133607631"/>
  </r>
  <r>
    <x v="0"/>
    <n v="130788072"/>
  </r>
  <r>
    <x v="4"/>
    <n v="128818285"/>
  </r>
  <r>
    <x v="2"/>
    <n v="122290456"/>
  </r>
  <r>
    <x v="3"/>
    <n v="122076738"/>
  </r>
  <r>
    <x v="4"/>
    <n v="118779552"/>
  </r>
  <r>
    <x v="2"/>
    <n v="117625455"/>
  </r>
  <r>
    <x v="2"/>
    <n v="117449790"/>
  </r>
  <r>
    <x v="5"/>
    <n v="117141585"/>
  </r>
  <r>
    <x v="12"/>
    <n v="113952193"/>
  </r>
  <r>
    <x v="8"/>
    <n v="112820254"/>
  </r>
  <r>
    <x v="13"/>
    <n v="112583450"/>
  </r>
  <r>
    <x v="4"/>
    <n v="106771806"/>
  </r>
  <r>
    <x v="2"/>
    <n v="104272136"/>
  </r>
  <r>
    <x v="4"/>
    <n v="97476565"/>
  </r>
  <r>
    <x v="14"/>
    <n v="92850291"/>
  </r>
  <r>
    <x v="15"/>
    <n v="91959188"/>
  </r>
  <r>
    <x v="10"/>
    <n v="90060106"/>
  </r>
  <r>
    <x v="1"/>
    <n v="88314672"/>
  </r>
  <r>
    <x v="3"/>
    <n v="87256407"/>
  </r>
  <r>
    <x v="16"/>
    <n v="83410298"/>
  </r>
  <r>
    <x v="3"/>
    <n v="76987621"/>
  </r>
  <r>
    <x v="8"/>
    <n v="74515586"/>
  </r>
  <r>
    <x v="6"/>
    <n v="70219746"/>
  </r>
  <r>
    <x v="4"/>
    <n v="69929632"/>
  </r>
  <r>
    <x v="0"/>
    <n v="68919191"/>
  </r>
  <r>
    <x v="2"/>
    <n v="67307243"/>
  </r>
  <r>
    <x v="3"/>
    <n v="60730568"/>
  </r>
  <r>
    <x v="4"/>
    <n v="59677662"/>
  </r>
  <r>
    <x v="0"/>
    <n v="57105156"/>
  </r>
  <r>
    <x v="4"/>
    <n v="56670473"/>
  </r>
  <r>
    <x v="3"/>
    <n v="56319794"/>
  </r>
  <r>
    <x v="10"/>
    <n v="55501365"/>
  </r>
  <r>
    <x v="1"/>
    <n v="54760947"/>
  </r>
  <r>
    <x v="0"/>
    <n v="54475970"/>
  </r>
  <r>
    <x v="8"/>
    <n v="54293684"/>
  </r>
  <r>
    <x v="1"/>
    <n v="53857743"/>
  </r>
  <r>
    <x v="15"/>
    <n v="52693249"/>
  </r>
  <r>
    <x v="17"/>
    <n v="51603764"/>
  </r>
  <r>
    <x v="4"/>
    <n v="50307517"/>
  </r>
  <r>
    <x v="8"/>
    <n v="48983306"/>
  </r>
  <r>
    <x v="3"/>
    <n v="48767848"/>
  </r>
  <r>
    <x v="3"/>
    <n v="46553280"/>
  </r>
  <r>
    <x v="4"/>
    <n v="46497678"/>
  </r>
  <r>
    <x v="1"/>
    <n v="45975193"/>
  </r>
  <r>
    <x v="1"/>
    <n v="45657745"/>
  </r>
  <r>
    <x v="15"/>
    <n v="45204449"/>
  </r>
  <r>
    <x v="4"/>
    <n v="44718015"/>
  </r>
  <r>
    <x v="18"/>
    <n v="43989684"/>
  </r>
  <r>
    <x v="19"/>
    <n v="43601123"/>
  </r>
  <r>
    <x v="15"/>
    <n v="42748888"/>
  </r>
  <r>
    <x v="6"/>
    <n v="40480875"/>
  </r>
  <r>
    <x v="4"/>
    <n v="40388834"/>
  </r>
  <r>
    <x v="4"/>
    <n v="38864948"/>
  </r>
  <r>
    <x v="1"/>
    <n v="38831076"/>
  </r>
  <r>
    <x v="8"/>
    <n v="37917985"/>
  </r>
  <r>
    <x v="4"/>
    <n v="37475850"/>
  </r>
  <r>
    <x v="4"/>
    <n v="36851831"/>
  </r>
  <r>
    <x v="4"/>
    <n v="36259522"/>
  </r>
  <r>
    <x v="4"/>
    <n v="36258730"/>
  </r>
  <r>
    <x v="1"/>
    <n v="36071267"/>
  </r>
  <r>
    <x v="4"/>
    <n v="36046727"/>
  </r>
  <r>
    <x v="5"/>
    <n v="34210966"/>
  </r>
  <r>
    <x v="4"/>
    <n v="34114308"/>
  </r>
  <r>
    <x v="15"/>
    <n v="33117003"/>
  </r>
  <r>
    <x v="4"/>
    <n v="32516533"/>
  </r>
  <r>
    <x v="4"/>
    <n v="32407471"/>
  </r>
  <r>
    <x v="13"/>
    <n v="31539434"/>
  </r>
  <r>
    <x v="4"/>
    <n v="30239900"/>
  </r>
  <r>
    <x v="4"/>
    <n v="30077348"/>
  </r>
  <r>
    <x v="1"/>
    <n v="29014500"/>
  </r>
  <r>
    <x v="4"/>
    <n v="28933626"/>
  </r>
  <r>
    <x v="4"/>
    <n v="28218581"/>
  </r>
  <r>
    <x v="4"/>
    <n v="27509032"/>
  </r>
  <r>
    <x v="1"/>
    <n v="26493921"/>
  </r>
  <r>
    <x v="4"/>
    <n v="26064906"/>
  </r>
  <r>
    <x v="4"/>
    <n v="25865563"/>
  </r>
  <r>
    <x v="4"/>
    <n v="23920308"/>
  </r>
  <r>
    <x v="10"/>
    <n v="22483370"/>
  </r>
  <r>
    <x v="10"/>
    <n v="21948551"/>
  </r>
  <r>
    <x v="1"/>
    <n v="21899506"/>
  </r>
  <r>
    <x v="20"/>
    <n v="21797528"/>
  </r>
  <r>
    <x v="1"/>
    <n v="21786275"/>
  </r>
  <r>
    <x v="8"/>
    <n v="21464043"/>
  </r>
  <r>
    <x v="4"/>
    <n v="21112012"/>
  </r>
  <r>
    <x v="10"/>
    <n v="21026167"/>
  </r>
  <r>
    <x v="3"/>
    <n v="20703794"/>
  </r>
  <r>
    <x v="2"/>
    <n v="20226058"/>
  </r>
  <r>
    <x v="4"/>
    <n v="19506407"/>
  </r>
  <r>
    <x v="4"/>
    <n v="19490980"/>
  </r>
  <r>
    <x v="21"/>
    <n v="18685751"/>
  </r>
  <r>
    <x v="2"/>
    <n v="18648802"/>
  </r>
  <r>
    <x v="4"/>
    <n v="18425590"/>
  </r>
  <r>
    <x v="8"/>
    <n v="18169453"/>
  </r>
  <r>
    <x v="8"/>
    <n v="18167819"/>
  </r>
  <r>
    <x v="4"/>
    <n v="17974964"/>
  </r>
  <r>
    <x v="22"/>
    <n v="17265876"/>
  </r>
  <r>
    <x v="4"/>
    <n v="17226226"/>
  </r>
  <r>
    <x v="23"/>
    <n v="16281937"/>
  </r>
  <r>
    <x v="4"/>
    <n v="16087771"/>
  </r>
  <r>
    <x v="4"/>
    <n v="15860016"/>
  </r>
  <r>
    <x v="4"/>
    <n v="15835414"/>
  </r>
  <r>
    <x v="8"/>
    <n v="15787674"/>
  </r>
  <r>
    <x v="13"/>
    <n v="15473051"/>
  </r>
  <r>
    <x v="4"/>
    <n v="15463438"/>
  </r>
  <r>
    <x v="4"/>
    <n v="15439299"/>
  </r>
  <r>
    <x v="4"/>
    <n v="15152854"/>
  </r>
  <r>
    <x v="4"/>
    <n v="15107891"/>
  </r>
  <r>
    <x v="4"/>
    <n v="14911562"/>
  </r>
  <r>
    <x v="4"/>
    <n v="14826528"/>
  </r>
  <r>
    <x v="4"/>
    <n v="14584970"/>
  </r>
  <r>
    <x v="5"/>
    <n v="14574445"/>
  </r>
  <r>
    <x v="8"/>
    <n v="14236005"/>
  </r>
  <r>
    <x v="4"/>
    <n v="14127069"/>
  </r>
  <r>
    <x v="4"/>
    <n v="14075140"/>
  </r>
  <r>
    <x v="11"/>
    <n v="13817186"/>
  </r>
  <r>
    <x v="4"/>
    <n v="13433834"/>
  </r>
  <r>
    <x v="4"/>
    <n v="13078126"/>
  </r>
  <r>
    <x v="4"/>
    <n v="13028535"/>
  </r>
  <r>
    <x v="10"/>
    <n v="12976079"/>
  </r>
  <r>
    <x v="4"/>
    <n v="12902914"/>
  </r>
  <r>
    <x v="3"/>
    <n v="12696584"/>
  </r>
  <r>
    <x v="15"/>
    <n v="12488124"/>
  </r>
  <r>
    <x v="15"/>
    <n v="12332972"/>
  </r>
  <r>
    <x v="11"/>
    <n v="12238643"/>
  </r>
  <r>
    <x v="4"/>
    <n v="11958548"/>
  </r>
  <r>
    <x v="11"/>
    <n v="11830860"/>
  </r>
  <r>
    <x v="13"/>
    <n v="11713932"/>
  </r>
  <r>
    <x v="4"/>
    <n v="11580770"/>
  </r>
  <r>
    <x v="4"/>
    <n v="11538081"/>
  </r>
  <r>
    <x v="8"/>
    <n v="11067228"/>
  </r>
  <r>
    <x v="4"/>
    <n v="11065050"/>
  </r>
  <r>
    <x v="4"/>
    <n v="11063144"/>
  </r>
  <r>
    <x v="4"/>
    <n v="10876188"/>
  </r>
  <r>
    <x v="4"/>
    <n v="10766032"/>
  </r>
  <r>
    <x v="3"/>
    <n v="10664328"/>
  </r>
  <r>
    <x v="4"/>
    <n v="10644463"/>
  </r>
  <r>
    <x v="4"/>
    <n v="10475037"/>
  </r>
  <r>
    <x v="4"/>
    <n v="10474934"/>
  </r>
  <r>
    <x v="2"/>
    <n v="10431631"/>
  </r>
  <r>
    <x v="4"/>
    <n v="10425252"/>
  </r>
  <r>
    <x v="24"/>
    <n v="10196704"/>
  </r>
  <r>
    <x v="4"/>
    <n v="10120340"/>
  </r>
  <r>
    <x v="4"/>
    <n v="10091821"/>
  </r>
  <r>
    <x v="4"/>
    <n v="10067544"/>
  </r>
  <r>
    <x v="4"/>
    <n v="9550733"/>
  </r>
  <r>
    <x v="25"/>
    <n v="9387311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7">
  <r>
    <x v="0"/>
    <n v="424087780"/>
  </r>
  <r>
    <x v="1"/>
    <n v="423778855"/>
  </r>
  <r>
    <x v="0"/>
    <n v="354223803"/>
  </r>
  <r>
    <x v="2"/>
    <n v="339640400"/>
  </r>
  <r>
    <x v="1"/>
    <n v="337903155"/>
  </r>
  <r>
    <x v="2"/>
    <n v="335438675"/>
  </r>
  <r>
    <x v="0"/>
    <n v="279989632"/>
  </r>
  <r>
    <x v="1"/>
    <n v="274286610"/>
  </r>
  <r>
    <x v="2"/>
    <n v="262958100"/>
  </r>
  <r>
    <x v="1"/>
    <n v="250353869"/>
  </r>
  <r>
    <x v="1"/>
    <n v="200500001"/>
  </r>
  <r>
    <x v="3"/>
    <n v="197413515"/>
  </r>
  <r>
    <x v="1"/>
    <n v="190274328"/>
  </r>
  <r>
    <x v="0"/>
    <n v="189642436"/>
  </r>
  <r>
    <x v="0"/>
    <n v="177756445"/>
  </r>
  <r>
    <x v="0"/>
    <n v="151572492"/>
  </r>
  <r>
    <x v="0"/>
    <n v="138254739"/>
  </r>
  <r>
    <x v="4"/>
    <n v="134487320"/>
  </r>
  <r>
    <x v="1"/>
    <n v="126423748"/>
  </r>
  <r>
    <x v="2"/>
    <n v="121680315"/>
  </r>
  <r>
    <x v="2"/>
    <n v="97970355"/>
  </r>
  <r>
    <x v="1"/>
    <n v="94186236"/>
  </r>
  <r>
    <x v="1"/>
    <n v="90958550"/>
  </r>
  <r>
    <x v="1"/>
    <n v="87203963"/>
  </r>
  <r>
    <x v="3"/>
    <n v="84556206"/>
  </r>
  <r>
    <x v="2"/>
    <n v="82593605"/>
  </r>
  <r>
    <x v="2"/>
    <n v="77378880"/>
  </r>
  <r>
    <x v="1"/>
    <n v="73161014"/>
  </r>
  <r>
    <x v="1"/>
    <n v="72987454"/>
  </r>
  <r>
    <x v="0"/>
    <n v="71530013"/>
  </r>
  <r>
    <x v="4"/>
    <n v="70446897"/>
  </r>
  <r>
    <x v="5"/>
    <n v="65523366"/>
  </r>
  <r>
    <x v="6"/>
    <n v="61845680"/>
  </r>
  <r>
    <x v="7"/>
    <n v="60270106"/>
  </r>
  <r>
    <x v="7"/>
    <n v="58582787"/>
  </r>
  <r>
    <x v="6"/>
    <n v="58051327"/>
  </r>
  <r>
    <x v="1"/>
    <n v="56387808"/>
  </r>
  <r>
    <x v="6"/>
    <n v="56258635"/>
  </r>
  <r>
    <x v="3"/>
    <n v="52647396"/>
  </r>
  <r>
    <x v="4"/>
    <n v="52547391"/>
  </r>
  <r>
    <x v="4"/>
    <n v="50054690"/>
  </r>
  <r>
    <x v="3"/>
    <n v="48852948"/>
  </r>
  <r>
    <x v="2"/>
    <n v="47488220"/>
  </r>
  <r>
    <x v="1"/>
    <n v="46499880"/>
  </r>
  <r>
    <x v="3"/>
    <n v="46339154"/>
  </r>
  <r>
    <x v="0"/>
    <n v="46142263"/>
  </r>
  <r>
    <x v="4"/>
    <n v="45770312"/>
  </r>
  <r>
    <x v="2"/>
    <n v="45185660"/>
  </r>
  <r>
    <x v="4"/>
    <n v="43438461"/>
  </r>
  <r>
    <x v="2"/>
    <n v="42040690"/>
  </r>
  <r>
    <x v="1"/>
    <n v="40759635"/>
  </r>
  <r>
    <x v="8"/>
    <n v="39724912"/>
  </r>
  <r>
    <x v="9"/>
    <n v="38991558"/>
  </r>
  <r>
    <x v="3"/>
    <n v="37815641"/>
  </r>
  <r>
    <x v="5"/>
    <n v="37000711"/>
  </r>
  <r>
    <x v="9"/>
    <n v="36503614"/>
  </r>
  <r>
    <x v="6"/>
    <n v="36015016"/>
  </r>
  <r>
    <x v="6"/>
    <n v="35163573"/>
  </r>
  <r>
    <x v="1"/>
    <n v="34107714"/>
  </r>
  <r>
    <x v="10"/>
    <n v="34062774"/>
  </r>
  <r>
    <x v="4"/>
    <n v="32165634"/>
  </r>
  <r>
    <x v="2"/>
    <n v="32011820"/>
  </r>
  <r>
    <x v="4"/>
    <n v="31775458"/>
  </r>
  <r>
    <x v="3"/>
    <n v="31075170"/>
  </r>
  <r>
    <x v="4"/>
    <n v="30415738"/>
  </r>
  <r>
    <x v="6"/>
    <n v="29783527"/>
  </r>
  <r>
    <x v="9"/>
    <n v="25782474"/>
  </r>
  <r>
    <x v="2"/>
    <n v="25009605"/>
  </r>
  <r>
    <x v="11"/>
    <n v="24300000"/>
  </r>
  <r>
    <x v="2"/>
    <n v="24101280"/>
  </r>
  <r>
    <x v="12"/>
    <n v="23251218"/>
  </r>
  <r>
    <x v="3"/>
    <n v="22739882"/>
  </r>
  <r>
    <x v="1"/>
    <n v="22638297"/>
  </r>
  <r>
    <x v="2"/>
    <n v="22405985"/>
  </r>
  <r>
    <x v="2"/>
    <n v="21604985"/>
  </r>
  <r>
    <x v="2"/>
    <n v="21474035"/>
  </r>
  <r>
    <x v="8"/>
    <n v="21273161"/>
  </r>
  <r>
    <x v="2"/>
    <n v="21051180"/>
  </r>
  <r>
    <x v="0"/>
    <n v="20869122"/>
  </r>
  <r>
    <x v="2"/>
    <n v="20707280"/>
  </r>
  <r>
    <x v="13"/>
    <n v="20257290"/>
  </r>
  <r>
    <x v="4"/>
    <n v="20172192"/>
  </r>
  <r>
    <x v="3"/>
    <n v="19861854"/>
  </r>
  <r>
    <x v="2"/>
    <n v="19555015"/>
  </r>
  <r>
    <x v="9"/>
    <n v="19323752"/>
  </r>
  <r>
    <x v="4"/>
    <n v="19005242"/>
  </r>
  <r>
    <x v="9"/>
    <n v="18988633"/>
  </r>
  <r>
    <x v="2"/>
    <n v="17692390"/>
  </r>
  <r>
    <x v="1"/>
    <n v="16946377"/>
  </r>
  <r>
    <x v="2"/>
    <n v="16899495"/>
  </r>
  <r>
    <x v="2"/>
    <n v="16600805"/>
  </r>
  <r>
    <x v="6"/>
    <n v="16585758"/>
  </r>
  <r>
    <x v="14"/>
    <n v="16466509"/>
  </r>
  <r>
    <x v="9"/>
    <n v="16228274"/>
  </r>
  <r>
    <x v="9"/>
    <n v="15695142"/>
  </r>
  <r>
    <x v="2"/>
    <n v="15683090"/>
  </r>
  <r>
    <x v="9"/>
    <n v="15441733"/>
  </r>
  <r>
    <x v="1"/>
    <n v="15298844"/>
  </r>
  <r>
    <x v="7"/>
    <n v="15201662"/>
  </r>
  <r>
    <x v="6"/>
    <n v="15153346"/>
  </r>
  <r>
    <x v="0"/>
    <n v="14889055"/>
  </r>
  <r>
    <x v="4"/>
    <n v="14296489"/>
  </r>
  <r>
    <x v="2"/>
    <n v="13555185"/>
  </r>
  <r>
    <x v="9"/>
    <n v="12519487"/>
  </r>
  <r>
    <x v="15"/>
    <n v="12400000"/>
  </r>
  <r>
    <x v="13"/>
    <n v="12360095"/>
  </r>
  <r>
    <x v="13"/>
    <n v="11686132"/>
  </r>
  <r>
    <x v="5"/>
    <n v="11675627"/>
  </r>
  <r>
    <x v="9"/>
    <n v="11411388"/>
  </r>
  <r>
    <x v="2"/>
    <n v="10898125"/>
  </r>
  <r>
    <x v="4"/>
    <n v="10403808"/>
  </r>
  <r>
    <x v="9"/>
    <n v="10109484"/>
  </r>
  <r>
    <x v="1"/>
    <n v="10047429"/>
  </r>
  <r>
    <x v="16"/>
    <n v="8875366"/>
  </r>
  <r>
    <x v="7"/>
    <n v="8129810"/>
  </r>
  <r>
    <x v="2"/>
    <n v="7923545"/>
  </r>
  <r>
    <x v="3"/>
    <n v="7883095"/>
  </r>
  <r>
    <x v="3"/>
    <n v="7868518"/>
  </r>
  <r>
    <x v="4"/>
    <n v="7448606"/>
  </r>
  <r>
    <x v="17"/>
    <n v="7251799"/>
  </r>
  <r>
    <x v="8"/>
    <n v="6900045"/>
  </r>
  <r>
    <x v="14"/>
    <n v="6851368"/>
  </r>
  <r>
    <x v="7"/>
    <n v="6823043"/>
  </r>
  <r>
    <x v="1"/>
    <n v="6721383"/>
  </r>
  <r>
    <x v="8"/>
    <n v="6712602"/>
  </r>
  <r>
    <x v="4"/>
    <n v="6671082"/>
  </r>
  <r>
    <x v="18"/>
    <n v="6624062"/>
  </r>
  <r>
    <x v="19"/>
    <n v="6564857"/>
  </r>
  <r>
    <x v="6"/>
    <n v="6443813"/>
  </r>
  <r>
    <x v="8"/>
    <n v="6327494"/>
  </r>
  <r>
    <x v="4"/>
    <n v="6233517"/>
  </r>
  <r>
    <x v="2"/>
    <n v="6221133"/>
  </r>
  <r>
    <x v="0"/>
    <n v="6125566"/>
  </r>
  <r>
    <x v="7"/>
    <n v="6044364"/>
  </r>
  <r>
    <x v="6"/>
    <n v="6002538"/>
  </r>
  <r>
    <x v="2"/>
    <n v="5810510"/>
  </r>
  <r>
    <x v="14"/>
    <n v="5637079"/>
  </r>
  <r>
    <x v="20"/>
    <n v="5515263"/>
  </r>
  <r>
    <x v="0"/>
    <n v="5482077"/>
  </r>
  <r>
    <x v="7"/>
    <n v="5295949"/>
  </r>
  <r>
    <x v="6"/>
    <n v="5215357"/>
  </r>
  <r>
    <x v="21"/>
    <n v="5213377"/>
  </r>
  <r>
    <x v="22"/>
    <n v="5200000"/>
  </r>
  <r>
    <x v="15"/>
    <n v="4981000"/>
  </r>
  <r>
    <x v="23"/>
    <n v="4799804"/>
  </r>
  <r>
    <x v="24"/>
    <n v="4562943"/>
  </r>
  <r>
    <x v="4"/>
    <n v="4544481"/>
  </r>
  <r>
    <x v="7"/>
    <n v="4525443"/>
  </r>
  <r>
    <x v="8"/>
    <n v="4500052"/>
  </r>
  <r>
    <x v="1"/>
    <n v="4383734"/>
  </r>
  <r>
    <x v="8"/>
    <n v="4200167"/>
  </r>
  <r>
    <x v="1"/>
    <n v="4167547"/>
  </r>
  <r>
    <x v="14"/>
    <n v="4042146"/>
  </r>
  <r>
    <x v="1"/>
    <n v="3950824"/>
  </r>
  <r>
    <x v="25"/>
    <n v="3942783"/>
  </r>
  <r>
    <x v="6"/>
    <n v="3933484"/>
  </r>
  <r>
    <x v="8"/>
    <n v="3916460"/>
  </r>
  <r>
    <x v="15"/>
    <n v="3733779"/>
  </r>
  <r>
    <x v="14"/>
    <n v="3659632"/>
  </r>
  <r>
    <x v="26"/>
    <n v="3522025"/>
  </r>
  <r>
    <x v="15"/>
    <n v="3359480"/>
  </r>
  <r>
    <x v="4"/>
    <n v="3294991"/>
  </r>
  <r>
    <x v="27"/>
    <n v="3275177"/>
  </r>
  <r>
    <x v="5"/>
    <n v="3258830"/>
  </r>
  <r>
    <x v="14"/>
    <n v="3257365"/>
  </r>
  <r>
    <x v="8"/>
    <n v="3182680"/>
  </r>
  <r>
    <x v="25"/>
    <n v="3164481"/>
  </r>
  <r>
    <x v="4"/>
    <n v="3110836"/>
  </r>
  <r>
    <x v="5"/>
    <n v="3071970"/>
  </r>
  <r>
    <x v="2"/>
    <n v="3063665"/>
  </r>
  <r>
    <x v="7"/>
    <n v="2969825"/>
  </r>
  <r>
    <x v="4"/>
    <n v="2890192"/>
  </r>
  <r>
    <x v="28"/>
    <n v="2866783"/>
  </r>
  <r>
    <x v="29"/>
    <n v="2800000"/>
  </r>
  <r>
    <x v="1"/>
    <n v="2778567"/>
  </r>
  <r>
    <x v="18"/>
    <n v="2738137"/>
  </r>
  <r>
    <x v="30"/>
    <n v="2656793"/>
  </r>
  <r>
    <x v="5"/>
    <n v="2621373"/>
  </r>
  <r>
    <x v="31"/>
    <n v="2620076"/>
  </r>
  <r>
    <x v="4"/>
    <n v="2607002"/>
  </r>
  <r>
    <x v="32"/>
    <n v="2549422"/>
  </r>
  <r>
    <x v="25"/>
    <n v="2508554"/>
  </r>
  <r>
    <x v="11"/>
    <n v="2500000"/>
  </r>
  <r>
    <x v="9"/>
    <n v="2475373"/>
  </r>
  <r>
    <x v="4"/>
    <n v="2463299"/>
  </r>
  <r>
    <x v="9"/>
    <n v="2346819"/>
  </r>
  <r>
    <x v="3"/>
    <n v="2291572"/>
  </r>
  <r>
    <x v="4"/>
    <n v="2274578"/>
  </r>
  <r>
    <x v="12"/>
    <n v="2210556"/>
  </r>
  <r>
    <x v="1"/>
    <n v="2163488"/>
  </r>
  <r>
    <x v="33"/>
    <n v="2108907"/>
  </r>
  <r>
    <x v="25"/>
    <n v="2090229"/>
  </r>
  <r>
    <x v="4"/>
    <n v="2082114"/>
  </r>
  <r>
    <x v="34"/>
    <n v="2060000"/>
  </r>
  <r>
    <x v="13"/>
    <n v="2059719"/>
  </r>
  <r>
    <x v="4"/>
    <n v="2031399"/>
  </r>
  <r>
    <x v="35"/>
    <n v="1952677"/>
  </r>
  <r>
    <x v="3"/>
    <n v="1937937"/>
  </r>
  <r>
    <x v="4"/>
    <n v="1903488"/>
  </r>
  <r>
    <x v="33"/>
    <n v="1902241"/>
  </r>
  <r>
    <x v="8"/>
    <n v="1900750"/>
  </r>
  <r>
    <x v="36"/>
    <n v="1900460"/>
  </r>
  <r>
    <x v="26"/>
    <n v="1870305"/>
  </r>
  <r>
    <x v="23"/>
    <n v="1862519"/>
  </r>
  <r>
    <x v="37"/>
    <n v="1853487"/>
  </r>
  <r>
    <x v="2"/>
    <n v="1840230"/>
  </r>
  <r>
    <x v="9"/>
    <n v="1830654"/>
  </r>
  <r>
    <x v="2"/>
    <n v="1798285"/>
  </r>
  <r>
    <x v="22"/>
    <n v="1750000"/>
  </r>
  <r>
    <x v="0"/>
    <n v="1745531"/>
  </r>
  <r>
    <x v="13"/>
    <n v="1719105"/>
  </r>
  <r>
    <x v="0"/>
    <n v="1704041"/>
  </r>
  <r>
    <x v="38"/>
    <n v="1691000"/>
  </r>
  <r>
    <x v="26"/>
    <n v="1674777"/>
  </r>
  <r>
    <x v="0"/>
    <n v="1669328"/>
  </r>
  <r>
    <x v="39"/>
    <n v="1632758"/>
  </r>
  <r>
    <x v="8"/>
    <n v="1631091"/>
  </r>
  <r>
    <x v="23"/>
    <n v="1628029"/>
  </r>
  <r>
    <x v="8"/>
    <n v="1597097"/>
  </r>
  <r>
    <x v="23"/>
    <n v="1576983"/>
  </r>
  <r>
    <x v="26"/>
    <n v="1573396"/>
  </r>
  <r>
    <x v="40"/>
    <n v="1571899"/>
  </r>
  <r>
    <x v="36"/>
    <n v="1548579"/>
  </r>
  <r>
    <x v="9"/>
    <n v="1500000"/>
  </r>
  <r>
    <x v="41"/>
    <n v="1495323"/>
  </r>
  <r>
    <x v="0"/>
    <n v="1490710"/>
  </r>
  <r>
    <x v="42"/>
    <n v="1466568"/>
  </r>
  <r>
    <x v="43"/>
    <n v="1448031"/>
  </r>
  <r>
    <x v="2"/>
    <n v="1374460"/>
  </r>
  <r>
    <x v="24"/>
    <n v="1368458"/>
  </r>
  <r>
    <x v="25"/>
    <n v="1353079"/>
  </r>
  <r>
    <x v="26"/>
    <n v="1342796"/>
  </r>
  <r>
    <x v="23"/>
    <n v="1306597"/>
  </r>
  <r>
    <x v="2"/>
    <n v="1290950"/>
  </r>
  <r>
    <x v="36"/>
    <n v="1277505"/>
  </r>
  <r>
    <x v="23"/>
    <n v="1261731"/>
  </r>
  <r>
    <x v="3"/>
    <n v="1254410"/>
  </r>
  <r>
    <x v="24"/>
    <n v="1250703"/>
  </r>
  <r>
    <x v="24"/>
    <n v="1236630"/>
  </r>
  <r>
    <x v="14"/>
    <n v="1223881"/>
  </r>
  <r>
    <x v="14"/>
    <n v="1188074"/>
  </r>
  <r>
    <x v="24"/>
    <n v="1166243"/>
  </r>
  <r>
    <x v="2"/>
    <n v="1161830"/>
  </r>
  <r>
    <x v="20"/>
    <n v="1137741"/>
  </r>
  <r>
    <x v="36"/>
    <n v="1113472"/>
  </r>
  <r>
    <x v="20"/>
    <n v="1104490"/>
  </r>
  <r>
    <x v="9"/>
    <n v="1101149"/>
  </r>
  <r>
    <x v="36"/>
    <n v="1097418"/>
  </r>
  <r>
    <x v="41"/>
    <n v="1093805"/>
  </r>
  <r>
    <x v="17"/>
    <n v="1083743"/>
  </r>
  <r>
    <x v="2"/>
    <n v="1068055"/>
  </r>
  <r>
    <x v="44"/>
    <n v="1066592"/>
  </r>
  <r>
    <x v="45"/>
    <n v="1039440"/>
  </r>
  <r>
    <x v="25"/>
    <n v="1035184"/>
  </r>
  <r>
    <x v="4"/>
    <n v="1030557"/>
  </r>
  <r>
    <x v="46"/>
    <n v="1022559"/>
  </r>
  <r>
    <x v="13"/>
    <n v="1010763"/>
  </r>
  <r>
    <x v="13"/>
    <n v="1005224"/>
  </r>
  <r>
    <x v="23"/>
    <n v="996456"/>
  </r>
  <r>
    <x v="1"/>
    <n v="962106"/>
  </r>
  <r>
    <x v="0"/>
    <n v="960962"/>
  </r>
  <r>
    <x v="0"/>
    <n v="940479"/>
  </r>
  <r>
    <x v="31"/>
    <n v="939173"/>
  </r>
  <r>
    <x v="13"/>
    <n v="933800"/>
  </r>
  <r>
    <x v="24"/>
    <n v="916022"/>
  </r>
  <r>
    <x v="26"/>
    <n v="911054"/>
  </r>
  <r>
    <x v="47"/>
    <n v="908593"/>
  </r>
  <r>
    <x v="8"/>
    <n v="892808"/>
  </r>
  <r>
    <x v="37"/>
    <n v="888319"/>
  </r>
  <r>
    <x v="15"/>
    <n v="885111"/>
  </r>
  <r>
    <x v="36"/>
    <n v="878116"/>
  </r>
  <r>
    <x v="48"/>
    <n v="866466"/>
  </r>
  <r>
    <x v="2"/>
    <n v="853367"/>
  </r>
  <r>
    <x v="49"/>
    <n v="850593"/>
  </r>
  <r>
    <x v="22"/>
    <n v="850000"/>
  </r>
  <r>
    <x v="20"/>
    <n v="841366"/>
  </r>
  <r>
    <x v="30"/>
    <n v="838653"/>
  </r>
  <r>
    <x v="14"/>
    <n v="824366"/>
  </r>
  <r>
    <x v="18"/>
    <n v="823638"/>
  </r>
  <r>
    <x v="50"/>
    <n v="815580"/>
  </r>
  <r>
    <x v="22"/>
    <n v="812000"/>
  </r>
  <r>
    <x v="25"/>
    <n v="811683"/>
  </r>
  <r>
    <x v="51"/>
    <n v="794091"/>
  </r>
  <r>
    <x v="36"/>
    <n v="769877"/>
  </r>
  <r>
    <x v="43"/>
    <n v="768905"/>
  </r>
  <r>
    <x v="30"/>
    <n v="755935"/>
  </r>
  <r>
    <x v="52"/>
    <n v="750396"/>
  </r>
  <r>
    <x v="33"/>
    <n v="733419"/>
  </r>
  <r>
    <x v="13"/>
    <n v="725556"/>
  </r>
  <r>
    <x v="26"/>
    <n v="706033"/>
  </r>
  <r>
    <x v="26"/>
    <n v="703913"/>
  </r>
  <r>
    <x v="3"/>
    <n v="703216"/>
  </r>
  <r>
    <x v="1"/>
    <n v="695654"/>
  </r>
  <r>
    <x v="0"/>
    <n v="692907"/>
  </r>
  <r>
    <x v="31"/>
    <n v="689817"/>
  </r>
  <r>
    <x v="4"/>
    <n v="671343"/>
  </r>
  <r>
    <x v="1"/>
    <n v="668112"/>
  </r>
  <r>
    <x v="4"/>
    <n v="644585"/>
  </r>
  <r>
    <x v="4"/>
    <n v="639310"/>
  </r>
  <r>
    <x v="36"/>
    <n v="636569"/>
  </r>
  <r>
    <x v="20"/>
    <n v="633965"/>
  </r>
  <r>
    <x v="53"/>
    <n v="631145"/>
  </r>
  <r>
    <x v="8"/>
    <n v="616605"/>
  </r>
  <r>
    <x v="36"/>
    <n v="590815"/>
  </r>
  <r>
    <x v="6"/>
    <n v="590000"/>
  </r>
  <r>
    <x v="23"/>
    <n v="579165"/>
  </r>
  <r>
    <x v="36"/>
    <n v="560900"/>
  </r>
  <r>
    <x v="2"/>
    <n v="559550"/>
  </r>
  <r>
    <x v="14"/>
    <n v="557116"/>
  </r>
  <r>
    <x v="54"/>
    <n v="555000"/>
  </r>
  <r>
    <x v="36"/>
    <n v="551935"/>
  </r>
  <r>
    <x v="23"/>
    <n v="551286"/>
  </r>
  <r>
    <x v="23"/>
    <n v="534372"/>
  </r>
  <r>
    <x v="55"/>
    <n v="527217"/>
  </r>
  <r>
    <x v="56"/>
    <n v="526284"/>
  </r>
  <r>
    <x v="57"/>
    <n v="520034"/>
  </r>
  <r>
    <x v="36"/>
    <n v="507731"/>
  </r>
  <r>
    <x v="2"/>
    <n v="507380"/>
  </r>
  <r>
    <x v="58"/>
    <n v="504750"/>
  </r>
  <r>
    <x v="4"/>
    <n v="503786"/>
  </r>
  <r>
    <x v="8"/>
    <n v="498152"/>
  </r>
  <r>
    <x v="36"/>
    <n v="492391"/>
  </r>
  <r>
    <x v="41"/>
    <n v="478675"/>
  </r>
  <r>
    <x v="59"/>
    <n v="465314"/>
  </r>
  <r>
    <x v="60"/>
    <n v="463081"/>
  </r>
  <r>
    <x v="30"/>
    <n v="461898"/>
  </r>
  <r>
    <x v="2"/>
    <n v="459245"/>
  </r>
  <r>
    <x v="24"/>
    <n v="456624"/>
  </r>
  <r>
    <x v="0"/>
    <n v="455963"/>
  </r>
  <r>
    <x v="18"/>
    <n v="455830"/>
  </r>
  <r>
    <x v="36"/>
    <n v="452711"/>
  </r>
  <r>
    <x v="0"/>
    <n v="436710"/>
  </r>
  <r>
    <x v="61"/>
    <n v="433817"/>
  </r>
  <r>
    <x v="61"/>
    <n v="433617"/>
  </r>
  <r>
    <x v="37"/>
    <n v="410904"/>
  </r>
  <r>
    <x v="37"/>
    <n v="407965"/>
  </r>
  <r>
    <x v="0"/>
    <n v="403070"/>
  </r>
  <r>
    <x v="36"/>
    <n v="400000"/>
  </r>
  <r>
    <x v="43"/>
    <n v="394239"/>
  </r>
  <r>
    <x v="23"/>
    <n v="391173"/>
  </r>
  <r>
    <x v="2"/>
    <n v="387570"/>
  </r>
  <r>
    <x v="4"/>
    <n v="383542"/>
  </r>
  <r>
    <x v="3"/>
    <n v="368186"/>
  </r>
  <r>
    <x v="2"/>
    <n v="367530"/>
  </r>
  <r>
    <x v="14"/>
    <n v="365480"/>
  </r>
  <r>
    <x v="30"/>
    <n v="355477"/>
  </r>
  <r>
    <x v="8"/>
    <n v="355288"/>
  </r>
  <r>
    <x v="62"/>
    <n v="354538"/>
  </r>
  <r>
    <x v="25"/>
    <n v="350840"/>
  </r>
  <r>
    <x v="2"/>
    <n v="346755"/>
  </r>
  <r>
    <x v="53"/>
    <n v="346347"/>
  </r>
  <r>
    <x v="2"/>
    <n v="343635"/>
  </r>
  <r>
    <x v="13"/>
    <n v="336366"/>
  </r>
  <r>
    <x v="20"/>
    <n v="336339"/>
  </r>
  <r>
    <x v="41"/>
    <n v="334988"/>
  </r>
  <r>
    <x v="54"/>
    <n v="331542"/>
  </r>
  <r>
    <x v="57"/>
    <n v="330188"/>
  </r>
  <r>
    <x v="2"/>
    <n v="328705"/>
  </r>
  <r>
    <x v="63"/>
    <n v="325449"/>
  </r>
  <r>
    <x v="18"/>
    <n v="324768"/>
  </r>
  <r>
    <x v="41"/>
    <n v="310031"/>
  </r>
  <r>
    <x v="64"/>
    <n v="308555"/>
  </r>
  <r>
    <x v="58"/>
    <n v="303206"/>
  </r>
  <r>
    <x v="9"/>
    <n v="302801"/>
  </r>
  <r>
    <x v="30"/>
    <n v="291307"/>
  </r>
  <r>
    <x v="43"/>
    <n v="279328"/>
  </r>
  <r>
    <x v="3"/>
    <n v="276635"/>
  </r>
  <r>
    <x v="65"/>
    <n v="272559"/>
  </r>
  <r>
    <x v="41"/>
    <n v="265986"/>
  </r>
  <r>
    <x v="26"/>
    <n v="265837"/>
  </r>
  <r>
    <x v="66"/>
    <n v="258354"/>
  </r>
  <r>
    <x v="14"/>
    <n v="258252"/>
  </r>
  <r>
    <x v="67"/>
    <n v="254846"/>
  </r>
  <r>
    <x v="4"/>
    <n v="253295"/>
  </r>
  <r>
    <x v="67"/>
    <n v="251923"/>
  </r>
  <r>
    <x v="36"/>
    <n v="248470"/>
  </r>
  <r>
    <x v="30"/>
    <n v="246513"/>
  </r>
  <r>
    <x v="6"/>
    <n v="246085"/>
  </r>
  <r>
    <x v="14"/>
    <n v="245265"/>
  </r>
  <r>
    <x v="68"/>
    <n v="243844"/>
  </r>
  <r>
    <x v="9"/>
    <n v="239533"/>
  </r>
  <r>
    <x v="56"/>
    <n v="239015"/>
  </r>
  <r>
    <x v="2"/>
    <n v="237145"/>
  </r>
  <r>
    <x v="2"/>
    <n v="235270"/>
  </r>
  <r>
    <x v="41"/>
    <n v="230515"/>
  </r>
  <r>
    <x v="13"/>
    <n v="227674"/>
  </r>
  <r>
    <x v="69"/>
    <n v="222775"/>
  </r>
  <r>
    <x v="69"/>
    <n v="221936"/>
  </r>
  <r>
    <x v="26"/>
    <n v="219915"/>
  </r>
  <r>
    <x v="2"/>
    <n v="216355"/>
  </r>
  <r>
    <x v="44"/>
    <n v="215249"/>
  </r>
  <r>
    <x v="36"/>
    <n v="214515"/>
  </r>
  <r>
    <x v="61"/>
    <n v="213795"/>
  </r>
  <r>
    <x v="30"/>
    <n v="213344"/>
  </r>
  <r>
    <x v="18"/>
    <n v="212706"/>
  </r>
  <r>
    <x v="30"/>
    <n v="208467"/>
  </r>
  <r>
    <x v="70"/>
    <n v="205882"/>
  </r>
  <r>
    <x v="71"/>
    <n v="204533"/>
  </r>
  <r>
    <x v="72"/>
    <n v="204179"/>
  </r>
  <r>
    <x v="69"/>
    <n v="200679"/>
  </r>
  <r>
    <x v="73"/>
    <n v="197000"/>
  </r>
  <r>
    <x v="5"/>
    <n v="194878"/>
  </r>
  <r>
    <x v="61"/>
    <n v="192223"/>
  </r>
  <r>
    <x v="14"/>
    <n v="188265"/>
  </r>
  <r>
    <x v="67"/>
    <n v="186892"/>
  </r>
  <r>
    <x v="18"/>
    <n v="185131"/>
  </r>
  <r>
    <x v="2"/>
    <n v="182585"/>
  </r>
  <r>
    <x v="30"/>
    <n v="181451"/>
  </r>
  <r>
    <x v="67"/>
    <n v="180426"/>
  </r>
  <r>
    <x v="74"/>
    <n v="174932"/>
  </r>
  <r>
    <x v="63"/>
    <n v="172560"/>
  </r>
  <r>
    <x v="75"/>
    <n v="172187"/>
  </r>
  <r>
    <x v="24"/>
    <n v="171832"/>
  </r>
  <r>
    <x v="47"/>
    <n v="170436"/>
  </r>
  <r>
    <x v="1"/>
    <n v="167471"/>
  </r>
  <r>
    <x v="2"/>
    <n v="164895"/>
  </r>
  <r>
    <x v="14"/>
    <n v="163676"/>
  </r>
  <r>
    <x v="56"/>
    <n v="159737"/>
  </r>
  <r>
    <x v="76"/>
    <n v="159523"/>
  </r>
  <r>
    <x v="23"/>
    <n v="154681"/>
  </r>
  <r>
    <x v="37"/>
    <n v="153510"/>
  </r>
  <r>
    <x v="25"/>
    <n v="153326"/>
  </r>
  <r>
    <x v="37"/>
    <n v="151957"/>
  </r>
  <r>
    <x v="2"/>
    <n v="150040"/>
  </r>
  <r>
    <x v="56"/>
    <n v="149370"/>
  </r>
  <r>
    <x v="69"/>
    <n v="148548"/>
  </r>
  <r>
    <x v="5"/>
    <n v="148203"/>
  </r>
  <r>
    <x v="36"/>
    <n v="146790"/>
  </r>
  <r>
    <x v="20"/>
    <n v="143543"/>
  </r>
  <r>
    <x v="43"/>
    <n v="142747"/>
  </r>
  <r>
    <x v="12"/>
    <n v="142378"/>
  </r>
  <r>
    <x v="43"/>
    <n v="141193"/>
  </r>
  <r>
    <x v="14"/>
    <n v="140991"/>
  </r>
  <r>
    <x v="67"/>
    <n v="139443"/>
  </r>
  <r>
    <x v="77"/>
    <n v="138709"/>
  </r>
  <r>
    <x v="2"/>
    <n v="138585"/>
  </r>
  <r>
    <x v="69"/>
    <n v="133396"/>
  </r>
  <r>
    <x v="9"/>
    <n v="131609"/>
  </r>
  <r>
    <x v="43"/>
    <n v="129358"/>
  </r>
  <r>
    <x v="1"/>
    <n v="129265"/>
  </r>
  <r>
    <x v="78"/>
    <n v="128762"/>
  </r>
  <r>
    <x v="12"/>
    <n v="128429"/>
  </r>
  <r>
    <x v="79"/>
    <n v="123065"/>
  </r>
  <r>
    <x v="20"/>
    <n v="121315"/>
  </r>
  <r>
    <x v="18"/>
    <n v="118977"/>
  </r>
  <r>
    <x v="41"/>
    <n v="117548"/>
  </r>
  <r>
    <x v="37"/>
    <n v="117402"/>
  </r>
  <r>
    <x v="55"/>
    <n v="116734"/>
  </r>
  <r>
    <x v="2"/>
    <n v="116690"/>
  </r>
  <r>
    <x v="30"/>
    <n v="115465"/>
  </r>
  <r>
    <x v="36"/>
    <n v="115405"/>
  </r>
  <r>
    <x v="4"/>
    <n v="113610"/>
  </r>
  <r>
    <x v="18"/>
    <n v="113123"/>
  </r>
  <r>
    <x v="41"/>
    <n v="111685"/>
  </r>
  <r>
    <x v="80"/>
    <n v="111008"/>
  </r>
  <r>
    <x v="53"/>
    <n v="109893"/>
  </r>
  <r>
    <x v="36"/>
    <n v="109530"/>
  </r>
  <r>
    <x v="61"/>
    <n v="109061"/>
  </r>
  <r>
    <x v="81"/>
    <n v="109020"/>
  </r>
  <r>
    <x v="62"/>
    <n v="108957"/>
  </r>
  <r>
    <x v="63"/>
    <n v="108937"/>
  </r>
  <r>
    <x v="50"/>
    <n v="107953"/>
  </r>
  <r>
    <x v="2"/>
    <n v="107350"/>
  </r>
  <r>
    <x v="2"/>
    <n v="107245"/>
  </r>
  <r>
    <x v="69"/>
    <n v="106838"/>
  </r>
  <r>
    <x v="69"/>
    <n v="106110"/>
  </r>
  <r>
    <x v="20"/>
    <n v="105923"/>
  </r>
  <r>
    <x v="82"/>
    <n v="105654"/>
  </r>
  <r>
    <x v="83"/>
    <n v="104797"/>
  </r>
  <r>
    <x v="37"/>
    <n v="103433"/>
  </r>
  <r>
    <x v="53"/>
    <n v="103362"/>
  </r>
  <r>
    <x v="2"/>
    <n v="103325"/>
  </r>
  <r>
    <x v="9"/>
    <n v="103230"/>
  </r>
  <r>
    <x v="36"/>
    <n v="102885"/>
  </r>
  <r>
    <x v="14"/>
    <n v="102831"/>
  </r>
  <r>
    <x v="7"/>
    <n v="101338"/>
  </r>
  <r>
    <x v="2"/>
    <n v="101170"/>
  </r>
  <r>
    <x v="36"/>
    <n v="100075"/>
  </r>
  <r>
    <x v="69"/>
    <n v="99907"/>
  </r>
  <r>
    <x v="69"/>
    <n v="99753"/>
  </r>
  <r>
    <x v="2"/>
    <n v="97105"/>
  </r>
  <r>
    <x v="53"/>
    <n v="92687"/>
  </r>
  <r>
    <x v="26"/>
    <n v="92146"/>
  </r>
  <r>
    <x v="14"/>
    <n v="91796"/>
  </r>
  <r>
    <x v="56"/>
    <n v="89456"/>
  </r>
  <r>
    <x v="4"/>
    <n v="88988"/>
  </r>
  <r>
    <x v="44"/>
    <n v="88292"/>
  </r>
  <r>
    <x v="4"/>
    <n v="87563"/>
  </r>
  <r>
    <x v="20"/>
    <n v="84752"/>
  </r>
  <r>
    <x v="84"/>
    <n v="83937"/>
  </r>
  <r>
    <x v="14"/>
    <n v="77592"/>
  </r>
  <r>
    <x v="55"/>
    <n v="76999"/>
  </r>
  <r>
    <x v="0"/>
    <n v="76861"/>
  </r>
  <r>
    <x v="57"/>
    <n v="75016"/>
  </r>
  <r>
    <x v="85"/>
    <n v="72267"/>
  </r>
  <r>
    <x v="61"/>
    <n v="71629"/>
  </r>
  <r>
    <x v="86"/>
    <n v="71361"/>
  </r>
  <r>
    <x v="53"/>
    <n v="70462"/>
  </r>
  <r>
    <x v="87"/>
    <n v="68677"/>
  </r>
  <r>
    <x v="69"/>
    <n v="68657"/>
  </r>
  <r>
    <x v="44"/>
    <n v="68398"/>
  </r>
  <r>
    <x v="66"/>
    <n v="68190"/>
  </r>
  <r>
    <x v="88"/>
    <n v="67992"/>
  </r>
  <r>
    <x v="89"/>
    <n v="67407"/>
  </r>
  <r>
    <x v="90"/>
    <n v="64032"/>
  </r>
  <r>
    <x v="62"/>
    <n v="63831"/>
  </r>
  <r>
    <x v="20"/>
    <n v="63350"/>
  </r>
  <r>
    <x v="0"/>
    <n v="62626"/>
  </r>
  <r>
    <x v="4"/>
    <n v="61644"/>
  </r>
  <r>
    <x v="66"/>
    <n v="61597"/>
  </r>
  <r>
    <x v="91"/>
    <n v="60970"/>
  </r>
  <r>
    <x v="92"/>
    <n v="59753"/>
  </r>
  <r>
    <x v="37"/>
    <n v="58395"/>
  </r>
  <r>
    <x v="60"/>
    <n v="58337"/>
  </r>
  <r>
    <x v="82"/>
    <n v="57546"/>
  </r>
  <r>
    <x v="12"/>
    <n v="56569"/>
  </r>
  <r>
    <x v="93"/>
    <n v="55809"/>
  </r>
  <r>
    <x v="56"/>
    <n v="55046"/>
  </r>
  <r>
    <x v="69"/>
    <n v="53912"/>
  </r>
  <r>
    <x v="20"/>
    <n v="53804"/>
  </r>
  <r>
    <x v="94"/>
    <n v="53478"/>
  </r>
  <r>
    <x v="69"/>
    <n v="52104"/>
  </r>
  <r>
    <x v="86"/>
    <n v="51430"/>
  </r>
  <r>
    <x v="43"/>
    <n v="51047"/>
  </r>
  <r>
    <x v="95"/>
    <n v="49660"/>
  </r>
  <r>
    <x v="37"/>
    <n v="49449"/>
  </r>
  <r>
    <x v="24"/>
    <n v="48899"/>
  </r>
  <r>
    <x v="93"/>
    <n v="48417"/>
  </r>
  <r>
    <x v="4"/>
    <n v="48126"/>
  </r>
  <r>
    <x v="67"/>
    <n v="47749"/>
  </r>
  <r>
    <x v="23"/>
    <n v="47394"/>
  </r>
  <r>
    <x v="44"/>
    <n v="47086"/>
  </r>
  <r>
    <x v="72"/>
    <n v="46815"/>
  </r>
  <r>
    <x v="5"/>
    <n v="46810"/>
  </r>
  <r>
    <x v="30"/>
    <n v="46160"/>
  </r>
  <r>
    <x v="61"/>
    <n v="45868"/>
  </r>
  <r>
    <x v="8"/>
    <n v="45268"/>
  </r>
  <r>
    <x v="0"/>
    <n v="45103"/>
  </r>
  <r>
    <x v="69"/>
    <n v="45047"/>
  </r>
  <r>
    <x v="0"/>
    <n v="44544"/>
  </r>
  <r>
    <x v="69"/>
    <n v="44386"/>
  </r>
  <r>
    <x v="18"/>
    <n v="43616"/>
  </r>
  <r>
    <x v="5"/>
    <n v="43421"/>
  </r>
  <r>
    <x v="59"/>
    <n v="43089"/>
  </r>
  <r>
    <x v="8"/>
    <n v="42753"/>
  </r>
  <r>
    <x v="12"/>
    <n v="41818"/>
  </r>
  <r>
    <x v="90"/>
    <n v="40724"/>
  </r>
  <r>
    <x v="4"/>
    <n v="40468"/>
  </r>
  <r>
    <x v="69"/>
    <n v="39108"/>
  </r>
  <r>
    <x v="87"/>
    <n v="38392"/>
  </r>
  <r>
    <x v="96"/>
    <n v="38207"/>
  </r>
  <r>
    <x v="95"/>
    <n v="38156"/>
  </r>
  <r>
    <x v="12"/>
    <n v="37944"/>
  </r>
  <r>
    <x v="97"/>
    <n v="37729"/>
  </r>
  <r>
    <x v="4"/>
    <n v="35821"/>
  </r>
  <r>
    <x v="56"/>
    <n v="35563"/>
  </r>
  <r>
    <x v="67"/>
    <n v="35332"/>
  </r>
  <r>
    <x v="62"/>
    <n v="34714"/>
  </r>
  <r>
    <x v="8"/>
    <n v="34057"/>
  </r>
  <r>
    <x v="98"/>
    <n v="33630"/>
  </r>
  <r>
    <x v="43"/>
    <n v="32817"/>
  </r>
  <r>
    <x v="37"/>
    <n v="32669"/>
  </r>
  <r>
    <x v="57"/>
    <n v="32600"/>
  </r>
  <r>
    <x v="4"/>
    <n v="32376"/>
  </r>
  <r>
    <x v="95"/>
    <n v="32359"/>
  </r>
  <r>
    <x v="72"/>
    <n v="31575"/>
  </r>
  <r>
    <x v="99"/>
    <n v="30755"/>
  </r>
  <r>
    <x v="69"/>
    <n v="30491"/>
  </r>
  <r>
    <x v="26"/>
    <n v="30279"/>
  </r>
  <r>
    <x v="100"/>
    <n v="29694"/>
  </r>
  <r>
    <x v="0"/>
    <n v="29071"/>
  </r>
  <r>
    <x v="80"/>
    <n v="28965"/>
  </r>
  <r>
    <x v="44"/>
    <n v="27972"/>
  </r>
  <r>
    <x v="71"/>
    <n v="26498"/>
  </r>
  <r>
    <x v="101"/>
    <n v="26039"/>
  </r>
  <r>
    <x v="72"/>
    <n v="25552"/>
  </r>
  <r>
    <x v="44"/>
    <n v="25369"/>
  </r>
  <r>
    <x v="102"/>
    <n v="25185"/>
  </r>
  <r>
    <x v="12"/>
    <n v="23967"/>
  </r>
  <r>
    <x v="69"/>
    <n v="23253"/>
  </r>
  <r>
    <x v="53"/>
    <n v="22835"/>
  </r>
  <r>
    <x v="4"/>
    <n v="22302"/>
  </r>
  <r>
    <x v="43"/>
    <n v="21647"/>
  </r>
  <r>
    <x v="53"/>
    <n v="21172"/>
  </r>
  <r>
    <x v="69"/>
    <n v="21083"/>
  </r>
  <r>
    <x v="61"/>
    <n v="20788"/>
  </r>
  <r>
    <x v="69"/>
    <n v="20221"/>
  </r>
  <r>
    <x v="69"/>
    <n v="20024"/>
  </r>
  <r>
    <x v="12"/>
    <n v="19414"/>
  </r>
  <r>
    <x v="30"/>
    <n v="19359"/>
  </r>
  <r>
    <x v="101"/>
    <n v="19222"/>
  </r>
  <r>
    <x v="4"/>
    <n v="18830"/>
  </r>
  <r>
    <x v="103"/>
    <n v="18762"/>
  </r>
  <r>
    <x v="56"/>
    <n v="18698"/>
  </r>
  <r>
    <x v="44"/>
    <n v="18292"/>
  </r>
  <r>
    <x v="33"/>
    <n v="18111"/>
  </r>
  <r>
    <x v="72"/>
    <n v="17907"/>
  </r>
  <r>
    <x v="56"/>
    <n v="17866"/>
  </r>
  <r>
    <x v="0"/>
    <n v="17676"/>
  </r>
  <r>
    <x v="104"/>
    <n v="17310"/>
  </r>
  <r>
    <x v="72"/>
    <n v="17173"/>
  </r>
  <r>
    <x v="56"/>
    <n v="16975"/>
  </r>
  <r>
    <x v="43"/>
    <n v="16545"/>
  </r>
  <r>
    <x v="62"/>
    <n v="16362"/>
  </r>
  <r>
    <x v="105"/>
    <n v="16056"/>
  </r>
  <r>
    <x v="106"/>
    <n v="16000"/>
  </r>
  <r>
    <x v="86"/>
    <n v="15531"/>
  </r>
  <r>
    <x v="72"/>
    <n v="15310"/>
  </r>
  <r>
    <x v="72"/>
    <n v="15260"/>
  </r>
  <r>
    <x v="72"/>
    <n v="15175"/>
  </r>
  <r>
    <x v="72"/>
    <n v="14929"/>
  </r>
  <r>
    <x v="25"/>
    <n v="14703"/>
  </r>
  <r>
    <x v="107"/>
    <n v="14439"/>
  </r>
  <r>
    <x v="79"/>
    <n v="13847"/>
  </r>
  <r>
    <x v="53"/>
    <n v="13395"/>
  </r>
  <r>
    <x v="12"/>
    <n v="13377"/>
  </r>
  <r>
    <x v="43"/>
    <n v="13211"/>
  </r>
  <r>
    <x v="2"/>
    <n v="13000"/>
  </r>
  <r>
    <x v="62"/>
    <n v="12989"/>
  </r>
  <r>
    <x v="56"/>
    <n v="12716"/>
  </r>
  <r>
    <x v="57"/>
    <n v="12174"/>
  </r>
  <r>
    <x v="44"/>
    <n v="12025"/>
  </r>
  <r>
    <x v="108"/>
    <n v="12000"/>
  </r>
  <r>
    <x v="109"/>
    <n v="11943"/>
  </r>
  <r>
    <x v="110"/>
    <n v="11797"/>
  </r>
  <r>
    <x v="84"/>
    <n v="11719"/>
  </r>
  <r>
    <x v="96"/>
    <n v="11500"/>
  </r>
  <r>
    <x v="30"/>
    <n v="11403"/>
  </r>
  <r>
    <x v="24"/>
    <n v="11372"/>
  </r>
  <r>
    <x v="67"/>
    <n v="11204"/>
  </r>
  <r>
    <x v="43"/>
    <n v="11139"/>
  </r>
  <r>
    <x v="63"/>
    <n v="11077"/>
  </r>
  <r>
    <x v="79"/>
    <n v="10980"/>
  </r>
  <r>
    <x v="72"/>
    <n v="10072"/>
  </r>
  <r>
    <x v="72"/>
    <n v="9290"/>
  </r>
  <r>
    <x v="69"/>
    <n v="9239"/>
  </r>
  <r>
    <x v="69"/>
    <n v="9085"/>
  </r>
  <r>
    <x v="86"/>
    <n v="8493"/>
  </r>
  <r>
    <x v="5"/>
    <n v="8393"/>
  </r>
  <r>
    <x v="111"/>
    <n v="8325"/>
  </r>
  <r>
    <x v="67"/>
    <n v="8268"/>
  </r>
  <r>
    <x v="84"/>
    <n v="8139"/>
  </r>
  <r>
    <x v="103"/>
    <n v="8000"/>
  </r>
  <r>
    <x v="87"/>
    <n v="7961"/>
  </r>
  <r>
    <x v="72"/>
    <n v="7618"/>
  </r>
  <r>
    <x v="112"/>
    <n v="7200"/>
  </r>
  <r>
    <x v="30"/>
    <n v="7159"/>
  </r>
  <r>
    <x v="61"/>
    <n v="7136"/>
  </r>
  <r>
    <x v="113"/>
    <n v="7066"/>
  </r>
  <r>
    <x v="18"/>
    <n v="6527"/>
  </r>
  <r>
    <x v="86"/>
    <n v="6523"/>
  </r>
  <r>
    <x v="37"/>
    <n v="6393"/>
  </r>
  <r>
    <x v="95"/>
    <n v="6357"/>
  </r>
  <r>
    <x v="114"/>
    <n v="6318"/>
  </r>
  <r>
    <x v="67"/>
    <n v="6308"/>
  </r>
  <r>
    <x v="72"/>
    <n v="5700"/>
  </r>
  <r>
    <x v="72"/>
    <n v="5601"/>
  </r>
  <r>
    <x v="92"/>
    <n v="5429"/>
  </r>
  <r>
    <x v="115"/>
    <n v="5283"/>
  </r>
  <r>
    <x v="69"/>
    <n v="4863"/>
  </r>
  <r>
    <x v="56"/>
    <n v="4745"/>
  </r>
  <r>
    <x v="116"/>
    <n v="4665"/>
  </r>
  <r>
    <x v="86"/>
    <n v="4510"/>
  </r>
  <r>
    <x v="117"/>
    <n v="4472"/>
  </r>
  <r>
    <x v="101"/>
    <n v="4442"/>
  </r>
  <r>
    <x v="69"/>
    <n v="3428"/>
  </r>
  <r>
    <x v="118"/>
    <n v="3136"/>
  </r>
  <r>
    <x v="119"/>
    <n v="2999"/>
  </r>
  <r>
    <x v="79"/>
    <n v="2813"/>
  </r>
  <r>
    <x v="120"/>
    <n v="2725"/>
  </r>
  <r>
    <x v="120"/>
    <n v="2713"/>
  </r>
  <r>
    <x v="5"/>
    <n v="2558"/>
  </r>
  <r>
    <x v="72"/>
    <n v="2500"/>
  </r>
  <r>
    <x v="56"/>
    <n v="2353"/>
  </r>
  <r>
    <x v="56"/>
    <n v="2337"/>
  </r>
  <r>
    <x v="121"/>
    <n v="1755"/>
  </r>
  <r>
    <x v="56"/>
    <n v="1428"/>
  </r>
  <r>
    <x v="69"/>
    <n v="1227"/>
  </r>
  <r>
    <x v="8"/>
    <n v="1210"/>
  </r>
  <r>
    <x v="43"/>
    <n v="1158"/>
  </r>
  <r>
    <x v="56"/>
    <n v="983"/>
  </r>
  <r>
    <x v="4"/>
    <n v="941"/>
  </r>
  <r>
    <x v="4"/>
    <n v="936"/>
  </r>
  <r>
    <x v="4"/>
    <n v="669"/>
  </r>
  <r>
    <x v="4"/>
    <n v="633"/>
  </r>
  <r>
    <x v="86"/>
    <n v="527"/>
  </r>
  <r>
    <x v="4"/>
    <n v="409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2">
  <r>
    <x v="0"/>
    <n v="652980194"/>
  </r>
  <r>
    <x v="0"/>
    <n v="636745858"/>
  </r>
  <r>
    <x v="1"/>
    <n v="432943285"/>
  </r>
  <r>
    <x v="0"/>
    <n v="404017489"/>
  </r>
  <r>
    <x v="1"/>
    <n v="361004205"/>
  </r>
  <r>
    <x v="2"/>
    <n v="294100435"/>
  </r>
  <r>
    <x v="2"/>
    <n v="282709065"/>
  </r>
  <r>
    <x v="1"/>
    <n v="267762265"/>
  </r>
  <r>
    <x v="2"/>
    <n v="196805338"/>
  </r>
  <r>
    <x v="1"/>
    <n v="193590620"/>
  </r>
  <r>
    <x v="3"/>
    <n v="193573217"/>
  </r>
  <r>
    <x v="0"/>
    <n v="171130165"/>
  </r>
  <r>
    <x v="4"/>
    <n v="164554921"/>
  </r>
  <r>
    <x v="4"/>
    <n v="151558894"/>
  </r>
  <r>
    <x v="3"/>
    <n v="148518266"/>
  </r>
  <r>
    <x v="1"/>
    <n v="143190445"/>
  </r>
  <r>
    <x v="3"/>
    <n v="139733580"/>
  </r>
  <r>
    <x v="4"/>
    <n v="139051884"/>
  </r>
  <r>
    <x v="0"/>
    <n v="128143945"/>
  </r>
  <r>
    <x v="3"/>
    <n v="113376590"/>
  </r>
  <r>
    <x v="4"/>
    <n v="111375918"/>
  </r>
  <r>
    <x v="0"/>
    <n v="105313091"/>
  </r>
  <r>
    <x v="4"/>
    <n v="96981216"/>
  </r>
  <r>
    <x v="5"/>
    <n v="96805881"/>
  </r>
  <r>
    <x v="1"/>
    <n v="92900355"/>
  </r>
  <r>
    <x v="3"/>
    <n v="91956547"/>
  </r>
  <r>
    <x v="2"/>
    <n v="85451913"/>
  </r>
  <r>
    <x v="6"/>
    <n v="74346140"/>
  </r>
  <r>
    <x v="1"/>
    <n v="73526925"/>
  </r>
  <r>
    <x v="4"/>
    <n v="72581770"/>
  </r>
  <r>
    <x v="4"/>
    <n v="69012586"/>
  </r>
  <r>
    <x v="7"/>
    <n v="68757539"/>
  </r>
  <r>
    <x v="2"/>
    <n v="67587546"/>
  </r>
  <r>
    <x v="5"/>
    <n v="66220535"/>
  </r>
  <r>
    <x v="3"/>
    <n v="63482283"/>
  </r>
  <r>
    <x v="4"/>
    <n v="59098421"/>
  </r>
  <r>
    <x v="2"/>
    <n v="58300287"/>
  </r>
  <r>
    <x v="8"/>
    <n v="53981071"/>
  </r>
  <r>
    <x v="5"/>
    <n v="50119408"/>
  </r>
  <r>
    <x v="1"/>
    <n v="48120015"/>
  </r>
  <r>
    <x v="2"/>
    <n v="48011513"/>
  </r>
  <r>
    <x v="1"/>
    <n v="45207275"/>
  </r>
  <r>
    <x v="3"/>
    <n v="43817106"/>
  </r>
  <r>
    <x v="2"/>
    <n v="42777281"/>
  </r>
  <r>
    <x v="9"/>
    <n v="39802723"/>
  </r>
  <r>
    <x v="1"/>
    <n v="36931420"/>
  </r>
  <r>
    <x v="9"/>
    <n v="35202562"/>
  </r>
  <r>
    <x v="10"/>
    <n v="33626425"/>
  </r>
  <r>
    <x v="1"/>
    <n v="32494740"/>
  </r>
  <r>
    <x v="1"/>
    <n v="31289705"/>
  </r>
  <r>
    <x v="5"/>
    <n v="30642834"/>
  </r>
  <r>
    <x v="11"/>
    <n v="29397140"/>
  </r>
  <r>
    <x v="3"/>
    <n v="29123632"/>
  </r>
  <r>
    <x v="2"/>
    <n v="29035702"/>
  </r>
  <r>
    <x v="0"/>
    <n v="28501840"/>
  </r>
  <r>
    <x v="9"/>
    <n v="28009161"/>
  </r>
  <r>
    <x v="7"/>
    <n v="27716205"/>
  </r>
  <r>
    <x v="1"/>
    <n v="25867515"/>
  </r>
  <r>
    <x v="1"/>
    <n v="25116955"/>
  </r>
  <r>
    <x v="9"/>
    <n v="25049006"/>
  </r>
  <r>
    <x v="7"/>
    <n v="24690031"/>
  </r>
  <r>
    <x v="0"/>
    <n v="24257189"/>
  </r>
  <r>
    <x v="5"/>
    <n v="23093906"/>
  </r>
  <r>
    <x v="3"/>
    <n v="21915474"/>
  </r>
  <r>
    <x v="1"/>
    <n v="21746895"/>
  </r>
  <r>
    <x v="9"/>
    <n v="20535053"/>
  </r>
  <r>
    <x v="3"/>
    <n v="20532222"/>
  </r>
  <r>
    <x v="9"/>
    <n v="20335239"/>
  </r>
  <r>
    <x v="0"/>
    <n v="20092802"/>
  </r>
  <r>
    <x v="7"/>
    <n v="19646906"/>
  </r>
  <r>
    <x v="12"/>
    <n v="19512135"/>
  </r>
  <r>
    <x v="5"/>
    <n v="19442987"/>
  </r>
  <r>
    <x v="9"/>
    <n v="19174421"/>
  </r>
  <r>
    <x v="2"/>
    <n v="19164028"/>
  </r>
  <r>
    <x v="3"/>
    <n v="18771004"/>
  </r>
  <r>
    <x v="13"/>
    <n v="18289575"/>
  </r>
  <r>
    <x v="3"/>
    <n v="17657658"/>
  </r>
  <r>
    <x v="3"/>
    <n v="17640924"/>
  </r>
  <r>
    <x v="2"/>
    <n v="16571549"/>
  </r>
  <r>
    <x v="14"/>
    <n v="16447054"/>
  </r>
  <r>
    <x v="6"/>
    <n v="15671306"/>
  </r>
  <r>
    <x v="9"/>
    <n v="15482668"/>
  </r>
  <r>
    <x v="4"/>
    <n v="15207563"/>
  </r>
  <r>
    <x v="7"/>
    <n v="15097633"/>
  </r>
  <r>
    <x v="10"/>
    <n v="14409169"/>
  </r>
  <r>
    <x v="6"/>
    <n v="14146804"/>
  </r>
  <r>
    <x v="12"/>
    <n v="13988821"/>
  </r>
  <r>
    <x v="0"/>
    <n v="13029994"/>
  </r>
  <r>
    <x v="13"/>
    <n v="13000000"/>
  </r>
  <r>
    <x v="15"/>
    <n v="12311598"/>
  </r>
  <r>
    <x v="3"/>
    <n v="12237270"/>
  </r>
  <r>
    <x v="12"/>
    <n v="12121045"/>
  </r>
  <r>
    <x v="12"/>
    <n v="11647099"/>
  </r>
  <r>
    <x v="16"/>
    <n v="11564257"/>
  </r>
  <r>
    <x v="17"/>
    <n v="10986312"/>
  </r>
  <r>
    <x v="9"/>
    <n v="10306106"/>
  </r>
  <r>
    <x v="18"/>
    <n v="10001000"/>
  </r>
  <r>
    <x v="1"/>
    <n v="9774285"/>
  </r>
  <r>
    <x v="1"/>
    <n v="9756635"/>
  </r>
  <r>
    <x v="3"/>
    <n v="9511315"/>
  </r>
  <r>
    <x v="10"/>
    <n v="9482744"/>
  </r>
  <r>
    <x v="9"/>
    <n v="9275659"/>
  </r>
  <r>
    <x v="7"/>
    <n v="9186495"/>
  </r>
  <r>
    <x v="19"/>
    <n v="9002073"/>
  </r>
  <r>
    <x v="2"/>
    <n v="8755502"/>
  </r>
  <r>
    <x v="7"/>
    <n v="8112670"/>
  </r>
  <r>
    <x v="3"/>
    <n v="8110042"/>
  </r>
  <r>
    <x v="7"/>
    <n v="7830385"/>
  </r>
  <r>
    <x v="6"/>
    <n v="7771550"/>
  </r>
  <r>
    <x v="10"/>
    <n v="7729064"/>
  </r>
  <r>
    <x v="0"/>
    <n v="7676866"/>
  </r>
  <r>
    <x v="9"/>
    <n v="7629085"/>
  </r>
  <r>
    <x v="12"/>
    <n v="7206741"/>
  </r>
  <r>
    <x v="3"/>
    <n v="7071622"/>
  </r>
  <r>
    <x v="3"/>
    <n v="6726179"/>
  </r>
  <r>
    <x v="9"/>
    <n v="6630969"/>
  </r>
  <r>
    <x v="20"/>
    <n v="6573799"/>
  </r>
  <r>
    <x v="6"/>
    <n v="6217731"/>
  </r>
  <r>
    <x v="1"/>
    <n v="6178165"/>
  </r>
  <r>
    <x v="3"/>
    <n v="6132813"/>
  </r>
  <r>
    <x v="0"/>
    <n v="6124705"/>
  </r>
  <r>
    <x v="1"/>
    <n v="5978720"/>
  </r>
  <r>
    <x v="10"/>
    <n v="5937306"/>
  </r>
  <r>
    <x v="20"/>
    <n v="5716885"/>
  </r>
  <r>
    <x v="13"/>
    <n v="5600000"/>
  </r>
  <r>
    <x v="9"/>
    <n v="5404378"/>
  </r>
  <r>
    <x v="5"/>
    <n v="5372282"/>
  </r>
  <r>
    <x v="0"/>
    <n v="5082278"/>
  </r>
  <r>
    <x v="9"/>
    <n v="5069171"/>
  </r>
  <r>
    <x v="16"/>
    <n v="5041781"/>
  </r>
  <r>
    <x v="0"/>
    <n v="5038931"/>
  </r>
  <r>
    <x v="1"/>
    <n v="5028215"/>
  </r>
  <r>
    <x v="5"/>
    <n v="5021220"/>
  </r>
  <r>
    <x v="3"/>
    <n v="5008179"/>
  </r>
  <r>
    <x v="7"/>
    <n v="4949699"/>
  </r>
  <r>
    <x v="1"/>
    <n v="4839360"/>
  </r>
  <r>
    <x v="21"/>
    <n v="4800000"/>
  </r>
  <r>
    <x v="6"/>
    <n v="4689831"/>
  </r>
  <r>
    <x v="22"/>
    <n v="4620045"/>
  </r>
  <r>
    <x v="23"/>
    <n v="4530418"/>
  </r>
  <r>
    <x v="18"/>
    <n v="4229999"/>
  </r>
  <r>
    <x v="24"/>
    <n v="4210000"/>
  </r>
  <r>
    <x v="13"/>
    <n v="4100000"/>
  </r>
  <r>
    <x v="25"/>
    <n v="4001910"/>
  </r>
  <r>
    <x v="6"/>
    <n v="3800038"/>
  </r>
  <r>
    <x v="6"/>
    <n v="3766668"/>
  </r>
  <r>
    <x v="7"/>
    <n v="3763863"/>
  </r>
  <r>
    <x v="1"/>
    <n v="3761170"/>
  </r>
  <r>
    <x v="0"/>
    <n v="3703588"/>
  </r>
  <r>
    <x v="7"/>
    <n v="3609844"/>
  </r>
  <r>
    <x v="0"/>
    <n v="3364674"/>
  </r>
  <r>
    <x v="3"/>
    <n v="3350693"/>
  </r>
  <r>
    <x v="10"/>
    <n v="3269322"/>
  </r>
  <r>
    <x v="10"/>
    <n v="3256658"/>
  </r>
  <r>
    <x v="26"/>
    <n v="3162293"/>
  </r>
  <r>
    <x v="27"/>
    <n v="3083595"/>
  </r>
  <r>
    <x v="28"/>
    <n v="3060040"/>
  </r>
  <r>
    <x v="10"/>
    <n v="2927121"/>
  </r>
  <r>
    <x v="9"/>
    <n v="2906073"/>
  </r>
  <r>
    <x v="20"/>
    <n v="2854289"/>
  </r>
  <r>
    <x v="7"/>
    <n v="2837173"/>
  </r>
  <r>
    <x v="10"/>
    <n v="2827417"/>
  </r>
  <r>
    <x v="10"/>
    <n v="2800094"/>
  </r>
  <r>
    <x v="7"/>
    <n v="2778745"/>
  </r>
  <r>
    <x v="29"/>
    <n v="2769460"/>
  </r>
  <r>
    <x v="30"/>
    <n v="2715727"/>
  </r>
  <r>
    <x v="2"/>
    <n v="2703437"/>
  </r>
  <r>
    <x v="20"/>
    <n v="2631451"/>
  </r>
  <r>
    <x v="10"/>
    <n v="2629933"/>
  </r>
  <r>
    <x v="29"/>
    <n v="2626127"/>
  </r>
  <r>
    <x v="10"/>
    <n v="2566412"/>
  </r>
  <r>
    <x v="5"/>
    <n v="2560945"/>
  </r>
  <r>
    <x v="31"/>
    <n v="2550639"/>
  </r>
  <r>
    <x v="18"/>
    <n v="2536148"/>
  </r>
  <r>
    <x v="31"/>
    <n v="2500823"/>
  </r>
  <r>
    <x v="13"/>
    <n v="2500000"/>
  </r>
  <r>
    <x v="1"/>
    <n v="2480645"/>
  </r>
  <r>
    <x v="29"/>
    <n v="2403638"/>
  </r>
  <r>
    <x v="10"/>
    <n v="2400000"/>
  </r>
  <r>
    <x v="10"/>
    <n v="2384690"/>
  </r>
  <r>
    <x v="32"/>
    <n v="2324019"/>
  </r>
  <r>
    <x v="23"/>
    <n v="2321801"/>
  </r>
  <r>
    <x v="33"/>
    <n v="2310900"/>
  </r>
  <r>
    <x v="0"/>
    <n v="2305647"/>
  </r>
  <r>
    <x v="34"/>
    <n v="2300000"/>
  </r>
  <r>
    <x v="30"/>
    <n v="2260013"/>
  </r>
  <r>
    <x v="7"/>
    <n v="2259752"/>
  </r>
  <r>
    <x v="35"/>
    <n v="2230000"/>
  </r>
  <r>
    <x v="36"/>
    <n v="2190000"/>
  </r>
  <r>
    <x v="37"/>
    <n v="2187324"/>
  </r>
  <r>
    <x v="13"/>
    <n v="2184000"/>
  </r>
  <r>
    <x v="1"/>
    <n v="2146720"/>
  </r>
  <r>
    <x v="10"/>
    <n v="2097560"/>
  </r>
  <r>
    <x v="3"/>
    <n v="2084121"/>
  </r>
  <r>
    <x v="29"/>
    <n v="2005488"/>
  </r>
  <r>
    <x v="17"/>
    <n v="2002270"/>
  </r>
  <r>
    <x v="3"/>
    <n v="2001584"/>
  </r>
  <r>
    <x v="38"/>
    <n v="2000000"/>
  </r>
  <r>
    <x v="39"/>
    <n v="1997845"/>
  </r>
  <r>
    <x v="23"/>
    <n v="1980622"/>
  </r>
  <r>
    <x v="31"/>
    <n v="1951896"/>
  </r>
  <r>
    <x v="20"/>
    <n v="1951546"/>
  </r>
  <r>
    <x v="25"/>
    <n v="1903905"/>
  </r>
  <r>
    <x v="3"/>
    <n v="1855384"/>
  </r>
  <r>
    <x v="40"/>
    <n v="1802000"/>
  </r>
  <r>
    <x v="41"/>
    <n v="1757110"/>
  </r>
  <r>
    <x v="29"/>
    <n v="1713427"/>
  </r>
  <r>
    <x v="0"/>
    <n v="1706986"/>
  </r>
  <r>
    <x v="42"/>
    <n v="1700000"/>
  </r>
  <r>
    <x v="3"/>
    <n v="1650280"/>
  </r>
  <r>
    <x v="2"/>
    <n v="1569855"/>
  </r>
  <r>
    <x v="29"/>
    <n v="1553562"/>
  </r>
  <r>
    <x v="2"/>
    <n v="1435369"/>
  </r>
  <r>
    <x v="0"/>
    <n v="1399001"/>
  </r>
  <r>
    <x v="33"/>
    <n v="1398975"/>
  </r>
  <r>
    <x v="15"/>
    <n v="1372091"/>
  </r>
  <r>
    <x v="10"/>
    <n v="1358690"/>
  </r>
  <r>
    <x v="43"/>
    <n v="1351840"/>
  </r>
  <r>
    <x v="6"/>
    <n v="1328548"/>
  </r>
  <r>
    <x v="0"/>
    <n v="1324302"/>
  </r>
  <r>
    <x v="2"/>
    <n v="1312184"/>
  </r>
  <r>
    <x v="17"/>
    <n v="1302300"/>
  </r>
  <r>
    <x v="44"/>
    <n v="1228187"/>
  </r>
  <r>
    <x v="18"/>
    <n v="1200477"/>
  </r>
  <r>
    <x v="45"/>
    <n v="1193687"/>
  </r>
  <r>
    <x v="3"/>
    <n v="1190570"/>
  </r>
  <r>
    <x v="1"/>
    <n v="1174640"/>
  </r>
  <r>
    <x v="29"/>
    <n v="1171487"/>
  </r>
  <r>
    <x v="10"/>
    <n v="1163250"/>
  </r>
  <r>
    <x v="46"/>
    <n v="1154475"/>
  </r>
  <r>
    <x v="3"/>
    <n v="1145143"/>
  </r>
  <r>
    <x v="10"/>
    <n v="1129412"/>
  </r>
  <r>
    <x v="33"/>
    <n v="1125116"/>
  </r>
  <r>
    <x v="47"/>
    <n v="1100000"/>
  </r>
  <r>
    <x v="48"/>
    <n v="1090836"/>
  </r>
  <r>
    <x v="3"/>
    <n v="1077048"/>
  </r>
  <r>
    <x v="17"/>
    <n v="1052679"/>
  </r>
  <r>
    <x v="3"/>
    <n v="1025959"/>
  </r>
  <r>
    <x v="23"/>
    <n v="1023984"/>
  </r>
  <r>
    <x v="20"/>
    <n v="1008662"/>
  </r>
  <r>
    <x v="6"/>
    <n v="1004503"/>
  </r>
  <r>
    <x v="3"/>
    <n v="990282"/>
  </r>
  <r>
    <x v="3"/>
    <n v="987845"/>
  </r>
  <r>
    <x v="2"/>
    <n v="987420"/>
  </r>
  <r>
    <x v="49"/>
    <n v="980649"/>
  </r>
  <r>
    <x v="1"/>
    <n v="977905"/>
  </r>
  <r>
    <x v="2"/>
    <n v="969445"/>
  </r>
  <r>
    <x v="3"/>
    <n v="946483"/>
  </r>
  <r>
    <x v="0"/>
    <n v="946154"/>
  </r>
  <r>
    <x v="6"/>
    <n v="875215"/>
  </r>
  <r>
    <x v="10"/>
    <n v="858030"/>
  </r>
  <r>
    <x v="31"/>
    <n v="845370"/>
  </r>
  <r>
    <x v="3"/>
    <n v="841503"/>
  </r>
  <r>
    <x v="37"/>
    <n v="831685"/>
  </r>
  <r>
    <x v="3"/>
    <n v="830407"/>
  </r>
  <r>
    <x v="18"/>
    <n v="828919"/>
  </r>
  <r>
    <x v="7"/>
    <n v="807682"/>
  </r>
  <r>
    <x v="3"/>
    <n v="800934"/>
  </r>
  <r>
    <x v="7"/>
    <n v="793638"/>
  </r>
  <r>
    <x v="50"/>
    <n v="790134"/>
  </r>
  <r>
    <x v="18"/>
    <n v="789226"/>
  </r>
  <r>
    <x v="23"/>
    <n v="745643"/>
  </r>
  <r>
    <x v="4"/>
    <n v="743327"/>
  </r>
  <r>
    <x v="20"/>
    <n v="735739"/>
  </r>
  <r>
    <x v="51"/>
    <n v="714120"/>
  </r>
  <r>
    <x v="10"/>
    <n v="708379"/>
  </r>
  <r>
    <x v="20"/>
    <n v="703978"/>
  </r>
  <r>
    <x v="18"/>
    <n v="697229"/>
  </r>
  <r>
    <x v="3"/>
    <n v="696465"/>
  </r>
  <r>
    <x v="1"/>
    <n v="696045"/>
  </r>
  <r>
    <x v="7"/>
    <n v="693351"/>
  </r>
  <r>
    <x v="52"/>
    <n v="689505"/>
  </r>
  <r>
    <x v="3"/>
    <n v="686557"/>
  </r>
  <r>
    <x v="3"/>
    <n v="676410"/>
  </r>
  <r>
    <x v="2"/>
    <n v="666915"/>
  </r>
  <r>
    <x v="53"/>
    <n v="666311"/>
  </r>
  <r>
    <x v="13"/>
    <n v="660296"/>
  </r>
  <r>
    <x v="7"/>
    <n v="654254"/>
  </r>
  <r>
    <x v="10"/>
    <n v="645296"/>
  </r>
  <r>
    <x v="3"/>
    <n v="634321"/>
  </r>
  <r>
    <x v="37"/>
    <n v="627780"/>
  </r>
  <r>
    <x v="18"/>
    <n v="623930"/>
  </r>
  <r>
    <x v="54"/>
    <n v="618492"/>
  </r>
  <r>
    <x v="55"/>
    <n v="612999"/>
  </r>
  <r>
    <x v="43"/>
    <n v="608034"/>
  </r>
  <r>
    <x v="3"/>
    <n v="596966"/>
  </r>
  <r>
    <x v="10"/>
    <n v="581852"/>
  </r>
  <r>
    <x v="25"/>
    <n v="576242"/>
  </r>
  <r>
    <x v="20"/>
    <n v="571909"/>
  </r>
  <r>
    <x v="56"/>
    <n v="570027"/>
  </r>
  <r>
    <x v="50"/>
    <n v="565170"/>
  </r>
  <r>
    <x v="2"/>
    <n v="559493"/>
  </r>
  <r>
    <x v="2"/>
    <n v="557207"/>
  </r>
  <r>
    <x v="10"/>
    <n v="556643"/>
  </r>
  <r>
    <x v="2"/>
    <n v="547710"/>
  </r>
  <r>
    <x v="20"/>
    <n v="541578"/>
  </r>
  <r>
    <x v="10"/>
    <n v="534680"/>
  </r>
  <r>
    <x v="10"/>
    <n v="533144"/>
  </r>
  <r>
    <x v="29"/>
    <n v="521366"/>
  </r>
  <r>
    <x v="10"/>
    <n v="513870"/>
  </r>
  <r>
    <x v="29"/>
    <n v="506520"/>
  </r>
  <r>
    <x v="1"/>
    <n v="486080"/>
  </r>
  <r>
    <x v="37"/>
    <n v="482258"/>
  </r>
  <r>
    <x v="55"/>
    <n v="480991"/>
  </r>
  <r>
    <x v="10"/>
    <n v="475835"/>
  </r>
  <r>
    <x v="2"/>
    <n v="458189"/>
  </r>
  <r>
    <x v="18"/>
    <n v="456590"/>
  </r>
  <r>
    <x v="4"/>
    <n v="455708"/>
  </r>
  <r>
    <x v="1"/>
    <n v="450370"/>
  </r>
  <r>
    <x v="57"/>
    <n v="449020"/>
  </r>
  <r>
    <x v="18"/>
    <n v="433861"/>
  </r>
  <r>
    <x v="32"/>
    <n v="426776"/>
  </r>
  <r>
    <x v="29"/>
    <n v="422555"/>
  </r>
  <r>
    <x v="2"/>
    <n v="421798"/>
  </r>
  <r>
    <x v="58"/>
    <n v="421742"/>
  </r>
  <r>
    <x v="59"/>
    <n v="417579"/>
  </r>
  <r>
    <x v="37"/>
    <n v="413978"/>
  </r>
  <r>
    <x v="17"/>
    <n v="409592"/>
  </r>
  <r>
    <x v="2"/>
    <n v="388375"/>
  </r>
  <r>
    <x v="48"/>
    <n v="388067"/>
  </r>
  <r>
    <x v="48"/>
    <n v="386891"/>
  </r>
  <r>
    <x v="4"/>
    <n v="383520"/>
  </r>
  <r>
    <x v="3"/>
    <n v="379836"/>
  </r>
  <r>
    <x v="10"/>
    <n v="378189"/>
  </r>
  <r>
    <x v="1"/>
    <n v="361195"/>
  </r>
  <r>
    <x v="60"/>
    <n v="352135"/>
  </r>
  <r>
    <x v="10"/>
    <n v="348410"/>
  </r>
  <r>
    <x v="10"/>
    <n v="348317"/>
  </r>
  <r>
    <x v="0"/>
    <n v="345760"/>
  </r>
  <r>
    <x v="37"/>
    <n v="344601"/>
  </r>
  <r>
    <x v="10"/>
    <n v="343492"/>
  </r>
  <r>
    <x v="33"/>
    <n v="336003"/>
  </r>
  <r>
    <x v="2"/>
    <n v="326632"/>
  </r>
  <r>
    <x v="9"/>
    <n v="321000"/>
  </r>
  <r>
    <x v="29"/>
    <n v="317042"/>
  </r>
  <r>
    <x v="17"/>
    <n v="314966"/>
  </r>
  <r>
    <x v="33"/>
    <n v="303772"/>
  </r>
  <r>
    <x v="43"/>
    <n v="302971"/>
  </r>
  <r>
    <x v="2"/>
    <n v="300380"/>
  </r>
  <r>
    <x v="52"/>
    <n v="299344"/>
  </r>
  <r>
    <x v="2"/>
    <n v="298505"/>
  </r>
  <r>
    <x v="3"/>
    <n v="296535"/>
  </r>
  <r>
    <x v="4"/>
    <n v="292955"/>
  </r>
  <r>
    <x v="29"/>
    <n v="292687"/>
  </r>
  <r>
    <x v="14"/>
    <n v="289545"/>
  </r>
  <r>
    <x v="5"/>
    <n v="283358"/>
  </r>
  <r>
    <x v="3"/>
    <n v="282435"/>
  </r>
  <r>
    <x v="1"/>
    <n v="280510"/>
  </r>
  <r>
    <x v="1"/>
    <n v="278930"/>
  </r>
  <r>
    <x v="2"/>
    <n v="275692"/>
  </r>
  <r>
    <x v="10"/>
    <n v="273569"/>
  </r>
  <r>
    <x v="4"/>
    <n v="270745"/>
  </r>
  <r>
    <x v="61"/>
    <n v="268183"/>
  </r>
  <r>
    <x v="2"/>
    <n v="267320"/>
  </r>
  <r>
    <x v="2"/>
    <n v="265451"/>
  </r>
  <r>
    <x v="1"/>
    <n v="262165"/>
  </r>
  <r>
    <x v="19"/>
    <n v="257749"/>
  </r>
  <r>
    <x v="33"/>
    <n v="256979"/>
  </r>
  <r>
    <x v="56"/>
    <n v="247568"/>
  </r>
  <r>
    <x v="62"/>
    <n v="245709"/>
  </r>
  <r>
    <x v="3"/>
    <n v="244912"/>
  </r>
  <r>
    <x v="6"/>
    <n v="243535"/>
  </r>
  <r>
    <x v="63"/>
    <n v="243162"/>
  </r>
  <r>
    <x v="3"/>
    <n v="242069"/>
  </r>
  <r>
    <x v="5"/>
    <n v="236973"/>
  </r>
  <r>
    <x v="50"/>
    <n v="232803"/>
  </r>
  <r>
    <x v="33"/>
    <n v="232584"/>
  </r>
  <r>
    <x v="2"/>
    <n v="231505"/>
  </r>
  <r>
    <x v="64"/>
    <n v="229763"/>
  </r>
  <r>
    <x v="65"/>
    <n v="229418"/>
  </r>
  <r>
    <x v="66"/>
    <n v="227810"/>
  </r>
  <r>
    <x v="29"/>
    <n v="220970"/>
  </r>
  <r>
    <x v="17"/>
    <n v="218261"/>
  </r>
  <r>
    <x v="4"/>
    <n v="217151"/>
  </r>
  <r>
    <x v="38"/>
    <n v="215347"/>
  </r>
  <r>
    <x v="67"/>
    <n v="213555"/>
  </r>
  <r>
    <x v="2"/>
    <n v="211676"/>
  </r>
  <r>
    <x v="48"/>
    <n v="210000"/>
  </r>
  <r>
    <x v="1"/>
    <n v="206355"/>
  </r>
  <r>
    <x v="2"/>
    <n v="205354"/>
  </r>
  <r>
    <x v="68"/>
    <n v="202796"/>
  </r>
  <r>
    <x v="69"/>
    <n v="201351"/>
  </r>
  <r>
    <x v="53"/>
    <n v="199943"/>
  </r>
  <r>
    <x v="17"/>
    <n v="199289"/>
  </r>
  <r>
    <x v="2"/>
    <n v="195469"/>
  </r>
  <r>
    <x v="12"/>
    <n v="192985"/>
  </r>
  <r>
    <x v="2"/>
    <n v="191969"/>
  </r>
  <r>
    <x v="33"/>
    <n v="190686"/>
  </r>
  <r>
    <x v="10"/>
    <n v="187520"/>
  </r>
  <r>
    <x v="62"/>
    <n v="187053"/>
  </r>
  <r>
    <x v="1"/>
    <n v="186515"/>
  </r>
  <r>
    <x v="10"/>
    <n v="185186"/>
  </r>
  <r>
    <x v="10"/>
    <n v="181230"/>
  </r>
  <r>
    <x v="3"/>
    <n v="180081"/>
  </r>
  <r>
    <x v="18"/>
    <n v="179897"/>
  </r>
  <r>
    <x v="58"/>
    <n v="179773"/>
  </r>
  <r>
    <x v="14"/>
    <n v="177380"/>
  </r>
  <r>
    <x v="70"/>
    <n v="177215"/>
  </r>
  <r>
    <x v="37"/>
    <n v="174977"/>
  </r>
  <r>
    <x v="62"/>
    <n v="171756"/>
  </r>
  <r>
    <x v="5"/>
    <n v="169317"/>
  </r>
  <r>
    <x v="3"/>
    <n v="167948"/>
  </r>
  <r>
    <x v="57"/>
    <n v="166559"/>
  </r>
  <r>
    <x v="63"/>
    <n v="166233"/>
  </r>
  <r>
    <x v="29"/>
    <n v="165470"/>
  </r>
  <r>
    <x v="18"/>
    <n v="163756"/>
  </r>
  <r>
    <x v="48"/>
    <n v="162363"/>
  </r>
  <r>
    <x v="71"/>
    <n v="159179"/>
  </r>
  <r>
    <x v="4"/>
    <n v="158085"/>
  </r>
  <r>
    <x v="18"/>
    <n v="157305"/>
  </r>
  <r>
    <x v="3"/>
    <n v="155188"/>
  </r>
  <r>
    <x v="57"/>
    <n v="154445"/>
  </r>
  <r>
    <x v="62"/>
    <n v="151894"/>
  </r>
  <r>
    <x v="10"/>
    <n v="151019"/>
  </r>
  <r>
    <x v="2"/>
    <n v="149859"/>
  </r>
  <r>
    <x v="56"/>
    <n v="149575"/>
  </r>
  <r>
    <x v="14"/>
    <n v="147838"/>
  </r>
  <r>
    <x v="63"/>
    <n v="147068"/>
  </r>
  <r>
    <x v="3"/>
    <n v="144758"/>
  </r>
  <r>
    <x v="3"/>
    <n v="144612"/>
  </r>
  <r>
    <x v="0"/>
    <n v="144000"/>
  </r>
  <r>
    <x v="63"/>
    <n v="143382"/>
  </r>
  <r>
    <x v="1"/>
    <n v="142425"/>
  </r>
  <r>
    <x v="6"/>
    <n v="141660"/>
  </r>
  <r>
    <x v="70"/>
    <n v="140000"/>
  </r>
  <r>
    <x v="1"/>
    <n v="133705"/>
  </r>
  <r>
    <x v="23"/>
    <n v="131000"/>
  </r>
  <r>
    <x v="1"/>
    <n v="130875"/>
  </r>
  <r>
    <x v="50"/>
    <n v="130457"/>
  </r>
  <r>
    <x v="1"/>
    <n v="128790"/>
  </r>
  <r>
    <x v="72"/>
    <n v="128531"/>
  </r>
  <r>
    <x v="73"/>
    <n v="128342"/>
  </r>
  <r>
    <x v="1"/>
    <n v="123485"/>
  </r>
  <r>
    <x v="33"/>
    <n v="122095"/>
  </r>
  <r>
    <x v="2"/>
    <n v="121174"/>
  </r>
  <r>
    <x v="37"/>
    <n v="118988"/>
  </r>
  <r>
    <x v="1"/>
    <n v="117625"/>
  </r>
  <r>
    <x v="10"/>
    <n v="116940"/>
  </r>
  <r>
    <x v="74"/>
    <n v="112251"/>
  </r>
  <r>
    <x v="75"/>
    <n v="111088"/>
  </r>
  <r>
    <x v="2"/>
    <n v="108832"/>
  </r>
  <r>
    <x v="2"/>
    <n v="108790"/>
  </r>
  <r>
    <x v="50"/>
    <n v="108385"/>
  </r>
  <r>
    <x v="33"/>
    <n v="107975"/>
  </r>
  <r>
    <x v="58"/>
    <n v="106027"/>
  </r>
  <r>
    <x v="6"/>
    <n v="105995"/>
  </r>
  <r>
    <x v="55"/>
    <n v="104995"/>
  </r>
  <r>
    <x v="1"/>
    <n v="104630"/>
  </r>
  <r>
    <x v="76"/>
    <n v="102724"/>
  </r>
  <r>
    <x v="77"/>
    <n v="101134"/>
  </r>
  <r>
    <x v="14"/>
    <n v="100959"/>
  </r>
  <r>
    <x v="1"/>
    <n v="100610"/>
  </r>
  <r>
    <x v="37"/>
    <n v="100150"/>
  </r>
  <r>
    <x v="63"/>
    <n v="96595"/>
  </r>
  <r>
    <x v="2"/>
    <n v="96486"/>
  </r>
  <r>
    <x v="2"/>
    <n v="95390"/>
  </r>
  <r>
    <x v="2"/>
    <n v="94815"/>
  </r>
  <r>
    <x v="33"/>
    <n v="94344"/>
  </r>
  <r>
    <x v="63"/>
    <n v="94148"/>
  </r>
  <r>
    <x v="2"/>
    <n v="91858"/>
  </r>
  <r>
    <x v="10"/>
    <n v="90785"/>
  </r>
  <r>
    <x v="18"/>
    <n v="89433"/>
  </r>
  <r>
    <x v="76"/>
    <n v="89015"/>
  </r>
  <r>
    <x v="48"/>
    <n v="87995"/>
  </r>
  <r>
    <x v="37"/>
    <n v="86554"/>
  </r>
  <r>
    <x v="5"/>
    <n v="86431"/>
  </r>
  <r>
    <x v="59"/>
    <n v="85962"/>
  </r>
  <r>
    <x v="41"/>
    <n v="83500"/>
  </r>
  <r>
    <x v="2"/>
    <n v="83436"/>
  </r>
  <r>
    <x v="62"/>
    <n v="83081"/>
  </r>
  <r>
    <x v="10"/>
    <n v="82913"/>
  </r>
  <r>
    <x v="19"/>
    <n v="82083"/>
  </r>
  <r>
    <x v="2"/>
    <n v="81773"/>
  </r>
  <r>
    <x v="2"/>
    <n v="81346"/>
  </r>
  <r>
    <x v="76"/>
    <n v="80431"/>
  </r>
  <r>
    <x v="2"/>
    <n v="79989"/>
  </r>
  <r>
    <x v="10"/>
    <n v="79949"/>
  </r>
  <r>
    <x v="7"/>
    <n v="78179"/>
  </r>
  <r>
    <x v="4"/>
    <n v="77971"/>
  </r>
  <r>
    <x v="2"/>
    <n v="76804"/>
  </r>
  <r>
    <x v="25"/>
    <n v="76394"/>
  </r>
  <r>
    <x v="2"/>
    <n v="75849"/>
  </r>
  <r>
    <x v="50"/>
    <n v="75189"/>
  </r>
  <r>
    <x v="63"/>
    <n v="75056"/>
  </r>
  <r>
    <x v="14"/>
    <n v="74604"/>
  </r>
  <r>
    <x v="14"/>
    <n v="73983"/>
  </r>
  <r>
    <x v="2"/>
    <n v="73668"/>
  </r>
  <r>
    <x v="55"/>
    <n v="72931"/>
  </r>
  <r>
    <x v="78"/>
    <n v="71487"/>
  </r>
  <r>
    <x v="58"/>
    <n v="70659"/>
  </r>
  <r>
    <x v="57"/>
    <n v="68389"/>
  </r>
  <r>
    <x v="17"/>
    <n v="67498"/>
  </r>
  <r>
    <x v="63"/>
    <n v="66974"/>
  </r>
  <r>
    <x v="14"/>
    <n v="66511"/>
  </r>
  <r>
    <x v="79"/>
    <n v="66475"/>
  </r>
  <r>
    <x v="80"/>
    <n v="66432"/>
  </r>
  <r>
    <x v="63"/>
    <n v="65636"/>
  </r>
  <r>
    <x v="64"/>
    <n v="65334"/>
  </r>
  <r>
    <x v="2"/>
    <n v="65229"/>
  </r>
  <r>
    <x v="81"/>
    <n v="65160"/>
  </r>
  <r>
    <x v="2"/>
    <n v="65146"/>
  </r>
  <r>
    <x v="30"/>
    <n v="64577"/>
  </r>
  <r>
    <x v="2"/>
    <n v="63966"/>
  </r>
  <r>
    <x v="10"/>
    <n v="63772"/>
  </r>
  <r>
    <x v="73"/>
    <n v="63625"/>
  </r>
  <r>
    <x v="33"/>
    <n v="63555"/>
  </r>
  <r>
    <x v="3"/>
    <n v="62079"/>
  </r>
  <r>
    <x v="3"/>
    <n v="61694"/>
  </r>
  <r>
    <x v="37"/>
    <n v="60852"/>
  </r>
  <r>
    <x v="33"/>
    <n v="60720"/>
  </r>
  <r>
    <x v="3"/>
    <n v="60710"/>
  </r>
  <r>
    <x v="3"/>
    <n v="59587"/>
  </r>
  <r>
    <x v="18"/>
    <n v="58690"/>
  </r>
  <r>
    <x v="2"/>
    <n v="58590"/>
  </r>
  <r>
    <x v="82"/>
    <n v="58193"/>
  </r>
  <r>
    <x v="57"/>
    <n v="57589"/>
  </r>
  <r>
    <x v="2"/>
    <n v="57346"/>
  </r>
  <r>
    <x v="18"/>
    <n v="57288"/>
  </r>
  <r>
    <x v="2"/>
    <n v="57111"/>
  </r>
  <r>
    <x v="2"/>
    <n v="56540"/>
  </r>
  <r>
    <x v="83"/>
    <n v="56443"/>
  </r>
  <r>
    <x v="84"/>
    <n v="54178"/>
  </r>
  <r>
    <x v="10"/>
    <n v="53879"/>
  </r>
  <r>
    <x v="6"/>
    <n v="52897"/>
  </r>
  <r>
    <x v="2"/>
    <n v="52881"/>
  </r>
  <r>
    <x v="50"/>
    <n v="52247"/>
  </r>
  <r>
    <x v="2"/>
    <n v="51923"/>
  </r>
  <r>
    <x v="33"/>
    <n v="51860"/>
  </r>
  <r>
    <x v="2"/>
    <n v="51491"/>
  </r>
  <r>
    <x v="85"/>
    <n v="50696"/>
  </r>
  <r>
    <x v="76"/>
    <n v="50360"/>
  </r>
  <r>
    <x v="86"/>
    <n v="50320"/>
  </r>
  <r>
    <x v="87"/>
    <n v="49704"/>
  </r>
  <r>
    <x v="14"/>
    <n v="49624"/>
  </r>
  <r>
    <x v="63"/>
    <n v="49503"/>
  </r>
  <r>
    <x v="14"/>
    <n v="48849"/>
  </r>
  <r>
    <x v="88"/>
    <n v="47883"/>
  </r>
  <r>
    <x v="50"/>
    <n v="46937"/>
  </r>
  <r>
    <x v="56"/>
    <n v="46002"/>
  </r>
  <r>
    <x v="76"/>
    <n v="45971"/>
  </r>
  <r>
    <x v="48"/>
    <n v="45860"/>
  </r>
  <r>
    <x v="4"/>
    <n v="45711"/>
  </r>
  <r>
    <x v="76"/>
    <n v="45272"/>
  </r>
  <r>
    <x v="18"/>
    <n v="44509"/>
  </r>
  <r>
    <x v="37"/>
    <n v="43686"/>
  </r>
  <r>
    <x v="70"/>
    <n v="42778"/>
  </r>
  <r>
    <x v="89"/>
    <n v="41443"/>
  </r>
  <r>
    <x v="19"/>
    <n v="40269"/>
  </r>
  <r>
    <x v="33"/>
    <n v="40110"/>
  </r>
  <r>
    <x v="76"/>
    <n v="39660"/>
  </r>
  <r>
    <x v="77"/>
    <n v="39083"/>
  </r>
  <r>
    <x v="48"/>
    <n v="38909"/>
  </r>
  <r>
    <x v="63"/>
    <n v="38814"/>
  </r>
  <r>
    <x v="48"/>
    <n v="38781"/>
  </r>
  <r>
    <x v="90"/>
    <n v="38254"/>
  </r>
  <r>
    <x v="62"/>
    <n v="37774"/>
  </r>
  <r>
    <x v="91"/>
    <n v="37340"/>
  </r>
  <r>
    <x v="29"/>
    <n v="37265"/>
  </r>
  <r>
    <x v="19"/>
    <n v="37220"/>
  </r>
  <r>
    <x v="92"/>
    <n v="36878"/>
  </r>
  <r>
    <x v="3"/>
    <n v="36333"/>
  </r>
  <r>
    <x v="91"/>
    <n v="35826"/>
  </r>
  <r>
    <x v="63"/>
    <n v="35750"/>
  </r>
  <r>
    <x v="19"/>
    <n v="35368"/>
  </r>
  <r>
    <x v="37"/>
    <n v="35204"/>
  </r>
  <r>
    <x v="93"/>
    <n v="35040"/>
  </r>
  <r>
    <x v="70"/>
    <n v="35007"/>
  </r>
  <r>
    <x v="37"/>
    <n v="34677"/>
  </r>
  <r>
    <x v="86"/>
    <n v="34221"/>
  </r>
  <r>
    <x v="3"/>
    <n v="32541"/>
  </r>
  <r>
    <x v="63"/>
    <n v="31380"/>
  </r>
  <r>
    <x v="94"/>
    <n v="30815"/>
  </r>
  <r>
    <x v="2"/>
    <n v="30630"/>
  </r>
  <r>
    <x v="91"/>
    <n v="30092"/>
  </r>
  <r>
    <x v="95"/>
    <n v="30007"/>
  </r>
  <r>
    <x v="19"/>
    <n v="29689"/>
  </r>
  <r>
    <x v="91"/>
    <n v="29175"/>
  </r>
  <r>
    <x v="14"/>
    <n v="29068"/>
  </r>
  <r>
    <x v="63"/>
    <n v="28339"/>
  </r>
  <r>
    <x v="96"/>
    <n v="27332"/>
  </r>
  <r>
    <x v="56"/>
    <n v="27305"/>
  </r>
  <r>
    <x v="19"/>
    <n v="26502"/>
  </r>
  <r>
    <x v="48"/>
    <n v="26316"/>
  </r>
  <r>
    <x v="91"/>
    <n v="26287"/>
  </r>
  <r>
    <x v="6"/>
    <n v="26208"/>
  </r>
  <r>
    <x v="37"/>
    <n v="25487"/>
  </r>
  <r>
    <x v="97"/>
    <n v="25267"/>
  </r>
  <r>
    <x v="77"/>
    <n v="25213"/>
  </r>
  <r>
    <x v="58"/>
    <n v="25091"/>
  </r>
  <r>
    <x v="98"/>
    <n v="25090"/>
  </r>
  <r>
    <x v="19"/>
    <n v="24914"/>
  </r>
  <r>
    <x v="63"/>
    <n v="23957"/>
  </r>
  <r>
    <x v="63"/>
    <n v="23522"/>
  </r>
  <r>
    <x v="91"/>
    <n v="23498"/>
  </r>
  <r>
    <x v="99"/>
    <n v="23134"/>
  </r>
  <r>
    <x v="57"/>
    <n v="23069"/>
  </r>
  <r>
    <x v="72"/>
    <n v="22313"/>
  </r>
  <r>
    <x v="76"/>
    <n v="22063"/>
  </r>
  <r>
    <x v="100"/>
    <n v="22011"/>
  </r>
  <r>
    <x v="17"/>
    <n v="21500"/>
  </r>
  <r>
    <x v="37"/>
    <n v="21228"/>
  </r>
  <r>
    <x v="0"/>
    <n v="21068"/>
  </r>
  <r>
    <x v="48"/>
    <n v="21033"/>
  </r>
  <r>
    <x v="37"/>
    <n v="20015"/>
  </r>
  <r>
    <x v="58"/>
    <n v="19900"/>
  </r>
  <r>
    <x v="101"/>
    <n v="19900"/>
  </r>
  <r>
    <x v="57"/>
    <n v="19207"/>
  </r>
  <r>
    <x v="76"/>
    <n v="18905"/>
  </r>
  <r>
    <x v="60"/>
    <n v="18822"/>
  </r>
  <r>
    <x v="63"/>
    <n v="18332"/>
  </r>
  <r>
    <x v="91"/>
    <n v="18095"/>
  </r>
  <r>
    <x v="57"/>
    <n v="17943"/>
  </r>
  <r>
    <x v="19"/>
    <n v="17750"/>
  </r>
  <r>
    <x v="50"/>
    <n v="17330"/>
  </r>
  <r>
    <x v="76"/>
    <n v="17194"/>
  </r>
  <r>
    <x v="37"/>
    <n v="16549"/>
  </r>
  <r>
    <x v="58"/>
    <n v="16361"/>
  </r>
  <r>
    <x v="57"/>
    <n v="15961"/>
  </r>
  <r>
    <x v="9"/>
    <n v="15918"/>
  </r>
  <r>
    <x v="63"/>
    <n v="14861"/>
  </r>
  <r>
    <x v="18"/>
    <n v="14523"/>
  </r>
  <r>
    <x v="57"/>
    <n v="14463"/>
  </r>
  <r>
    <x v="102"/>
    <n v="14446"/>
  </r>
  <r>
    <x v="19"/>
    <n v="14089"/>
  </r>
  <r>
    <x v="19"/>
    <n v="13520"/>
  </r>
  <r>
    <x v="76"/>
    <n v="13369"/>
  </r>
  <r>
    <x v="103"/>
    <n v="12830"/>
  </r>
  <r>
    <x v="84"/>
    <n v="12509"/>
  </r>
  <r>
    <x v="104"/>
    <n v="12126"/>
  </r>
  <r>
    <x v="19"/>
    <n v="11984"/>
  </r>
  <r>
    <x v="76"/>
    <n v="11950"/>
  </r>
  <r>
    <x v="57"/>
    <n v="11900"/>
  </r>
  <r>
    <x v="91"/>
    <n v="11737"/>
  </r>
  <r>
    <x v="105"/>
    <n v="11507"/>
  </r>
  <r>
    <x v="106"/>
    <n v="11355"/>
  </r>
  <r>
    <x v="107"/>
    <n v="11251"/>
  </r>
  <r>
    <x v="19"/>
    <n v="11236"/>
  </r>
  <r>
    <x v="37"/>
    <n v="11125"/>
  </r>
  <r>
    <x v="86"/>
    <n v="11073"/>
  </r>
  <r>
    <x v="57"/>
    <n v="11052"/>
  </r>
  <r>
    <x v="62"/>
    <n v="10895"/>
  </r>
  <r>
    <x v="63"/>
    <n v="10342"/>
  </r>
  <r>
    <x v="63"/>
    <n v="10210"/>
  </r>
  <r>
    <x v="62"/>
    <n v="10077"/>
  </r>
  <r>
    <x v="77"/>
    <n v="10012"/>
  </r>
  <r>
    <x v="91"/>
    <n v="9966"/>
  </r>
  <r>
    <x v="6"/>
    <n v="9734"/>
  </r>
  <r>
    <x v="18"/>
    <n v="9649"/>
  </r>
  <r>
    <x v="57"/>
    <n v="9522"/>
  </r>
  <r>
    <x v="41"/>
    <n v="9340"/>
  </r>
  <r>
    <x v="108"/>
    <n v="9299"/>
  </r>
  <r>
    <x v="75"/>
    <n v="8766"/>
  </r>
  <r>
    <x v="19"/>
    <n v="8713"/>
  </r>
  <r>
    <x v="62"/>
    <n v="8631"/>
  </r>
  <r>
    <x v="18"/>
    <n v="8510"/>
  </r>
  <r>
    <x v="37"/>
    <n v="8319"/>
  </r>
  <r>
    <x v="109"/>
    <n v="8125"/>
  </r>
  <r>
    <x v="91"/>
    <n v="8014"/>
  </r>
  <r>
    <x v="86"/>
    <n v="7746"/>
  </r>
  <r>
    <x v="57"/>
    <n v="7721"/>
  </r>
  <r>
    <x v="58"/>
    <n v="6903"/>
  </r>
  <r>
    <x v="60"/>
    <n v="6865"/>
  </r>
  <r>
    <x v="91"/>
    <n v="6785"/>
  </r>
  <r>
    <x v="99"/>
    <n v="6543"/>
  </r>
  <r>
    <x v="86"/>
    <n v="6279"/>
  </r>
  <r>
    <x v="58"/>
    <n v="6224"/>
  </r>
  <r>
    <x v="6"/>
    <n v="5915"/>
  </r>
  <r>
    <x v="86"/>
    <n v="5491"/>
  </r>
  <r>
    <x v="78"/>
    <n v="5370"/>
  </r>
  <r>
    <x v="91"/>
    <n v="5250"/>
  </r>
  <r>
    <x v="91"/>
    <n v="5157"/>
  </r>
  <r>
    <x v="86"/>
    <n v="4974"/>
  </r>
  <r>
    <x v="110"/>
    <n v="4700"/>
  </r>
  <r>
    <x v="76"/>
    <n v="4658"/>
  </r>
  <r>
    <x v="63"/>
    <n v="4609"/>
  </r>
  <r>
    <x v="50"/>
    <n v="4550"/>
  </r>
  <r>
    <x v="33"/>
    <n v="4413"/>
  </r>
  <r>
    <x v="76"/>
    <n v="4383"/>
  </r>
  <r>
    <x v="76"/>
    <n v="3506"/>
  </r>
  <r>
    <x v="111"/>
    <n v="3473"/>
  </r>
  <r>
    <x v="104"/>
    <n v="3263"/>
  </r>
  <r>
    <x v="63"/>
    <n v="3253"/>
  </r>
  <r>
    <x v="91"/>
    <n v="3222"/>
  </r>
  <r>
    <x v="108"/>
    <n v="3214"/>
  </r>
  <r>
    <x v="19"/>
    <n v="2869"/>
  </r>
  <r>
    <x v="76"/>
    <n v="2854"/>
  </r>
  <r>
    <x v="18"/>
    <n v="2652"/>
  </r>
  <r>
    <x v="50"/>
    <n v="2621"/>
  </r>
  <r>
    <x v="76"/>
    <n v="2444"/>
  </r>
  <r>
    <x v="30"/>
    <n v="2301"/>
  </r>
  <r>
    <x v="91"/>
    <n v="2118"/>
  </r>
  <r>
    <x v="76"/>
    <n v="1363"/>
  </r>
  <r>
    <x v="76"/>
    <n v="1153"/>
  </r>
  <r>
    <x v="78"/>
    <n v="1004"/>
  </r>
  <r>
    <x v="70"/>
    <n v="904"/>
  </r>
  <r>
    <x v="76"/>
    <n v="791"/>
  </r>
  <r>
    <x v="33"/>
    <n v="743"/>
  </r>
  <r>
    <x v="12"/>
    <n v="705"/>
  </r>
  <r>
    <x v="3"/>
    <n v="543"/>
  </r>
  <r>
    <x v="76"/>
    <n v="510"/>
  </r>
  <r>
    <x v="3"/>
    <n v="485"/>
  </r>
  <r>
    <x v="62"/>
    <n v="292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7">
  <r>
    <x v="0"/>
    <n v="636225983"/>
  </r>
  <r>
    <x v="1"/>
    <n v="574934330"/>
  </r>
  <r>
    <x v="2"/>
    <n v="381311319"/>
  </r>
  <r>
    <x v="3"/>
    <n v="358995815"/>
  </r>
  <r>
    <x v="1"/>
    <n v="326101370"/>
  </r>
  <r>
    <x v="3"/>
    <n v="298172056"/>
  </r>
  <r>
    <x v="3"/>
    <n v="283067859"/>
  </r>
  <r>
    <x v="3"/>
    <n v="214504909"/>
  </r>
  <r>
    <x v="4"/>
    <n v="187131806"/>
  </r>
  <r>
    <x v="5"/>
    <n v="184178046"/>
  </r>
  <r>
    <x v="6"/>
    <n v="180560779"/>
  </r>
  <r>
    <x v="3"/>
    <n v="174480468"/>
  </r>
  <r>
    <x v="7"/>
    <n v="172640980"/>
  </r>
  <r>
    <x v="4"/>
    <n v="159719625"/>
  </r>
  <r>
    <x v="7"/>
    <n v="157341749"/>
  </r>
  <r>
    <x v="8"/>
    <n v="156248615"/>
  </r>
  <r>
    <x v="3"/>
    <n v="154426697"/>
  </r>
  <r>
    <x v="1"/>
    <n v="146126015"/>
  </r>
  <r>
    <x v="1"/>
    <n v="137275620"/>
  </r>
  <r>
    <x v="0"/>
    <n v="133129902"/>
  </r>
  <r>
    <x v="1"/>
    <n v="130425380"/>
  </r>
  <r>
    <x v="7"/>
    <n v="118700272"/>
  </r>
  <r>
    <x v="7"/>
    <n v="108391107"/>
  </r>
  <r>
    <x v="0"/>
    <n v="108167507"/>
  </r>
  <r>
    <x v="1"/>
    <n v="97540205"/>
  </r>
  <r>
    <x v="1"/>
    <n v="95159005"/>
  </r>
  <r>
    <x v="7"/>
    <n v="93549650"/>
  </r>
  <r>
    <x v="2"/>
    <n v="92373751"/>
  </r>
  <r>
    <x v="0"/>
    <n v="86270590"/>
  </r>
  <r>
    <x v="3"/>
    <n v="84479155"/>
  </r>
  <r>
    <x v="0"/>
    <n v="82633033"/>
  </r>
  <r>
    <x v="2"/>
    <n v="82156962"/>
  </r>
  <r>
    <x v="0"/>
    <n v="76469713"/>
  </r>
  <r>
    <x v="0"/>
    <n v="72541501"/>
  </r>
  <r>
    <x v="3"/>
    <n v="67653287"/>
  </r>
  <r>
    <x v="0"/>
    <n v="67356372"/>
  </r>
  <r>
    <x v="7"/>
    <n v="67292161"/>
  </r>
  <r>
    <x v="1"/>
    <n v="65537395"/>
  </r>
  <r>
    <x v="7"/>
    <n v="65343309"/>
  </r>
  <r>
    <x v="1"/>
    <n v="64670240"/>
  </r>
  <r>
    <x v="2"/>
    <n v="64228358"/>
  </r>
  <r>
    <x v="3"/>
    <n v="60609147"/>
  </r>
  <r>
    <x v="2"/>
    <n v="60534093"/>
  </r>
  <r>
    <x v="0"/>
    <n v="57721819"/>
  </r>
  <r>
    <x v="1"/>
    <n v="54103955"/>
  </r>
  <r>
    <x v="4"/>
    <n v="53607898"/>
  </r>
  <r>
    <x v="8"/>
    <n v="52460106"/>
  </r>
  <r>
    <x v="4"/>
    <n v="52102987"/>
  </r>
  <r>
    <x v="2"/>
    <n v="50452282"/>
  </r>
  <r>
    <x v="9"/>
    <n v="48299436"/>
  </r>
  <r>
    <x v="10"/>
    <n v="45580412"/>
  </r>
  <r>
    <x v="2"/>
    <n v="44428554"/>
  </r>
  <r>
    <x v="0"/>
    <n v="44047642"/>
  </r>
  <r>
    <x v="3"/>
    <n v="43244282"/>
  </r>
  <r>
    <x v="3"/>
    <n v="42471412"/>
  </r>
  <r>
    <x v="3"/>
    <n v="40774679"/>
  </r>
  <r>
    <x v="7"/>
    <n v="39448525"/>
  </r>
  <r>
    <x v="11"/>
    <n v="35846555"/>
  </r>
  <r>
    <x v="1"/>
    <n v="35397980"/>
  </r>
  <r>
    <x v="6"/>
    <n v="33223373"/>
  </r>
  <r>
    <x v="2"/>
    <n v="32502025"/>
  </r>
  <r>
    <x v="4"/>
    <n v="32111181"/>
  </r>
  <r>
    <x v="2"/>
    <n v="32062804"/>
  </r>
  <r>
    <x v="2"/>
    <n v="31800773"/>
  </r>
  <r>
    <x v="1"/>
    <n v="28496030"/>
  </r>
  <r>
    <x v="1"/>
    <n v="28153025"/>
  </r>
  <r>
    <x v="0"/>
    <n v="26033633"/>
  </r>
  <r>
    <x v="2"/>
    <n v="24837385"/>
  </r>
  <r>
    <x v="1"/>
    <n v="23988885"/>
  </r>
  <r>
    <x v="8"/>
    <n v="21998472"/>
  </r>
  <r>
    <x v="9"/>
    <n v="20864910"/>
  </r>
  <r>
    <x v="4"/>
    <n v="20372406"/>
  </r>
  <r>
    <x v="2"/>
    <n v="20009380"/>
  </r>
  <r>
    <x v="1"/>
    <n v="18208655"/>
  </r>
  <r>
    <x v="4"/>
    <n v="17707207"/>
  </r>
  <r>
    <x v="1"/>
    <n v="17581565"/>
  </r>
  <r>
    <x v="12"/>
    <n v="17487476"/>
  </r>
  <r>
    <x v="3"/>
    <n v="17329414"/>
  </r>
  <r>
    <x v="1"/>
    <n v="17297895"/>
  </r>
  <r>
    <x v="13"/>
    <n v="17265487"/>
  </r>
  <r>
    <x v="2"/>
    <n v="16945424"/>
  </r>
  <r>
    <x v="8"/>
    <n v="16938039"/>
  </r>
  <r>
    <x v="4"/>
    <n v="16710153"/>
  </r>
  <r>
    <x v="1"/>
    <n v="16397335"/>
  </r>
  <r>
    <x v="9"/>
    <n v="15964922"/>
  </r>
  <r>
    <x v="1"/>
    <n v="15753600"/>
  </r>
  <r>
    <x v="12"/>
    <n v="15198530"/>
  </r>
  <r>
    <x v="7"/>
    <n v="15096069"/>
  </r>
  <r>
    <x v="14"/>
    <n v="14770658"/>
  </r>
  <r>
    <x v="2"/>
    <n v="13919484"/>
  </r>
  <r>
    <x v="1"/>
    <n v="13637180"/>
  </r>
  <r>
    <x v="4"/>
    <n v="12897789"/>
  </r>
  <r>
    <x v="1"/>
    <n v="12881195"/>
  </r>
  <r>
    <x v="9"/>
    <n v="12119244"/>
  </r>
  <r>
    <x v="4"/>
    <n v="12089391"/>
  </r>
  <r>
    <x v="5"/>
    <n v="12084084"/>
  </r>
  <r>
    <x v="8"/>
    <n v="12036071"/>
  </r>
  <r>
    <x v="5"/>
    <n v="11925234"/>
  </r>
  <r>
    <x v="5"/>
    <n v="11477621"/>
  </r>
  <r>
    <x v="8"/>
    <n v="11256512"/>
  </r>
  <r>
    <x v="9"/>
    <n v="10950663"/>
  </r>
  <r>
    <x v="2"/>
    <n v="10932037"/>
  </r>
  <r>
    <x v="15"/>
    <n v="10778480"/>
  </r>
  <r>
    <x v="2"/>
    <n v="10458331"/>
  </r>
  <r>
    <x v="2"/>
    <n v="10451167"/>
  </r>
  <r>
    <x v="3"/>
    <n v="10269036"/>
  </r>
  <r>
    <x v="3"/>
    <n v="10251956"/>
  </r>
  <r>
    <x v="0"/>
    <n v="9011251"/>
  </r>
  <r>
    <x v="16"/>
    <n v="8636299"/>
  </r>
  <r>
    <x v="17"/>
    <n v="8268986"/>
  </r>
  <r>
    <x v="9"/>
    <n v="8176562"/>
  </r>
  <r>
    <x v="4"/>
    <n v="7996185"/>
  </r>
  <r>
    <x v="18"/>
    <n v="7800000"/>
  </r>
  <r>
    <x v="19"/>
    <n v="7665865"/>
  </r>
  <r>
    <x v="4"/>
    <n v="7265622"/>
  </r>
  <r>
    <x v="3"/>
    <n v="7259924"/>
  </r>
  <r>
    <x v="9"/>
    <n v="7160881"/>
  </r>
  <r>
    <x v="12"/>
    <n v="7160815"/>
  </r>
  <r>
    <x v="20"/>
    <n v="6937696"/>
  </r>
  <r>
    <x v="3"/>
    <n v="6713826"/>
  </r>
  <r>
    <x v="7"/>
    <n v="6575328"/>
  </r>
  <r>
    <x v="4"/>
    <n v="6496125"/>
  </r>
  <r>
    <x v="13"/>
    <n v="6302099"/>
  </r>
  <r>
    <x v="2"/>
    <n v="6230837"/>
  </r>
  <r>
    <x v="2"/>
    <n v="6186475"/>
  </r>
  <r>
    <x v="9"/>
    <n v="5664014"/>
  </r>
  <r>
    <x v="1"/>
    <n v="5541550"/>
  </r>
  <r>
    <x v="13"/>
    <n v="5525069"/>
  </r>
  <r>
    <x v="21"/>
    <n v="5433686"/>
  </r>
  <r>
    <x v="2"/>
    <n v="5426772"/>
  </r>
  <r>
    <x v="22"/>
    <n v="5402148"/>
  </r>
  <r>
    <x v="12"/>
    <n v="5365263"/>
  </r>
  <r>
    <x v="8"/>
    <n v="5321627"/>
  </r>
  <r>
    <x v="23"/>
    <n v="5314136"/>
  </r>
  <r>
    <x v="15"/>
    <n v="5078401"/>
  </r>
  <r>
    <x v="24"/>
    <n v="5023132"/>
  </r>
  <r>
    <x v="0"/>
    <n v="4960498"/>
  </r>
  <r>
    <x v="3"/>
    <n v="4929004"/>
  </r>
  <r>
    <x v="9"/>
    <n v="4830788"/>
  </r>
  <r>
    <x v="19"/>
    <n v="4813132"/>
  </r>
  <r>
    <x v="25"/>
    <n v="4801781"/>
  </r>
  <r>
    <x v="13"/>
    <n v="4676000"/>
  </r>
  <r>
    <x v="15"/>
    <n v="4675092"/>
  </r>
  <r>
    <x v="26"/>
    <n v="4500169"/>
  </r>
  <r>
    <x v="27"/>
    <n v="4350243"/>
  </r>
  <r>
    <x v="28"/>
    <n v="4303645"/>
  </r>
  <r>
    <x v="29"/>
    <n v="4088000"/>
  </r>
  <r>
    <x v="3"/>
    <n v="4009945"/>
  </r>
  <r>
    <x v="30"/>
    <n v="3813000"/>
  </r>
  <r>
    <x v="15"/>
    <n v="3747821"/>
  </r>
  <r>
    <x v="13"/>
    <n v="3649422"/>
  </r>
  <r>
    <x v="13"/>
    <n v="3574915"/>
  </r>
  <r>
    <x v="3"/>
    <n v="3541159"/>
  </r>
  <r>
    <x v="22"/>
    <n v="3496761"/>
  </r>
  <r>
    <x v="1"/>
    <n v="3400020"/>
  </r>
  <r>
    <x v="1"/>
    <n v="3278955"/>
  </r>
  <r>
    <x v="22"/>
    <n v="3273896"/>
  </r>
  <r>
    <x v="31"/>
    <n v="3200000"/>
  </r>
  <r>
    <x v="32"/>
    <n v="3023866"/>
  </r>
  <r>
    <x v="0"/>
    <n v="2996587"/>
  </r>
  <r>
    <x v="2"/>
    <n v="2979763"/>
  </r>
  <r>
    <x v="3"/>
    <n v="2779574"/>
  </r>
  <r>
    <x v="13"/>
    <n v="2543913"/>
  </r>
  <r>
    <x v="12"/>
    <n v="2503604"/>
  </r>
  <r>
    <x v="2"/>
    <n v="2479031"/>
  </r>
  <r>
    <x v="33"/>
    <n v="2418546"/>
  </r>
  <r>
    <x v="34"/>
    <n v="2346691"/>
  </r>
  <r>
    <x v="8"/>
    <n v="2210465"/>
  </r>
  <r>
    <x v="35"/>
    <n v="2138235"/>
  </r>
  <r>
    <x v="20"/>
    <n v="2136832"/>
  </r>
  <r>
    <x v="13"/>
    <n v="2082898"/>
  </r>
  <r>
    <x v="36"/>
    <n v="2052272"/>
  </r>
  <r>
    <x v="3"/>
    <n v="2048453"/>
  </r>
  <r>
    <x v="22"/>
    <n v="1924922"/>
  </r>
  <r>
    <x v="2"/>
    <n v="1891488"/>
  </r>
  <r>
    <x v="20"/>
    <n v="1802442"/>
  </r>
  <r>
    <x v="37"/>
    <n v="1796324"/>
  </r>
  <r>
    <x v="20"/>
    <n v="1792905"/>
  </r>
  <r>
    <x v="15"/>
    <n v="1750719"/>
  </r>
  <r>
    <x v="24"/>
    <n v="1706355"/>
  </r>
  <r>
    <x v="8"/>
    <n v="1655483"/>
  </r>
  <r>
    <x v="38"/>
    <n v="1607344"/>
  </r>
  <r>
    <x v="13"/>
    <n v="1606339"/>
  </r>
  <r>
    <x v="13"/>
    <n v="1600000"/>
  </r>
  <r>
    <x v="1"/>
    <n v="1595585"/>
  </r>
  <r>
    <x v="3"/>
    <n v="1555301"/>
  </r>
  <r>
    <x v="0"/>
    <n v="1519078"/>
  </r>
  <r>
    <x v="39"/>
    <n v="1500014"/>
  </r>
  <r>
    <x v="13"/>
    <n v="1455081"/>
  </r>
  <r>
    <x v="9"/>
    <n v="1453012"/>
  </r>
  <r>
    <x v="15"/>
    <n v="1425273"/>
  </r>
  <r>
    <x v="40"/>
    <n v="1293842"/>
  </r>
  <r>
    <x v="11"/>
    <n v="1291869"/>
  </r>
  <r>
    <x v="18"/>
    <n v="1290000"/>
  </r>
  <r>
    <x v="13"/>
    <n v="1266945"/>
  </r>
  <r>
    <x v="13"/>
    <n v="1240710"/>
  </r>
  <r>
    <x v="1"/>
    <n v="1193875"/>
  </r>
  <r>
    <x v="33"/>
    <n v="1188032"/>
  </r>
  <r>
    <x v="2"/>
    <n v="1178448"/>
  </r>
  <r>
    <x v="13"/>
    <n v="1176085"/>
  </r>
  <r>
    <x v="30"/>
    <n v="1135000"/>
  </r>
  <r>
    <x v="20"/>
    <n v="1125010"/>
  </r>
  <r>
    <x v="3"/>
    <n v="1120039"/>
  </r>
  <r>
    <x v="9"/>
    <n v="1100114"/>
  </r>
  <r>
    <x v="0"/>
    <n v="1098168"/>
  </r>
  <r>
    <x v="22"/>
    <n v="1097067"/>
  </r>
  <r>
    <x v="2"/>
    <n v="1090155"/>
  </r>
  <r>
    <x v="41"/>
    <n v="1080000"/>
  </r>
  <r>
    <x v="15"/>
    <n v="1001891"/>
  </r>
  <r>
    <x v="1"/>
    <n v="918415"/>
  </r>
  <r>
    <x v="42"/>
    <n v="909411"/>
  </r>
  <r>
    <x v="1"/>
    <n v="857560"/>
  </r>
  <r>
    <x v="20"/>
    <n v="855173"/>
  </r>
  <r>
    <x v="13"/>
    <n v="851398"/>
  </r>
  <r>
    <x v="43"/>
    <n v="820000"/>
  </r>
  <r>
    <x v="44"/>
    <n v="811818"/>
  </r>
  <r>
    <x v="33"/>
    <n v="811739"/>
  </r>
  <r>
    <x v="24"/>
    <n v="803189"/>
  </r>
  <r>
    <x v="2"/>
    <n v="798774"/>
  </r>
  <r>
    <x v="15"/>
    <n v="780266"/>
  </r>
  <r>
    <x v="45"/>
    <n v="765218"/>
  </r>
  <r>
    <x v="18"/>
    <n v="760000"/>
  </r>
  <r>
    <x v="9"/>
    <n v="754483"/>
  </r>
  <r>
    <x v="15"/>
    <n v="750010"/>
  </r>
  <r>
    <x v="46"/>
    <n v="734696"/>
  </r>
  <r>
    <x v="28"/>
    <n v="711005"/>
  </r>
  <r>
    <x v="1"/>
    <n v="708515"/>
  </r>
  <r>
    <x v="0"/>
    <n v="706013"/>
  </r>
  <r>
    <x v="2"/>
    <n v="705355"/>
  </r>
  <r>
    <x v="1"/>
    <n v="700795"/>
  </r>
  <r>
    <x v="0"/>
    <n v="693408"/>
  </r>
  <r>
    <x v="2"/>
    <n v="675257"/>
  </r>
  <r>
    <x v="2"/>
    <n v="673996"/>
  </r>
  <r>
    <x v="47"/>
    <n v="667114"/>
  </r>
  <r>
    <x v="48"/>
    <n v="664762"/>
  </r>
  <r>
    <x v="40"/>
    <n v="658009"/>
  </r>
  <r>
    <x v="0"/>
    <n v="654293"/>
  </r>
  <r>
    <x v="47"/>
    <n v="648299"/>
  </r>
  <r>
    <x v="1"/>
    <n v="632273"/>
  </r>
  <r>
    <x v="34"/>
    <n v="629087"/>
  </r>
  <r>
    <x v="33"/>
    <n v="629049"/>
  </r>
  <r>
    <x v="13"/>
    <n v="609605"/>
  </r>
  <r>
    <x v="9"/>
    <n v="609419"/>
  </r>
  <r>
    <x v="49"/>
    <n v="608599"/>
  </r>
  <r>
    <x v="13"/>
    <n v="601490"/>
  </r>
  <r>
    <x v="46"/>
    <n v="580000"/>
  </r>
  <r>
    <x v="13"/>
    <n v="578323"/>
  </r>
  <r>
    <x v="1"/>
    <n v="575555"/>
  </r>
  <r>
    <x v="13"/>
    <n v="567563"/>
  </r>
  <r>
    <x v="2"/>
    <n v="559820"/>
  </r>
  <r>
    <x v="13"/>
    <n v="558600"/>
  </r>
  <r>
    <x v="1"/>
    <n v="556585"/>
  </r>
  <r>
    <x v="48"/>
    <n v="551611"/>
  </r>
  <r>
    <x v="33"/>
    <n v="546626"/>
  </r>
  <r>
    <x v="50"/>
    <n v="542214"/>
  </r>
  <r>
    <x v="19"/>
    <n v="541633"/>
  </r>
  <r>
    <x v="33"/>
    <n v="538551"/>
  </r>
  <r>
    <x v="15"/>
    <n v="535201"/>
  </r>
  <r>
    <x v="3"/>
    <n v="520104"/>
  </r>
  <r>
    <x v="0"/>
    <n v="514544"/>
  </r>
  <r>
    <x v="2"/>
    <n v="503992"/>
  </r>
  <r>
    <x v="40"/>
    <n v="503378"/>
  </r>
  <r>
    <x v="15"/>
    <n v="490677"/>
  </r>
  <r>
    <x v="13"/>
    <n v="484267"/>
  </r>
  <r>
    <x v="51"/>
    <n v="468027"/>
  </r>
  <r>
    <x v="9"/>
    <n v="463787"/>
  </r>
  <r>
    <x v="0"/>
    <n v="463240"/>
  </r>
  <r>
    <x v="2"/>
    <n v="451549"/>
  </r>
  <r>
    <x v="2"/>
    <n v="449650"/>
  </r>
  <r>
    <x v="13"/>
    <n v="447912"/>
  </r>
  <r>
    <x v="13"/>
    <n v="439050"/>
  </r>
  <r>
    <x v="2"/>
    <n v="432479"/>
  </r>
  <r>
    <x v="50"/>
    <n v="409476"/>
  </r>
  <r>
    <x v="52"/>
    <n v="407838"/>
  </r>
  <r>
    <x v="52"/>
    <n v="379890"/>
  </r>
  <r>
    <x v="0"/>
    <n v="376105"/>
  </r>
  <r>
    <x v="0"/>
    <n v="351435"/>
  </r>
  <r>
    <x v="3"/>
    <n v="346515"/>
  </r>
  <r>
    <x v="13"/>
    <n v="345937"/>
  </r>
  <r>
    <x v="53"/>
    <n v="340017"/>
  </r>
  <r>
    <x v="46"/>
    <n v="339946"/>
  </r>
  <r>
    <x v="46"/>
    <n v="336498"/>
  </r>
  <r>
    <x v="54"/>
    <n v="335775"/>
  </r>
  <r>
    <x v="2"/>
    <n v="327630"/>
  </r>
  <r>
    <x v="55"/>
    <n v="325936"/>
  </r>
  <r>
    <x v="44"/>
    <n v="325583"/>
  </r>
  <r>
    <x v="46"/>
    <n v="322397"/>
  </r>
  <r>
    <x v="56"/>
    <n v="321788"/>
  </r>
  <r>
    <x v="24"/>
    <n v="320768"/>
  </r>
  <r>
    <x v="57"/>
    <n v="319848"/>
  </r>
  <r>
    <x v="22"/>
    <n v="310745"/>
  </r>
  <r>
    <x v="2"/>
    <n v="309757"/>
  </r>
  <r>
    <x v="46"/>
    <n v="308825"/>
  </r>
  <r>
    <x v="52"/>
    <n v="306385"/>
  </r>
  <r>
    <x v="49"/>
    <n v="304675"/>
  </r>
  <r>
    <x v="20"/>
    <n v="303164"/>
  </r>
  <r>
    <x v="34"/>
    <n v="302456"/>
  </r>
  <r>
    <x v="46"/>
    <n v="293436"/>
  </r>
  <r>
    <x v="52"/>
    <n v="288414"/>
  </r>
  <r>
    <x v="24"/>
    <n v="276743"/>
  </r>
  <r>
    <x v="1"/>
    <n v="276415"/>
  </r>
  <r>
    <x v="58"/>
    <n v="269980"/>
  </r>
  <r>
    <x v="11"/>
    <n v="266645"/>
  </r>
  <r>
    <x v="13"/>
    <n v="265985"/>
  </r>
  <r>
    <x v="3"/>
    <n v="260974"/>
  </r>
  <r>
    <x v="59"/>
    <n v="250000"/>
  </r>
  <r>
    <x v="60"/>
    <n v="247450"/>
  </r>
  <r>
    <x v="34"/>
    <n v="244803"/>
  </r>
  <r>
    <x v="1"/>
    <n v="243445"/>
  </r>
  <r>
    <x v="1"/>
    <n v="239530"/>
  </r>
  <r>
    <x v="37"/>
    <n v="235121"/>
  </r>
  <r>
    <x v="25"/>
    <n v="235103"/>
  </r>
  <r>
    <x v="1"/>
    <n v="227705"/>
  </r>
  <r>
    <x v="1"/>
    <n v="225610"/>
  </r>
  <r>
    <x v="61"/>
    <n v="221738"/>
  </r>
  <r>
    <x v="15"/>
    <n v="217136"/>
  </r>
  <r>
    <x v="2"/>
    <n v="214470"/>
  </r>
  <r>
    <x v="62"/>
    <n v="213960"/>
  </r>
  <r>
    <x v="39"/>
    <n v="213953"/>
  </r>
  <r>
    <x v="1"/>
    <n v="203865"/>
  </r>
  <r>
    <x v="59"/>
    <n v="203795"/>
  </r>
  <r>
    <x v="8"/>
    <n v="203403"/>
  </r>
  <r>
    <x v="1"/>
    <n v="200560"/>
  </r>
  <r>
    <x v="0"/>
    <n v="199734"/>
  </r>
  <r>
    <x v="13"/>
    <n v="197702"/>
  </r>
  <r>
    <x v="9"/>
    <n v="196920"/>
  </r>
  <r>
    <x v="52"/>
    <n v="192310"/>
  </r>
  <r>
    <x v="15"/>
    <n v="189579"/>
  </r>
  <r>
    <x v="13"/>
    <n v="186820"/>
  </r>
  <r>
    <x v="2"/>
    <n v="185300"/>
  </r>
  <r>
    <x v="13"/>
    <n v="182021"/>
  </r>
  <r>
    <x v="62"/>
    <n v="178762"/>
  </r>
  <r>
    <x v="62"/>
    <n v="174258"/>
  </r>
  <r>
    <x v="63"/>
    <n v="168109"/>
  </r>
  <r>
    <x v="64"/>
    <n v="168099"/>
  </r>
  <r>
    <x v="62"/>
    <n v="165958"/>
  </r>
  <r>
    <x v="34"/>
    <n v="164294"/>
  </r>
  <r>
    <x v="65"/>
    <n v="161313"/>
  </r>
  <r>
    <x v="22"/>
    <n v="161290"/>
  </r>
  <r>
    <x v="2"/>
    <n v="161222"/>
  </r>
  <r>
    <x v="1"/>
    <n v="160905"/>
  </r>
  <r>
    <x v="16"/>
    <n v="160527"/>
  </r>
  <r>
    <x v="0"/>
    <n v="152985"/>
  </r>
  <r>
    <x v="33"/>
    <n v="152619"/>
  </r>
  <r>
    <x v="1"/>
    <n v="151735"/>
  </r>
  <r>
    <x v="66"/>
    <n v="151722"/>
  </r>
  <r>
    <x v="25"/>
    <n v="150528"/>
  </r>
  <r>
    <x v="2"/>
    <n v="149862"/>
  </r>
  <r>
    <x v="3"/>
    <n v="149025"/>
  </r>
  <r>
    <x v="20"/>
    <n v="147979"/>
  </r>
  <r>
    <x v="37"/>
    <n v="147901"/>
  </r>
  <r>
    <x v="34"/>
    <n v="144975"/>
  </r>
  <r>
    <x v="24"/>
    <n v="142101"/>
  </r>
  <r>
    <x v="25"/>
    <n v="142012"/>
  </r>
  <r>
    <x v="67"/>
    <n v="141143"/>
  </r>
  <r>
    <x v="68"/>
    <n v="140399"/>
  </r>
  <r>
    <x v="67"/>
    <n v="139358"/>
  </r>
  <r>
    <x v="33"/>
    <n v="138617"/>
  </r>
  <r>
    <x v="65"/>
    <n v="136859"/>
  </r>
  <r>
    <x v="46"/>
    <n v="132634"/>
  </r>
  <r>
    <x v="47"/>
    <n v="131490"/>
  </r>
  <r>
    <x v="0"/>
    <n v="131233"/>
  </r>
  <r>
    <x v="1"/>
    <n v="130650"/>
  </r>
  <r>
    <x v="11"/>
    <n v="127096"/>
  </r>
  <r>
    <x v="48"/>
    <n v="126481"/>
  </r>
  <r>
    <x v="1"/>
    <n v="125830"/>
  </r>
  <r>
    <x v="69"/>
    <n v="125067"/>
  </r>
  <r>
    <x v="44"/>
    <n v="123107"/>
  </r>
  <r>
    <x v="2"/>
    <n v="122154"/>
  </r>
  <r>
    <x v="1"/>
    <n v="121050"/>
  </r>
  <r>
    <x v="33"/>
    <n v="118926"/>
  </r>
  <r>
    <x v="46"/>
    <n v="118281"/>
  </r>
  <r>
    <x v="15"/>
    <n v="117063"/>
  </r>
  <r>
    <x v="70"/>
    <n v="113556"/>
  </r>
  <r>
    <x v="70"/>
    <n v="111589"/>
  </r>
  <r>
    <x v="1"/>
    <n v="111355"/>
  </r>
  <r>
    <x v="47"/>
    <n v="110722"/>
  </r>
  <r>
    <x v="1"/>
    <n v="110210"/>
  </r>
  <r>
    <x v="70"/>
    <n v="106156"/>
  </r>
  <r>
    <x v="1"/>
    <n v="105855"/>
  </r>
  <r>
    <x v="58"/>
    <n v="104264"/>
  </r>
  <r>
    <x v="2"/>
    <n v="103388"/>
  </r>
  <r>
    <x v="70"/>
    <n v="102891"/>
  </r>
  <r>
    <x v="46"/>
    <n v="102531"/>
  </r>
  <r>
    <x v="24"/>
    <n v="102021"/>
  </r>
  <r>
    <x v="0"/>
    <n v="98117"/>
  </r>
  <r>
    <x v="70"/>
    <n v="93718"/>
  </r>
  <r>
    <x v="24"/>
    <n v="92718"/>
  </r>
  <r>
    <x v="47"/>
    <n v="92040"/>
  </r>
  <r>
    <x v="70"/>
    <n v="91445"/>
  </r>
  <r>
    <x v="33"/>
    <n v="89101"/>
  </r>
  <r>
    <x v="58"/>
    <n v="88084"/>
  </r>
  <r>
    <x v="67"/>
    <n v="87786"/>
  </r>
  <r>
    <x v="33"/>
    <n v="87344"/>
  </r>
  <r>
    <x v="24"/>
    <n v="84362"/>
  </r>
  <r>
    <x v="58"/>
    <n v="84178"/>
  </r>
  <r>
    <x v="71"/>
    <n v="83905"/>
  </r>
  <r>
    <x v="68"/>
    <n v="82902"/>
  </r>
  <r>
    <x v="47"/>
    <n v="82769"/>
  </r>
  <r>
    <x v="24"/>
    <n v="81505"/>
  </r>
  <r>
    <x v="13"/>
    <n v="80781"/>
  </r>
  <r>
    <x v="62"/>
    <n v="79439"/>
  </r>
  <r>
    <x v="26"/>
    <n v="78081"/>
  </r>
  <r>
    <x v="37"/>
    <n v="77587"/>
  </r>
  <r>
    <x v="47"/>
    <n v="77278"/>
  </r>
  <r>
    <x v="52"/>
    <n v="76727"/>
  </r>
  <r>
    <x v="37"/>
    <n v="71630"/>
  </r>
  <r>
    <x v="1"/>
    <n v="70225"/>
  </r>
  <r>
    <x v="47"/>
    <n v="70038"/>
  </r>
  <r>
    <x v="62"/>
    <n v="69609"/>
  </r>
  <r>
    <x v="72"/>
    <n v="67594"/>
  </r>
  <r>
    <x v="58"/>
    <n v="67307"/>
  </r>
  <r>
    <x v="2"/>
    <n v="64780"/>
  </r>
  <r>
    <x v="24"/>
    <n v="64759"/>
  </r>
  <r>
    <x v="73"/>
    <n v="64484"/>
  </r>
  <r>
    <x v="34"/>
    <n v="63796"/>
  </r>
  <r>
    <x v="62"/>
    <n v="61033"/>
  </r>
  <r>
    <x v="37"/>
    <n v="60823"/>
  </r>
  <r>
    <x v="34"/>
    <n v="60701"/>
  </r>
  <r>
    <x v="62"/>
    <n v="60218"/>
  </r>
  <r>
    <x v="33"/>
    <n v="60149"/>
  </r>
  <r>
    <x v="20"/>
    <n v="59329"/>
  </r>
  <r>
    <x v="68"/>
    <n v="59023"/>
  </r>
  <r>
    <x v="74"/>
    <n v="58639"/>
  </r>
  <r>
    <x v="34"/>
    <n v="58430"/>
  </r>
  <r>
    <x v="47"/>
    <n v="57924"/>
  </r>
  <r>
    <x v="47"/>
    <n v="57666"/>
  </r>
  <r>
    <x v="15"/>
    <n v="56332"/>
  </r>
  <r>
    <x v="37"/>
    <n v="55548"/>
  </r>
  <r>
    <x v="75"/>
    <n v="55124"/>
  </r>
  <r>
    <x v="52"/>
    <n v="54527"/>
  </r>
  <r>
    <x v="49"/>
    <n v="54013"/>
  </r>
  <r>
    <x v="40"/>
    <n v="53376"/>
  </r>
  <r>
    <x v="0"/>
    <n v="52218"/>
  </r>
  <r>
    <x v="9"/>
    <n v="52084"/>
  </r>
  <r>
    <x v="58"/>
    <n v="52044"/>
  </r>
  <r>
    <x v="75"/>
    <n v="51351"/>
  </r>
  <r>
    <x v="49"/>
    <n v="50377"/>
  </r>
  <r>
    <x v="76"/>
    <n v="49407"/>
  </r>
  <r>
    <x v="77"/>
    <n v="48834"/>
  </r>
  <r>
    <x v="20"/>
    <n v="47362"/>
  </r>
  <r>
    <x v="48"/>
    <n v="46666"/>
  </r>
  <r>
    <x v="33"/>
    <n v="46472"/>
  </r>
  <r>
    <x v="33"/>
    <n v="46360"/>
  </r>
  <r>
    <x v="68"/>
    <n v="46105"/>
  </r>
  <r>
    <x v="9"/>
    <n v="45413"/>
  </r>
  <r>
    <x v="70"/>
    <n v="45141"/>
  </r>
  <r>
    <x v="34"/>
    <n v="44462"/>
  </r>
  <r>
    <x v="62"/>
    <n v="44032"/>
  </r>
  <r>
    <x v="37"/>
    <n v="43822"/>
  </r>
  <r>
    <x v="58"/>
    <n v="42566"/>
  </r>
  <r>
    <x v="48"/>
    <n v="42279"/>
  </r>
  <r>
    <x v="48"/>
    <n v="41093"/>
  </r>
  <r>
    <x v="34"/>
    <n v="40555"/>
  </r>
  <r>
    <x v="62"/>
    <n v="39288"/>
  </r>
  <r>
    <x v="52"/>
    <n v="38953"/>
  </r>
  <r>
    <x v="62"/>
    <n v="37835"/>
  </r>
  <r>
    <x v="34"/>
    <n v="37461"/>
  </r>
  <r>
    <x v="78"/>
    <n v="37295"/>
  </r>
  <r>
    <x v="79"/>
    <n v="36434"/>
  </r>
  <r>
    <x v="49"/>
    <n v="35603"/>
  </r>
  <r>
    <x v="34"/>
    <n v="34822"/>
  </r>
  <r>
    <x v="47"/>
    <n v="34502"/>
  </r>
  <r>
    <x v="0"/>
    <n v="34164"/>
  </r>
  <r>
    <x v="80"/>
    <n v="32774"/>
  </r>
  <r>
    <x v="70"/>
    <n v="32346"/>
  </r>
  <r>
    <x v="62"/>
    <n v="31879"/>
  </r>
  <r>
    <x v="40"/>
    <n v="31569"/>
  </r>
  <r>
    <x v="2"/>
    <n v="31252"/>
  </r>
  <r>
    <x v="65"/>
    <n v="30680"/>
  </r>
  <r>
    <x v="55"/>
    <n v="30263"/>
  </r>
  <r>
    <x v="37"/>
    <n v="30195"/>
  </r>
  <r>
    <x v="68"/>
    <n v="28654"/>
  </r>
  <r>
    <x v="49"/>
    <n v="28588"/>
  </r>
  <r>
    <x v="0"/>
    <n v="28574"/>
  </r>
  <r>
    <x v="24"/>
    <n v="27527"/>
  </r>
  <r>
    <x v="59"/>
    <n v="27235"/>
  </r>
  <r>
    <x v="62"/>
    <n v="26890"/>
  </r>
  <r>
    <x v="56"/>
    <n v="26410"/>
  </r>
  <r>
    <x v="56"/>
    <n v="24847"/>
  </r>
  <r>
    <x v="51"/>
    <n v="23306"/>
  </r>
  <r>
    <x v="47"/>
    <n v="23142"/>
  </r>
  <r>
    <x v="68"/>
    <n v="22789"/>
  </r>
  <r>
    <x v="58"/>
    <n v="22362"/>
  </r>
  <r>
    <x v="49"/>
    <n v="21861"/>
  </r>
  <r>
    <x v="24"/>
    <n v="21587"/>
  </r>
  <r>
    <x v="24"/>
    <n v="21284"/>
  </r>
  <r>
    <x v="81"/>
    <n v="21169"/>
  </r>
  <r>
    <x v="75"/>
    <n v="21108"/>
  </r>
  <r>
    <x v="37"/>
    <n v="19984"/>
  </r>
  <r>
    <x v="62"/>
    <n v="19833"/>
  </r>
  <r>
    <x v="82"/>
    <n v="19832"/>
  </r>
  <r>
    <x v="58"/>
    <n v="19359"/>
  </r>
  <r>
    <x v="62"/>
    <n v="19246"/>
  </r>
  <r>
    <x v="62"/>
    <n v="18649"/>
  </r>
  <r>
    <x v="83"/>
    <n v="18571"/>
  </r>
  <r>
    <x v="68"/>
    <n v="18513"/>
  </r>
  <r>
    <x v="33"/>
    <n v="18447"/>
  </r>
  <r>
    <x v="24"/>
    <n v="18232"/>
  </r>
  <r>
    <x v="58"/>
    <n v="18076"/>
  </r>
  <r>
    <x v="84"/>
    <n v="17980"/>
  </r>
  <r>
    <x v="85"/>
    <n v="17895"/>
  </r>
  <r>
    <x v="11"/>
    <n v="17446"/>
  </r>
  <r>
    <x v="73"/>
    <n v="16991"/>
  </r>
  <r>
    <x v="34"/>
    <n v="16423"/>
  </r>
  <r>
    <x v="86"/>
    <n v="16185"/>
  </r>
  <r>
    <x v="87"/>
    <n v="15882"/>
  </r>
  <r>
    <x v="62"/>
    <n v="15124"/>
  </r>
  <r>
    <x v="68"/>
    <n v="15117"/>
  </r>
  <r>
    <x v="68"/>
    <n v="14412"/>
  </r>
  <r>
    <x v="70"/>
    <n v="14403"/>
  </r>
  <r>
    <x v="88"/>
    <n v="14229"/>
  </r>
  <r>
    <x v="76"/>
    <n v="14074"/>
  </r>
  <r>
    <x v="68"/>
    <n v="14000"/>
  </r>
  <r>
    <x v="62"/>
    <n v="13098"/>
  </r>
  <r>
    <x v="62"/>
    <n v="13082"/>
  </r>
  <r>
    <x v="86"/>
    <n v="12768"/>
  </r>
  <r>
    <x v="1"/>
    <n v="12575"/>
  </r>
  <r>
    <x v="44"/>
    <n v="11990"/>
  </r>
  <r>
    <x v="56"/>
    <n v="11770"/>
  </r>
  <r>
    <x v="13"/>
    <n v="11716"/>
  </r>
  <r>
    <x v="37"/>
    <n v="10955"/>
  </r>
  <r>
    <x v="25"/>
    <n v="10514"/>
  </r>
  <r>
    <x v="86"/>
    <n v="10500"/>
  </r>
  <r>
    <x v="33"/>
    <n v="10454"/>
  </r>
  <r>
    <x v="33"/>
    <n v="10033"/>
  </r>
  <r>
    <x v="62"/>
    <n v="9184"/>
  </r>
  <r>
    <x v="62"/>
    <n v="8655"/>
  </r>
  <r>
    <x v="62"/>
    <n v="8630"/>
  </r>
  <r>
    <x v="70"/>
    <n v="8572"/>
  </r>
  <r>
    <x v="74"/>
    <n v="8448"/>
  </r>
  <r>
    <x v="65"/>
    <n v="8288"/>
  </r>
  <r>
    <x v="65"/>
    <n v="8086"/>
  </r>
  <r>
    <x v="68"/>
    <n v="7971"/>
  </r>
  <r>
    <x v="62"/>
    <n v="7966"/>
  </r>
  <r>
    <x v="25"/>
    <n v="7920"/>
  </r>
  <r>
    <x v="34"/>
    <n v="7826"/>
  </r>
  <r>
    <x v="44"/>
    <n v="7807"/>
  </r>
  <r>
    <x v="37"/>
    <n v="7660"/>
  </r>
  <r>
    <x v="49"/>
    <n v="7031"/>
  </r>
  <r>
    <x v="56"/>
    <n v="6902"/>
  </r>
  <r>
    <x v="66"/>
    <n v="6863"/>
  </r>
  <r>
    <x v="49"/>
    <n v="6623"/>
  </r>
  <r>
    <x v="89"/>
    <n v="6360"/>
  </r>
  <r>
    <x v="68"/>
    <n v="6095"/>
  </r>
  <r>
    <x v="83"/>
    <n v="6015"/>
  </r>
  <r>
    <x v="89"/>
    <n v="6000"/>
  </r>
  <r>
    <x v="33"/>
    <n v="5935"/>
  </r>
  <r>
    <x v="33"/>
    <n v="5914"/>
  </r>
  <r>
    <x v="90"/>
    <n v="5887"/>
  </r>
  <r>
    <x v="65"/>
    <n v="5880"/>
  </r>
  <r>
    <x v="58"/>
    <n v="5850"/>
  </r>
  <r>
    <x v="91"/>
    <n v="5729"/>
  </r>
  <r>
    <x v="65"/>
    <n v="5628"/>
  </r>
  <r>
    <x v="68"/>
    <n v="5500"/>
  </r>
  <r>
    <x v="59"/>
    <n v="5470"/>
  </r>
  <r>
    <x v="70"/>
    <n v="5393"/>
  </r>
  <r>
    <x v="92"/>
    <n v="5219"/>
  </r>
  <r>
    <x v="56"/>
    <n v="5125"/>
  </r>
  <r>
    <x v="62"/>
    <n v="5085"/>
  </r>
  <r>
    <x v="65"/>
    <n v="5002"/>
  </r>
  <r>
    <x v="73"/>
    <n v="4883"/>
  </r>
  <r>
    <x v="33"/>
    <n v="4467"/>
  </r>
  <r>
    <x v="93"/>
    <n v="3865"/>
  </r>
  <r>
    <x v="34"/>
    <n v="3776"/>
  </r>
  <r>
    <x v="37"/>
    <n v="3726"/>
  </r>
  <r>
    <x v="73"/>
    <n v="3717"/>
  </r>
  <r>
    <x v="94"/>
    <n v="3440"/>
  </r>
  <r>
    <x v="65"/>
    <n v="3399"/>
  </r>
  <r>
    <x v="95"/>
    <n v="3244"/>
  </r>
  <r>
    <x v="58"/>
    <n v="3086"/>
  </r>
  <r>
    <x v="65"/>
    <n v="3020"/>
  </r>
  <r>
    <x v="68"/>
    <n v="2823"/>
  </r>
  <r>
    <x v="8"/>
    <n v="2570"/>
  </r>
  <r>
    <x v="25"/>
    <n v="2507"/>
  </r>
  <r>
    <x v="49"/>
    <n v="2296"/>
  </r>
  <r>
    <x v="62"/>
    <n v="1890"/>
  </r>
  <r>
    <x v="68"/>
    <n v="1677"/>
  </r>
  <r>
    <x v="73"/>
    <n v="1618"/>
  </r>
  <r>
    <x v="96"/>
    <n v="1380"/>
  </r>
  <r>
    <x v="2"/>
    <n v="1242"/>
  </r>
  <r>
    <x v="44"/>
    <n v="812"/>
  </r>
  <r>
    <x v="2"/>
    <n v="684"/>
  </r>
  <r>
    <x v="97"/>
    <n v="620"/>
  </r>
  <r>
    <x v="2"/>
    <n v="539"/>
  </r>
  <r>
    <x v="68"/>
    <n v="363"/>
  </r>
  <r>
    <x v="65"/>
    <n v="200"/>
  </r>
</pivotCacheRecords>
</file>

<file path=xl/pivotCache/pivotCacheRecords1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n v="424087780"/>
  </r>
  <r>
    <x v="1"/>
    <n v="423778855"/>
  </r>
  <r>
    <x v="0"/>
    <n v="354223803"/>
  </r>
  <r>
    <x v="2"/>
    <n v="339640400"/>
  </r>
  <r>
    <x v="1"/>
    <n v="337903155"/>
  </r>
  <r>
    <x v="2"/>
    <n v="335438675"/>
  </r>
  <r>
    <x v="0"/>
    <n v="279989632"/>
  </r>
  <r>
    <x v="1"/>
    <n v="274286610"/>
  </r>
  <r>
    <x v="2"/>
    <n v="262958100"/>
  </r>
  <r>
    <x v="1"/>
    <n v="250353869"/>
  </r>
  <r>
    <x v="1"/>
    <n v="200500001"/>
  </r>
  <r>
    <x v="3"/>
    <n v="197413515"/>
  </r>
  <r>
    <x v="1"/>
    <n v="190274328"/>
  </r>
  <r>
    <x v="0"/>
    <n v="189642436"/>
  </r>
  <r>
    <x v="0"/>
    <n v="177756445"/>
  </r>
  <r>
    <x v="0"/>
    <n v="151572492"/>
  </r>
  <r>
    <x v="0"/>
    <n v="138254739"/>
  </r>
  <r>
    <x v="4"/>
    <n v="134487320"/>
  </r>
  <r>
    <x v="1"/>
    <n v="126423748"/>
  </r>
  <r>
    <x v="2"/>
    <n v="121680315"/>
  </r>
  <r>
    <x v="2"/>
    <n v="97970355"/>
  </r>
  <r>
    <x v="1"/>
    <n v="94186236"/>
  </r>
  <r>
    <x v="1"/>
    <n v="90958550"/>
  </r>
  <r>
    <x v="1"/>
    <n v="87203963"/>
  </r>
  <r>
    <x v="3"/>
    <n v="84556206"/>
  </r>
  <r>
    <x v="2"/>
    <n v="82593605"/>
  </r>
  <r>
    <x v="2"/>
    <n v="77378880"/>
  </r>
  <r>
    <x v="1"/>
    <n v="73161014"/>
  </r>
  <r>
    <x v="1"/>
    <n v="72987454"/>
  </r>
  <r>
    <x v="0"/>
    <n v="71530013"/>
  </r>
  <r>
    <x v="4"/>
    <n v="70446897"/>
  </r>
  <r>
    <x v="5"/>
    <n v="65523366"/>
  </r>
  <r>
    <x v="6"/>
    <n v="61845680"/>
  </r>
  <r>
    <x v="7"/>
    <n v="60270106"/>
  </r>
  <r>
    <x v="7"/>
    <n v="58582787"/>
  </r>
  <r>
    <x v="6"/>
    <n v="58051327"/>
  </r>
  <r>
    <x v="1"/>
    <n v="56387808"/>
  </r>
  <r>
    <x v="6"/>
    <n v="56258635"/>
  </r>
  <r>
    <x v="3"/>
    <n v="52647396"/>
  </r>
  <r>
    <x v="4"/>
    <n v="52547391"/>
  </r>
  <r>
    <x v="4"/>
    <n v="50054690"/>
  </r>
  <r>
    <x v="3"/>
    <n v="48852948"/>
  </r>
  <r>
    <x v="2"/>
    <n v="47488220"/>
  </r>
  <r>
    <x v="1"/>
    <n v="46499880"/>
  </r>
  <r>
    <x v="3"/>
    <n v="46339154"/>
  </r>
  <r>
    <x v="0"/>
    <n v="46142263"/>
  </r>
  <r>
    <x v="4"/>
    <n v="45770312"/>
  </r>
  <r>
    <x v="2"/>
    <n v="45185660"/>
  </r>
  <r>
    <x v="4"/>
    <n v="43438461"/>
  </r>
  <r>
    <x v="2"/>
    <n v="42040690"/>
  </r>
  <r>
    <x v="1"/>
    <n v="40759635"/>
  </r>
  <r>
    <x v="8"/>
    <n v="39724912"/>
  </r>
  <r>
    <x v="9"/>
    <n v="38991558"/>
  </r>
  <r>
    <x v="3"/>
    <n v="37815641"/>
  </r>
  <r>
    <x v="5"/>
    <n v="37000711"/>
  </r>
  <r>
    <x v="9"/>
    <n v="36503614"/>
  </r>
  <r>
    <x v="6"/>
    <n v="36015016"/>
  </r>
  <r>
    <x v="6"/>
    <n v="35163573"/>
  </r>
  <r>
    <x v="1"/>
    <n v="34107714"/>
  </r>
  <r>
    <x v="10"/>
    <n v="34062774"/>
  </r>
  <r>
    <x v="4"/>
    <n v="32165634"/>
  </r>
  <r>
    <x v="2"/>
    <n v="32011820"/>
  </r>
  <r>
    <x v="4"/>
    <n v="31775458"/>
  </r>
  <r>
    <x v="3"/>
    <n v="31075170"/>
  </r>
  <r>
    <x v="4"/>
    <n v="30415738"/>
  </r>
  <r>
    <x v="6"/>
    <n v="29783527"/>
  </r>
  <r>
    <x v="9"/>
    <n v="25782474"/>
  </r>
  <r>
    <x v="2"/>
    <n v="25009605"/>
  </r>
  <r>
    <x v="11"/>
    <n v="24300000"/>
  </r>
  <r>
    <x v="2"/>
    <n v="24101280"/>
  </r>
  <r>
    <x v="12"/>
    <n v="23251218"/>
  </r>
  <r>
    <x v="3"/>
    <n v="22739882"/>
  </r>
  <r>
    <x v="1"/>
    <n v="22638297"/>
  </r>
  <r>
    <x v="2"/>
    <n v="22405985"/>
  </r>
  <r>
    <x v="2"/>
    <n v="21604985"/>
  </r>
  <r>
    <x v="2"/>
    <n v="21474035"/>
  </r>
  <r>
    <x v="8"/>
    <n v="21273161"/>
  </r>
  <r>
    <x v="2"/>
    <n v="21051180"/>
  </r>
  <r>
    <x v="0"/>
    <n v="20869122"/>
  </r>
  <r>
    <x v="2"/>
    <n v="20707280"/>
  </r>
  <r>
    <x v="13"/>
    <n v="20257290"/>
  </r>
  <r>
    <x v="4"/>
    <n v="20172192"/>
  </r>
  <r>
    <x v="3"/>
    <n v="19861854"/>
  </r>
  <r>
    <x v="2"/>
    <n v="19555015"/>
  </r>
  <r>
    <x v="9"/>
    <n v="19323752"/>
  </r>
  <r>
    <x v="4"/>
    <n v="19005242"/>
  </r>
  <r>
    <x v="9"/>
    <n v="18988633"/>
  </r>
  <r>
    <x v="2"/>
    <n v="17692390"/>
  </r>
  <r>
    <x v="1"/>
    <n v="16946377"/>
  </r>
  <r>
    <x v="2"/>
    <n v="16899495"/>
  </r>
  <r>
    <x v="2"/>
    <n v="16600805"/>
  </r>
  <r>
    <x v="6"/>
    <n v="16585758"/>
  </r>
  <r>
    <x v="14"/>
    <n v="16466509"/>
  </r>
  <r>
    <x v="9"/>
    <n v="16228274"/>
  </r>
  <r>
    <x v="9"/>
    <n v="15695142"/>
  </r>
  <r>
    <x v="2"/>
    <n v="15683090"/>
  </r>
  <r>
    <x v="9"/>
    <n v="15441733"/>
  </r>
  <r>
    <x v="1"/>
    <n v="15298844"/>
  </r>
  <r>
    <x v="7"/>
    <n v="15201662"/>
  </r>
  <r>
    <x v="6"/>
    <n v="15153346"/>
  </r>
  <r>
    <x v="0"/>
    <n v="14889055"/>
  </r>
  <r>
    <x v="4"/>
    <n v="14296489"/>
  </r>
  <r>
    <x v="2"/>
    <n v="13555185"/>
  </r>
  <r>
    <x v="9"/>
    <n v="12519487"/>
  </r>
  <r>
    <x v="15"/>
    <n v="12400000"/>
  </r>
  <r>
    <x v="13"/>
    <n v="12360095"/>
  </r>
  <r>
    <x v="13"/>
    <n v="11686132"/>
  </r>
  <r>
    <x v="5"/>
    <n v="11675627"/>
  </r>
  <r>
    <x v="9"/>
    <n v="11411388"/>
  </r>
  <r>
    <x v="2"/>
    <n v="10898125"/>
  </r>
  <r>
    <x v="4"/>
    <n v="10403808"/>
  </r>
  <r>
    <x v="9"/>
    <n v="10109484"/>
  </r>
  <r>
    <x v="1"/>
    <n v="10047429"/>
  </r>
  <r>
    <x v="16"/>
    <n v="8875366"/>
  </r>
  <r>
    <x v="7"/>
    <n v="8129810"/>
  </r>
  <r>
    <x v="2"/>
    <n v="7923545"/>
  </r>
  <r>
    <x v="3"/>
    <n v="7883095"/>
  </r>
  <r>
    <x v="3"/>
    <n v="7868518"/>
  </r>
  <r>
    <x v="4"/>
    <n v="7448606"/>
  </r>
  <r>
    <x v="17"/>
    <n v="7251799"/>
  </r>
  <r>
    <x v="8"/>
    <n v="6900045"/>
  </r>
  <r>
    <x v="14"/>
    <n v="6851368"/>
  </r>
  <r>
    <x v="7"/>
    <n v="6823043"/>
  </r>
  <r>
    <x v="1"/>
    <n v="6721383"/>
  </r>
  <r>
    <x v="8"/>
    <n v="6712602"/>
  </r>
  <r>
    <x v="4"/>
    <n v="6671082"/>
  </r>
  <r>
    <x v="18"/>
    <n v="6624062"/>
  </r>
  <r>
    <x v="19"/>
    <n v="6564857"/>
  </r>
  <r>
    <x v="6"/>
    <n v="6443813"/>
  </r>
  <r>
    <x v="8"/>
    <n v="6327494"/>
  </r>
  <r>
    <x v="4"/>
    <n v="6233517"/>
  </r>
  <r>
    <x v="2"/>
    <n v="6221133"/>
  </r>
  <r>
    <x v="0"/>
    <n v="6125566"/>
  </r>
  <r>
    <x v="7"/>
    <n v="6044364"/>
  </r>
  <r>
    <x v="6"/>
    <n v="6002538"/>
  </r>
  <r>
    <x v="2"/>
    <n v="5810510"/>
  </r>
  <r>
    <x v="14"/>
    <n v="5637079"/>
  </r>
  <r>
    <x v="20"/>
    <n v="5515263"/>
  </r>
  <r>
    <x v="0"/>
    <n v="5482077"/>
  </r>
  <r>
    <x v="7"/>
    <n v="5295949"/>
  </r>
  <r>
    <x v="6"/>
    <n v="5215357"/>
  </r>
  <r>
    <x v="21"/>
    <n v="5213377"/>
  </r>
  <r>
    <x v="22"/>
    <n v="5200000"/>
  </r>
  <r>
    <x v="15"/>
    <n v="4981000"/>
  </r>
  <r>
    <x v="23"/>
    <n v="4799804"/>
  </r>
  <r>
    <x v="24"/>
    <n v="4562943"/>
  </r>
  <r>
    <x v="4"/>
    <n v="4544481"/>
  </r>
  <r>
    <x v="7"/>
    <n v="4525443"/>
  </r>
  <r>
    <x v="8"/>
    <n v="4500052"/>
  </r>
  <r>
    <x v="1"/>
    <n v="4383734"/>
  </r>
  <r>
    <x v="8"/>
    <n v="4200167"/>
  </r>
  <r>
    <x v="1"/>
    <n v="4167547"/>
  </r>
  <r>
    <x v="14"/>
    <n v="4042146"/>
  </r>
  <r>
    <x v="1"/>
    <n v="3950824"/>
  </r>
  <r>
    <x v="25"/>
    <n v="3942783"/>
  </r>
  <r>
    <x v="6"/>
    <n v="3933484"/>
  </r>
  <r>
    <x v="8"/>
    <n v="3916460"/>
  </r>
  <r>
    <x v="15"/>
    <n v="3733779"/>
  </r>
  <r>
    <x v="14"/>
    <n v="3659632"/>
  </r>
  <r>
    <x v="26"/>
    <n v="3522025"/>
  </r>
  <r>
    <x v="15"/>
    <n v="3359480"/>
  </r>
  <r>
    <x v="4"/>
    <n v="3294991"/>
  </r>
  <r>
    <x v="27"/>
    <n v="3275177"/>
  </r>
  <r>
    <x v="5"/>
    <n v="3258830"/>
  </r>
  <r>
    <x v="14"/>
    <n v="3257365"/>
  </r>
  <r>
    <x v="8"/>
    <n v="3182680"/>
  </r>
  <r>
    <x v="25"/>
    <n v="3164481"/>
  </r>
  <r>
    <x v="4"/>
    <n v="3110836"/>
  </r>
  <r>
    <x v="5"/>
    <n v="3071970"/>
  </r>
  <r>
    <x v="2"/>
    <n v="3063665"/>
  </r>
  <r>
    <x v="7"/>
    <n v="2969825"/>
  </r>
  <r>
    <x v="4"/>
    <n v="2890192"/>
  </r>
  <r>
    <x v="28"/>
    <n v="2866783"/>
  </r>
  <r>
    <x v="29"/>
    <n v="2800000"/>
  </r>
  <r>
    <x v="1"/>
    <n v="2778567"/>
  </r>
  <r>
    <x v="18"/>
    <n v="2738137"/>
  </r>
  <r>
    <x v="30"/>
    <n v="2656793"/>
  </r>
  <r>
    <x v="5"/>
    <n v="2621373"/>
  </r>
  <r>
    <x v="31"/>
    <n v="2620076"/>
  </r>
  <r>
    <x v="4"/>
    <n v="2607002"/>
  </r>
  <r>
    <x v="32"/>
    <n v="2549422"/>
  </r>
  <r>
    <x v="25"/>
    <n v="2508554"/>
  </r>
  <r>
    <x v="11"/>
    <n v="2500000"/>
  </r>
  <r>
    <x v="9"/>
    <n v="2475373"/>
  </r>
  <r>
    <x v="4"/>
    <n v="2463299"/>
  </r>
  <r>
    <x v="9"/>
    <n v="2346819"/>
  </r>
  <r>
    <x v="3"/>
    <n v="2291572"/>
  </r>
  <r>
    <x v="4"/>
    <n v="2274578"/>
  </r>
  <r>
    <x v="12"/>
    <n v="2210556"/>
  </r>
  <r>
    <x v="1"/>
    <n v="2163488"/>
  </r>
  <r>
    <x v="33"/>
    <n v="2108907"/>
  </r>
  <r>
    <x v="25"/>
    <n v="2090229"/>
  </r>
  <r>
    <x v="4"/>
    <n v="2082114"/>
  </r>
  <r>
    <x v="34"/>
    <n v="2060000"/>
  </r>
  <r>
    <x v="13"/>
    <n v="2059719"/>
  </r>
  <r>
    <x v="4"/>
    <n v="2031399"/>
  </r>
  <r>
    <x v="35"/>
    <n v="1952677"/>
  </r>
  <r>
    <x v="3"/>
    <n v="1937937"/>
  </r>
  <r>
    <x v="4"/>
    <n v="1903488"/>
  </r>
  <r>
    <x v="33"/>
    <n v="1902241"/>
  </r>
  <r>
    <x v="8"/>
    <n v="1900750"/>
  </r>
  <r>
    <x v="36"/>
    <n v="1900460"/>
  </r>
  <r>
    <x v="26"/>
    <n v="1870305"/>
  </r>
  <r>
    <x v="23"/>
    <n v="1862519"/>
  </r>
  <r>
    <x v="37"/>
    <n v="1853487"/>
  </r>
  <r>
    <x v="2"/>
    <n v="1840230"/>
  </r>
  <r>
    <x v="9"/>
    <n v="1830654"/>
  </r>
  <r>
    <x v="2"/>
    <n v="1798285"/>
  </r>
  <r>
    <x v="22"/>
    <n v="1750000"/>
  </r>
  <r>
    <x v="0"/>
    <n v="1745531"/>
  </r>
  <r>
    <x v="13"/>
    <n v="1719105"/>
  </r>
  <r>
    <x v="0"/>
    <n v="1704041"/>
  </r>
  <r>
    <x v="38"/>
    <n v="1691000"/>
  </r>
  <r>
    <x v="26"/>
    <n v="1674777"/>
  </r>
  <r>
    <x v="0"/>
    <n v="1669328"/>
  </r>
  <r>
    <x v="39"/>
    <n v="1632758"/>
  </r>
  <r>
    <x v="8"/>
    <n v="1631091"/>
  </r>
  <r>
    <x v="23"/>
    <n v="1628029"/>
  </r>
  <r>
    <x v="8"/>
    <n v="1597097"/>
  </r>
  <r>
    <x v="23"/>
    <n v="1576983"/>
  </r>
  <r>
    <x v="26"/>
    <n v="1573396"/>
  </r>
  <r>
    <x v="40"/>
    <n v="1571899"/>
  </r>
  <r>
    <x v="36"/>
    <n v="1548579"/>
  </r>
  <r>
    <x v="9"/>
    <n v="1500000"/>
  </r>
  <r>
    <x v="41"/>
    <n v="1495323"/>
  </r>
  <r>
    <x v="0"/>
    <n v="1490710"/>
  </r>
  <r>
    <x v="42"/>
    <n v="1466568"/>
  </r>
  <r>
    <x v="43"/>
    <n v="1448031"/>
  </r>
  <r>
    <x v="2"/>
    <n v="1374460"/>
  </r>
  <r>
    <x v="24"/>
    <n v="1368458"/>
  </r>
  <r>
    <x v="25"/>
    <n v="1353079"/>
  </r>
  <r>
    <x v="26"/>
    <n v="1342796"/>
  </r>
  <r>
    <x v="23"/>
    <n v="1306597"/>
  </r>
  <r>
    <x v="2"/>
    <n v="1290950"/>
  </r>
  <r>
    <x v="36"/>
    <n v="1277505"/>
  </r>
  <r>
    <x v="23"/>
    <n v="1261731"/>
  </r>
  <r>
    <x v="3"/>
    <n v="1254410"/>
  </r>
  <r>
    <x v="24"/>
    <n v="1250703"/>
  </r>
  <r>
    <x v="24"/>
    <n v="1236630"/>
  </r>
  <r>
    <x v="14"/>
    <n v="1223881"/>
  </r>
  <r>
    <x v="14"/>
    <n v="1188074"/>
  </r>
  <r>
    <x v="24"/>
    <n v="1166243"/>
  </r>
  <r>
    <x v="2"/>
    <n v="1161830"/>
  </r>
  <r>
    <x v="20"/>
    <n v="1137741"/>
  </r>
  <r>
    <x v="36"/>
    <n v="1113472"/>
  </r>
  <r>
    <x v="20"/>
    <n v="1104490"/>
  </r>
  <r>
    <x v="9"/>
    <n v="1101149"/>
  </r>
  <r>
    <x v="36"/>
    <n v="1097418"/>
  </r>
  <r>
    <x v="41"/>
    <n v="1093805"/>
  </r>
  <r>
    <x v="17"/>
    <n v="1083743"/>
  </r>
  <r>
    <x v="2"/>
    <n v="1068055"/>
  </r>
  <r>
    <x v="44"/>
    <n v="1066592"/>
  </r>
  <r>
    <x v="45"/>
    <n v="1039440"/>
  </r>
  <r>
    <x v="25"/>
    <n v="1035184"/>
  </r>
  <r>
    <x v="4"/>
    <n v="1030557"/>
  </r>
  <r>
    <x v="46"/>
    <n v="1022559"/>
  </r>
  <r>
    <x v="13"/>
    <n v="1010763"/>
  </r>
  <r>
    <x v="13"/>
    <n v="1005224"/>
  </r>
  <r>
    <x v="23"/>
    <n v="996456"/>
  </r>
  <r>
    <x v="1"/>
    <n v="962106"/>
  </r>
  <r>
    <x v="0"/>
    <n v="960962"/>
  </r>
  <r>
    <x v="0"/>
    <n v="940479"/>
  </r>
  <r>
    <x v="31"/>
    <n v="939173"/>
  </r>
  <r>
    <x v="13"/>
    <n v="933800"/>
  </r>
  <r>
    <x v="24"/>
    <n v="916022"/>
  </r>
  <r>
    <x v="26"/>
    <n v="911054"/>
  </r>
  <r>
    <x v="47"/>
    <n v="908593"/>
  </r>
  <r>
    <x v="8"/>
    <n v="892808"/>
  </r>
  <r>
    <x v="37"/>
    <n v="888319"/>
  </r>
  <r>
    <x v="15"/>
    <n v="885111"/>
  </r>
  <r>
    <x v="36"/>
    <n v="878116"/>
  </r>
  <r>
    <x v="48"/>
    <n v="866466"/>
  </r>
  <r>
    <x v="2"/>
    <n v="853367"/>
  </r>
  <r>
    <x v="49"/>
    <n v="850593"/>
  </r>
  <r>
    <x v="22"/>
    <n v="850000"/>
  </r>
  <r>
    <x v="20"/>
    <n v="841366"/>
  </r>
  <r>
    <x v="30"/>
    <n v="838653"/>
  </r>
  <r>
    <x v="14"/>
    <n v="824366"/>
  </r>
  <r>
    <x v="18"/>
    <n v="823638"/>
  </r>
  <r>
    <x v="50"/>
    <n v="815580"/>
  </r>
  <r>
    <x v="22"/>
    <n v="812000"/>
  </r>
  <r>
    <x v="25"/>
    <n v="811683"/>
  </r>
  <r>
    <x v="51"/>
    <n v="794091"/>
  </r>
  <r>
    <x v="36"/>
    <n v="769877"/>
  </r>
  <r>
    <x v="43"/>
    <n v="768905"/>
  </r>
  <r>
    <x v="30"/>
    <n v="755935"/>
  </r>
  <r>
    <x v="52"/>
    <n v="750396"/>
  </r>
  <r>
    <x v="33"/>
    <n v="733419"/>
  </r>
  <r>
    <x v="13"/>
    <n v="725556"/>
  </r>
  <r>
    <x v="26"/>
    <n v="706033"/>
  </r>
  <r>
    <x v="26"/>
    <n v="703913"/>
  </r>
  <r>
    <x v="3"/>
    <n v="703216"/>
  </r>
  <r>
    <x v="1"/>
    <n v="695654"/>
  </r>
  <r>
    <x v="0"/>
    <n v="692907"/>
  </r>
  <r>
    <x v="31"/>
    <n v="689817"/>
  </r>
  <r>
    <x v="4"/>
    <n v="671343"/>
  </r>
  <r>
    <x v="1"/>
    <n v="668112"/>
  </r>
  <r>
    <x v="4"/>
    <n v="644585"/>
  </r>
  <r>
    <x v="4"/>
    <n v="639310"/>
  </r>
  <r>
    <x v="36"/>
    <n v="636569"/>
  </r>
</pivotCacheRecords>
</file>

<file path=xl/pivotCache/pivotCacheRecords1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n v="652980194"/>
  </r>
  <r>
    <x v="0"/>
    <n v="636745858"/>
  </r>
  <r>
    <x v="1"/>
    <n v="432943285"/>
  </r>
  <r>
    <x v="0"/>
    <n v="404017489"/>
  </r>
  <r>
    <x v="1"/>
    <n v="361004205"/>
  </r>
  <r>
    <x v="2"/>
    <n v="294100435"/>
  </r>
  <r>
    <x v="2"/>
    <n v="282709065"/>
  </r>
  <r>
    <x v="1"/>
    <n v="267762265"/>
  </r>
  <r>
    <x v="2"/>
    <n v="196805338"/>
  </r>
  <r>
    <x v="1"/>
    <n v="193590620"/>
  </r>
  <r>
    <x v="3"/>
    <n v="193573217"/>
  </r>
  <r>
    <x v="0"/>
    <n v="171130165"/>
  </r>
  <r>
    <x v="4"/>
    <n v="164554921"/>
  </r>
  <r>
    <x v="4"/>
    <n v="151558894"/>
  </r>
  <r>
    <x v="3"/>
    <n v="148518266"/>
  </r>
  <r>
    <x v="1"/>
    <n v="143190445"/>
  </r>
  <r>
    <x v="3"/>
    <n v="139733580"/>
  </r>
  <r>
    <x v="4"/>
    <n v="139051884"/>
  </r>
  <r>
    <x v="0"/>
    <n v="128143945"/>
  </r>
  <r>
    <x v="3"/>
    <n v="113376590"/>
  </r>
  <r>
    <x v="4"/>
    <n v="111375918"/>
  </r>
  <r>
    <x v="0"/>
    <n v="105313091"/>
  </r>
  <r>
    <x v="4"/>
    <n v="96981216"/>
  </r>
  <r>
    <x v="5"/>
    <n v="96805881"/>
  </r>
  <r>
    <x v="1"/>
    <n v="92900355"/>
  </r>
  <r>
    <x v="3"/>
    <n v="91956547"/>
  </r>
  <r>
    <x v="2"/>
    <n v="85451913"/>
  </r>
  <r>
    <x v="6"/>
    <n v="74346140"/>
  </r>
  <r>
    <x v="1"/>
    <n v="73526925"/>
  </r>
  <r>
    <x v="4"/>
    <n v="72581770"/>
  </r>
  <r>
    <x v="4"/>
    <n v="69012586"/>
  </r>
  <r>
    <x v="7"/>
    <n v="68757539"/>
  </r>
  <r>
    <x v="2"/>
    <n v="67587546"/>
  </r>
  <r>
    <x v="5"/>
    <n v="66220535"/>
  </r>
  <r>
    <x v="3"/>
    <n v="63482283"/>
  </r>
  <r>
    <x v="4"/>
    <n v="59098421"/>
  </r>
  <r>
    <x v="2"/>
    <n v="58300287"/>
  </r>
  <r>
    <x v="8"/>
    <n v="53981071"/>
  </r>
  <r>
    <x v="5"/>
    <n v="50119408"/>
  </r>
  <r>
    <x v="1"/>
    <n v="48120015"/>
  </r>
  <r>
    <x v="2"/>
    <n v="48011513"/>
  </r>
  <r>
    <x v="1"/>
    <n v="45207275"/>
  </r>
  <r>
    <x v="3"/>
    <n v="43817106"/>
  </r>
  <r>
    <x v="2"/>
    <n v="42777281"/>
  </r>
  <r>
    <x v="9"/>
    <n v="39802723"/>
  </r>
  <r>
    <x v="1"/>
    <n v="36931420"/>
  </r>
  <r>
    <x v="9"/>
    <n v="35202562"/>
  </r>
  <r>
    <x v="10"/>
    <n v="33626425"/>
  </r>
  <r>
    <x v="1"/>
    <n v="32494740"/>
  </r>
  <r>
    <x v="1"/>
    <n v="31289705"/>
  </r>
  <r>
    <x v="5"/>
    <n v="30642834"/>
  </r>
  <r>
    <x v="11"/>
    <n v="29397140"/>
  </r>
  <r>
    <x v="3"/>
    <n v="29123632"/>
  </r>
  <r>
    <x v="2"/>
    <n v="29035702"/>
  </r>
  <r>
    <x v="0"/>
    <n v="28501840"/>
  </r>
  <r>
    <x v="9"/>
    <n v="28009161"/>
  </r>
  <r>
    <x v="7"/>
    <n v="27716205"/>
  </r>
  <r>
    <x v="1"/>
    <n v="25867515"/>
  </r>
  <r>
    <x v="1"/>
    <n v="25116955"/>
  </r>
  <r>
    <x v="9"/>
    <n v="25049006"/>
  </r>
  <r>
    <x v="7"/>
    <n v="24690031"/>
  </r>
  <r>
    <x v="0"/>
    <n v="24257189"/>
  </r>
  <r>
    <x v="5"/>
    <n v="23093906"/>
  </r>
  <r>
    <x v="3"/>
    <n v="21915474"/>
  </r>
  <r>
    <x v="1"/>
    <n v="21746895"/>
  </r>
  <r>
    <x v="9"/>
    <n v="20535053"/>
  </r>
  <r>
    <x v="3"/>
    <n v="20532222"/>
  </r>
  <r>
    <x v="9"/>
    <n v="20335239"/>
  </r>
  <r>
    <x v="0"/>
    <n v="20092802"/>
  </r>
  <r>
    <x v="7"/>
    <n v="19646906"/>
  </r>
  <r>
    <x v="12"/>
    <n v="19512135"/>
  </r>
  <r>
    <x v="5"/>
    <n v="19442987"/>
  </r>
  <r>
    <x v="9"/>
    <n v="19174421"/>
  </r>
  <r>
    <x v="2"/>
    <n v="19164028"/>
  </r>
  <r>
    <x v="3"/>
    <n v="18771004"/>
  </r>
  <r>
    <x v="13"/>
    <n v="18289575"/>
  </r>
  <r>
    <x v="3"/>
    <n v="17657658"/>
  </r>
  <r>
    <x v="3"/>
    <n v="17640924"/>
  </r>
  <r>
    <x v="2"/>
    <n v="16571549"/>
  </r>
  <r>
    <x v="14"/>
    <n v="16447054"/>
  </r>
  <r>
    <x v="6"/>
    <n v="15671306"/>
  </r>
  <r>
    <x v="9"/>
    <n v="15482668"/>
  </r>
  <r>
    <x v="4"/>
    <n v="15207563"/>
  </r>
  <r>
    <x v="7"/>
    <n v="15097633"/>
  </r>
  <r>
    <x v="10"/>
    <n v="14409169"/>
  </r>
  <r>
    <x v="6"/>
    <n v="14146804"/>
  </r>
  <r>
    <x v="12"/>
    <n v="13988821"/>
  </r>
  <r>
    <x v="0"/>
    <n v="13029994"/>
  </r>
  <r>
    <x v="13"/>
    <n v="13000000"/>
  </r>
  <r>
    <x v="15"/>
    <n v="12311598"/>
  </r>
  <r>
    <x v="3"/>
    <n v="12237270"/>
  </r>
  <r>
    <x v="12"/>
    <n v="12121045"/>
  </r>
  <r>
    <x v="12"/>
    <n v="11647099"/>
  </r>
  <r>
    <x v="16"/>
    <n v="11564257"/>
  </r>
  <r>
    <x v="17"/>
    <n v="10986312"/>
  </r>
  <r>
    <x v="9"/>
    <n v="10306106"/>
  </r>
  <r>
    <x v="18"/>
    <n v="10001000"/>
  </r>
  <r>
    <x v="1"/>
    <n v="9774285"/>
  </r>
  <r>
    <x v="1"/>
    <n v="9756635"/>
  </r>
  <r>
    <x v="3"/>
    <n v="9511315"/>
  </r>
  <r>
    <x v="10"/>
    <n v="9482744"/>
  </r>
  <r>
    <x v="9"/>
    <n v="9275659"/>
  </r>
  <r>
    <x v="7"/>
    <n v="9186495"/>
  </r>
  <r>
    <x v="19"/>
    <n v="9002073"/>
  </r>
  <r>
    <x v="2"/>
    <n v="8755502"/>
  </r>
  <r>
    <x v="7"/>
    <n v="8112670"/>
  </r>
  <r>
    <x v="3"/>
    <n v="8110042"/>
  </r>
  <r>
    <x v="7"/>
    <n v="7830385"/>
  </r>
  <r>
    <x v="6"/>
    <n v="7771550"/>
  </r>
  <r>
    <x v="10"/>
    <n v="7729064"/>
  </r>
  <r>
    <x v="0"/>
    <n v="7676866"/>
  </r>
  <r>
    <x v="9"/>
    <n v="7629085"/>
  </r>
  <r>
    <x v="12"/>
    <n v="7206741"/>
  </r>
  <r>
    <x v="3"/>
    <n v="7071622"/>
  </r>
  <r>
    <x v="3"/>
    <n v="6726179"/>
  </r>
  <r>
    <x v="9"/>
    <n v="6630969"/>
  </r>
  <r>
    <x v="20"/>
    <n v="6573799"/>
  </r>
  <r>
    <x v="6"/>
    <n v="6217731"/>
  </r>
  <r>
    <x v="1"/>
    <n v="6178165"/>
  </r>
  <r>
    <x v="3"/>
    <n v="6132813"/>
  </r>
  <r>
    <x v="0"/>
    <n v="6124705"/>
  </r>
  <r>
    <x v="1"/>
    <n v="5978720"/>
  </r>
  <r>
    <x v="10"/>
    <n v="5937306"/>
  </r>
  <r>
    <x v="20"/>
    <n v="5716885"/>
  </r>
  <r>
    <x v="13"/>
    <n v="5600000"/>
  </r>
  <r>
    <x v="9"/>
    <n v="5404378"/>
  </r>
  <r>
    <x v="5"/>
    <n v="5372282"/>
  </r>
  <r>
    <x v="0"/>
    <n v="5082278"/>
  </r>
  <r>
    <x v="9"/>
    <n v="5069171"/>
  </r>
  <r>
    <x v="16"/>
    <n v="5041781"/>
  </r>
  <r>
    <x v="0"/>
    <n v="5038931"/>
  </r>
  <r>
    <x v="1"/>
    <n v="5028215"/>
  </r>
  <r>
    <x v="5"/>
    <n v="5021220"/>
  </r>
  <r>
    <x v="3"/>
    <n v="5008179"/>
  </r>
  <r>
    <x v="7"/>
    <n v="4949699"/>
  </r>
  <r>
    <x v="1"/>
    <n v="4839360"/>
  </r>
  <r>
    <x v="21"/>
    <n v="4800000"/>
  </r>
  <r>
    <x v="6"/>
    <n v="4689831"/>
  </r>
  <r>
    <x v="22"/>
    <n v="4620045"/>
  </r>
  <r>
    <x v="23"/>
    <n v="4530418"/>
  </r>
  <r>
    <x v="18"/>
    <n v="4229999"/>
  </r>
  <r>
    <x v="24"/>
    <n v="4210000"/>
  </r>
  <r>
    <x v="13"/>
    <n v="4100000"/>
  </r>
  <r>
    <x v="25"/>
    <n v="4001910"/>
  </r>
  <r>
    <x v="6"/>
    <n v="3800038"/>
  </r>
  <r>
    <x v="6"/>
    <n v="3766668"/>
  </r>
  <r>
    <x v="7"/>
    <n v="3763863"/>
  </r>
  <r>
    <x v="1"/>
    <n v="3761170"/>
  </r>
  <r>
    <x v="0"/>
    <n v="3703588"/>
  </r>
  <r>
    <x v="7"/>
    <n v="3609844"/>
  </r>
  <r>
    <x v="0"/>
    <n v="3364674"/>
  </r>
  <r>
    <x v="3"/>
    <n v="3350693"/>
  </r>
  <r>
    <x v="10"/>
    <n v="3269322"/>
  </r>
  <r>
    <x v="10"/>
    <n v="3256658"/>
  </r>
  <r>
    <x v="26"/>
    <n v="3162293"/>
  </r>
  <r>
    <x v="27"/>
    <n v="3083595"/>
  </r>
  <r>
    <x v="28"/>
    <n v="3060040"/>
  </r>
  <r>
    <x v="10"/>
    <n v="2927121"/>
  </r>
  <r>
    <x v="9"/>
    <n v="2906073"/>
  </r>
  <r>
    <x v="20"/>
    <n v="2854289"/>
  </r>
  <r>
    <x v="7"/>
    <n v="2837173"/>
  </r>
  <r>
    <x v="10"/>
    <n v="2827417"/>
  </r>
  <r>
    <x v="10"/>
    <n v="2800094"/>
  </r>
  <r>
    <x v="7"/>
    <n v="2778745"/>
  </r>
  <r>
    <x v="29"/>
    <n v="2769460"/>
  </r>
  <r>
    <x v="30"/>
    <n v="2715727"/>
  </r>
  <r>
    <x v="2"/>
    <n v="2703437"/>
  </r>
  <r>
    <x v="20"/>
    <n v="2631451"/>
  </r>
  <r>
    <x v="10"/>
    <n v="2629933"/>
  </r>
  <r>
    <x v="29"/>
    <n v="2626127"/>
  </r>
  <r>
    <x v="10"/>
    <n v="2566412"/>
  </r>
  <r>
    <x v="5"/>
    <n v="2560945"/>
  </r>
  <r>
    <x v="31"/>
    <n v="2550639"/>
  </r>
  <r>
    <x v="18"/>
    <n v="2536148"/>
  </r>
  <r>
    <x v="31"/>
    <n v="2500823"/>
  </r>
  <r>
    <x v="13"/>
    <n v="2500000"/>
  </r>
  <r>
    <x v="1"/>
    <n v="2480645"/>
  </r>
  <r>
    <x v="29"/>
    <n v="2403638"/>
  </r>
  <r>
    <x v="10"/>
    <n v="2400000"/>
  </r>
  <r>
    <x v="10"/>
    <n v="2384690"/>
  </r>
  <r>
    <x v="32"/>
    <n v="2324019"/>
  </r>
  <r>
    <x v="23"/>
    <n v="2321801"/>
  </r>
  <r>
    <x v="33"/>
    <n v="2310900"/>
  </r>
  <r>
    <x v="0"/>
    <n v="2305647"/>
  </r>
  <r>
    <x v="34"/>
    <n v="2300000"/>
  </r>
  <r>
    <x v="30"/>
    <n v="2260013"/>
  </r>
  <r>
    <x v="7"/>
    <n v="2259752"/>
  </r>
  <r>
    <x v="35"/>
    <n v="2230000"/>
  </r>
  <r>
    <x v="36"/>
    <n v="2190000"/>
  </r>
  <r>
    <x v="37"/>
    <n v="2187324"/>
  </r>
  <r>
    <x v="13"/>
    <n v="2184000"/>
  </r>
  <r>
    <x v="1"/>
    <n v="2146720"/>
  </r>
  <r>
    <x v="10"/>
    <n v="2097560"/>
  </r>
  <r>
    <x v="3"/>
    <n v="2084121"/>
  </r>
  <r>
    <x v="29"/>
    <n v="2005488"/>
  </r>
  <r>
    <x v="17"/>
    <n v="2002270"/>
  </r>
  <r>
    <x v="3"/>
    <n v="2001584"/>
  </r>
  <r>
    <x v="38"/>
    <n v="2000000"/>
  </r>
  <r>
    <x v="39"/>
    <n v="1997845"/>
  </r>
  <r>
    <x v="23"/>
    <n v="1980622"/>
  </r>
  <r>
    <x v="31"/>
    <n v="1951896"/>
  </r>
  <r>
    <x v="20"/>
    <n v="1951546"/>
  </r>
  <r>
    <x v="25"/>
    <n v="1903905"/>
  </r>
  <r>
    <x v="3"/>
    <n v="1855384"/>
  </r>
  <r>
    <x v="40"/>
    <n v="1802000"/>
  </r>
  <r>
    <x v="41"/>
    <n v="1757110"/>
  </r>
  <r>
    <x v="29"/>
    <n v="1713427"/>
  </r>
  <r>
    <x v="0"/>
    <n v="1706986"/>
  </r>
  <r>
    <x v="42"/>
    <n v="1700000"/>
  </r>
  <r>
    <x v="3"/>
    <n v="1650280"/>
  </r>
  <r>
    <x v="2"/>
    <n v="1569855"/>
  </r>
  <r>
    <x v="29"/>
    <n v="1553562"/>
  </r>
  <r>
    <x v="2"/>
    <n v="1435369"/>
  </r>
  <r>
    <x v="0"/>
    <n v="1399001"/>
  </r>
  <r>
    <x v="33"/>
    <n v="1398975"/>
  </r>
  <r>
    <x v="15"/>
    <n v="1372091"/>
  </r>
  <r>
    <x v="10"/>
    <n v="1358690"/>
  </r>
  <r>
    <x v="43"/>
    <n v="1351840"/>
  </r>
  <r>
    <x v="6"/>
    <n v="1328548"/>
  </r>
  <r>
    <x v="0"/>
    <n v="1324302"/>
  </r>
  <r>
    <x v="2"/>
    <n v="1312184"/>
  </r>
  <r>
    <x v="17"/>
    <n v="1302300"/>
  </r>
  <r>
    <x v="44"/>
    <n v="1228187"/>
  </r>
  <r>
    <x v="18"/>
    <n v="1200477"/>
  </r>
  <r>
    <x v="45"/>
    <n v="1193687"/>
  </r>
  <r>
    <x v="3"/>
    <n v="1190570"/>
  </r>
  <r>
    <x v="1"/>
    <n v="1174640"/>
  </r>
  <r>
    <x v="29"/>
    <n v="1171487"/>
  </r>
  <r>
    <x v="10"/>
    <n v="1163250"/>
  </r>
  <r>
    <x v="46"/>
    <n v="1154475"/>
  </r>
  <r>
    <x v="3"/>
    <n v="1145143"/>
  </r>
  <r>
    <x v="10"/>
    <n v="1129412"/>
  </r>
  <r>
    <x v="33"/>
    <n v="1125116"/>
  </r>
  <r>
    <x v="47"/>
    <n v="1100000"/>
  </r>
  <r>
    <x v="48"/>
    <n v="1090836"/>
  </r>
  <r>
    <x v="3"/>
    <n v="1077048"/>
  </r>
  <r>
    <x v="17"/>
    <n v="1052679"/>
  </r>
  <r>
    <x v="3"/>
    <n v="1025959"/>
  </r>
  <r>
    <x v="23"/>
    <n v="1023984"/>
  </r>
  <r>
    <x v="20"/>
    <n v="1008662"/>
  </r>
  <r>
    <x v="6"/>
    <n v="1004503"/>
  </r>
  <r>
    <x v="3"/>
    <n v="990282"/>
  </r>
  <r>
    <x v="3"/>
    <n v="987845"/>
  </r>
  <r>
    <x v="2"/>
    <n v="987420"/>
  </r>
  <r>
    <x v="49"/>
    <n v="980649"/>
  </r>
  <r>
    <x v="1"/>
    <n v="977905"/>
  </r>
  <r>
    <x v="2"/>
    <n v="969445"/>
  </r>
  <r>
    <x v="3"/>
    <n v="946483"/>
  </r>
  <r>
    <x v="0"/>
    <n v="946154"/>
  </r>
  <r>
    <x v="6"/>
    <n v="875215"/>
  </r>
  <r>
    <x v="10"/>
    <n v="858030"/>
  </r>
  <r>
    <x v="31"/>
    <n v="845370"/>
  </r>
  <r>
    <x v="3"/>
    <n v="841503"/>
  </r>
  <r>
    <x v="37"/>
    <n v="831685"/>
  </r>
  <r>
    <x v="3"/>
    <n v="830407"/>
  </r>
  <r>
    <x v="18"/>
    <n v="828919"/>
  </r>
  <r>
    <x v="7"/>
    <n v="807682"/>
  </r>
  <r>
    <x v="3"/>
    <n v="800934"/>
  </r>
  <r>
    <x v="7"/>
    <n v="793638"/>
  </r>
  <r>
    <x v="50"/>
    <n v="790134"/>
  </r>
  <r>
    <x v="18"/>
    <n v="789226"/>
  </r>
  <r>
    <x v="23"/>
    <n v="745643"/>
  </r>
  <r>
    <x v="4"/>
    <n v="743327"/>
  </r>
  <r>
    <x v="20"/>
    <n v="735739"/>
  </r>
  <r>
    <x v="51"/>
    <n v="714120"/>
  </r>
  <r>
    <x v="10"/>
    <n v="708379"/>
  </r>
  <r>
    <x v="20"/>
    <n v="703978"/>
  </r>
  <r>
    <x v="18"/>
    <n v="697229"/>
  </r>
  <r>
    <x v="3"/>
    <n v="696465"/>
  </r>
  <r>
    <x v="1"/>
    <n v="696045"/>
  </r>
  <r>
    <x v="7"/>
    <n v="693351"/>
  </r>
  <r>
    <x v="52"/>
    <n v="689505"/>
  </r>
  <r>
    <x v="3"/>
    <n v="686557"/>
  </r>
  <r>
    <x v="3"/>
    <n v="676410"/>
  </r>
  <r>
    <x v="2"/>
    <n v="666915"/>
  </r>
  <r>
    <x v="53"/>
    <n v="666311"/>
  </r>
  <r>
    <x v="13"/>
    <n v="660296"/>
  </r>
  <r>
    <x v="7"/>
    <n v="654254"/>
  </r>
  <r>
    <x v="10"/>
    <n v="645296"/>
  </r>
  <r>
    <x v="3"/>
    <n v="634321"/>
  </r>
  <r>
    <x v="37"/>
    <n v="627780"/>
  </r>
  <r>
    <x v="18"/>
    <n v="623930"/>
  </r>
  <r>
    <x v="54"/>
    <n v="618492"/>
  </r>
  <r>
    <x v="55"/>
    <n v="612999"/>
  </r>
  <r>
    <x v="43"/>
    <n v="608034"/>
  </r>
  <r>
    <x v="3"/>
    <n v="596966"/>
  </r>
  <r>
    <x v="10"/>
    <n v="581852"/>
  </r>
  <r>
    <x v="25"/>
    <n v="576242"/>
  </r>
  <r>
    <x v="20"/>
    <n v="571909"/>
  </r>
  <r>
    <x v="56"/>
    <n v="570027"/>
  </r>
  <r>
    <x v="50"/>
    <n v="565170"/>
  </r>
  <r>
    <x v="2"/>
    <n v="559493"/>
  </r>
  <r>
    <x v="2"/>
    <n v="557207"/>
  </r>
  <r>
    <x v="10"/>
    <n v="556643"/>
  </r>
  <r>
    <x v="2"/>
    <n v="547710"/>
  </r>
  <r>
    <x v="20"/>
    <n v="541578"/>
  </r>
  <r>
    <x v="10"/>
    <n v="534680"/>
  </r>
  <r>
    <x v="10"/>
    <n v="533144"/>
  </r>
  <r>
    <x v="29"/>
    <n v="521366"/>
  </r>
  <r>
    <x v="10"/>
    <n v="513870"/>
  </r>
</pivotCacheRecords>
</file>

<file path=xl/pivotCache/pivotCacheRecords1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n v="636225983"/>
  </r>
  <r>
    <x v="1"/>
    <n v="574934330"/>
  </r>
  <r>
    <x v="2"/>
    <n v="381311319"/>
  </r>
  <r>
    <x v="3"/>
    <n v="358995815"/>
  </r>
  <r>
    <x v="1"/>
    <n v="326101370"/>
  </r>
  <r>
    <x v="3"/>
    <n v="298172056"/>
  </r>
  <r>
    <x v="3"/>
    <n v="283067859"/>
  </r>
  <r>
    <x v="3"/>
    <n v="214504909"/>
  </r>
  <r>
    <x v="4"/>
    <n v="187131806"/>
  </r>
  <r>
    <x v="5"/>
    <n v="184178046"/>
  </r>
  <r>
    <x v="6"/>
    <n v="180560779"/>
  </r>
  <r>
    <x v="3"/>
    <n v="174480468"/>
  </r>
  <r>
    <x v="7"/>
    <n v="172640980"/>
  </r>
  <r>
    <x v="4"/>
    <n v="159719625"/>
  </r>
  <r>
    <x v="7"/>
    <n v="157341749"/>
  </r>
  <r>
    <x v="8"/>
    <n v="156248615"/>
  </r>
  <r>
    <x v="3"/>
    <n v="154426697"/>
  </r>
  <r>
    <x v="1"/>
    <n v="146126015"/>
  </r>
  <r>
    <x v="1"/>
    <n v="137275620"/>
  </r>
  <r>
    <x v="0"/>
    <n v="133129902"/>
  </r>
  <r>
    <x v="1"/>
    <n v="130425380"/>
  </r>
  <r>
    <x v="7"/>
    <n v="118700272"/>
  </r>
  <r>
    <x v="7"/>
    <n v="108391107"/>
  </r>
  <r>
    <x v="0"/>
    <n v="108167507"/>
  </r>
  <r>
    <x v="1"/>
    <n v="97540205"/>
  </r>
  <r>
    <x v="1"/>
    <n v="95159005"/>
  </r>
  <r>
    <x v="7"/>
    <n v="93549650"/>
  </r>
  <r>
    <x v="2"/>
    <n v="92373751"/>
  </r>
  <r>
    <x v="0"/>
    <n v="86270590"/>
  </r>
  <r>
    <x v="3"/>
    <n v="84479155"/>
  </r>
  <r>
    <x v="0"/>
    <n v="82633033"/>
  </r>
  <r>
    <x v="2"/>
    <n v="82156962"/>
  </r>
  <r>
    <x v="0"/>
    <n v="76469713"/>
  </r>
  <r>
    <x v="0"/>
    <n v="72541501"/>
  </r>
  <r>
    <x v="3"/>
    <n v="67653287"/>
  </r>
  <r>
    <x v="0"/>
    <n v="67356372"/>
  </r>
  <r>
    <x v="7"/>
    <n v="67292161"/>
  </r>
  <r>
    <x v="1"/>
    <n v="65537395"/>
  </r>
  <r>
    <x v="7"/>
    <n v="65343309"/>
  </r>
  <r>
    <x v="1"/>
    <n v="64670240"/>
  </r>
  <r>
    <x v="2"/>
    <n v="64228358"/>
  </r>
  <r>
    <x v="3"/>
    <n v="60609147"/>
  </r>
  <r>
    <x v="2"/>
    <n v="60534093"/>
  </r>
  <r>
    <x v="0"/>
    <n v="57721819"/>
  </r>
  <r>
    <x v="1"/>
    <n v="54103955"/>
  </r>
  <r>
    <x v="4"/>
    <n v="53607898"/>
  </r>
  <r>
    <x v="8"/>
    <n v="52460106"/>
  </r>
  <r>
    <x v="4"/>
    <n v="52102987"/>
  </r>
  <r>
    <x v="2"/>
    <n v="50452282"/>
  </r>
  <r>
    <x v="9"/>
    <n v="48299436"/>
  </r>
  <r>
    <x v="10"/>
    <n v="45580412"/>
  </r>
  <r>
    <x v="2"/>
    <n v="44428554"/>
  </r>
  <r>
    <x v="0"/>
    <n v="44047642"/>
  </r>
  <r>
    <x v="3"/>
    <n v="43244282"/>
  </r>
  <r>
    <x v="3"/>
    <n v="42471412"/>
  </r>
  <r>
    <x v="3"/>
    <n v="40774679"/>
  </r>
  <r>
    <x v="7"/>
    <n v="39448525"/>
  </r>
  <r>
    <x v="11"/>
    <n v="35846555"/>
  </r>
  <r>
    <x v="1"/>
    <n v="35397980"/>
  </r>
  <r>
    <x v="6"/>
    <n v="33223373"/>
  </r>
  <r>
    <x v="2"/>
    <n v="32502025"/>
  </r>
  <r>
    <x v="4"/>
    <n v="32111181"/>
  </r>
  <r>
    <x v="2"/>
    <n v="32062804"/>
  </r>
  <r>
    <x v="2"/>
    <n v="31800773"/>
  </r>
  <r>
    <x v="1"/>
    <n v="28496030"/>
  </r>
  <r>
    <x v="1"/>
    <n v="28153025"/>
  </r>
  <r>
    <x v="0"/>
    <n v="26033633"/>
  </r>
  <r>
    <x v="2"/>
    <n v="24837385"/>
  </r>
  <r>
    <x v="1"/>
    <n v="23988885"/>
  </r>
  <r>
    <x v="8"/>
    <n v="21998472"/>
  </r>
  <r>
    <x v="9"/>
    <n v="20864910"/>
  </r>
  <r>
    <x v="4"/>
    <n v="20372406"/>
  </r>
  <r>
    <x v="2"/>
    <n v="20009380"/>
  </r>
  <r>
    <x v="1"/>
    <n v="18208655"/>
  </r>
  <r>
    <x v="4"/>
    <n v="17707207"/>
  </r>
  <r>
    <x v="1"/>
    <n v="17581565"/>
  </r>
  <r>
    <x v="12"/>
    <n v="17487476"/>
  </r>
  <r>
    <x v="3"/>
    <n v="17329414"/>
  </r>
  <r>
    <x v="1"/>
    <n v="17297895"/>
  </r>
  <r>
    <x v="13"/>
    <n v="17265487"/>
  </r>
  <r>
    <x v="2"/>
    <n v="16945424"/>
  </r>
  <r>
    <x v="8"/>
    <n v="16938039"/>
  </r>
  <r>
    <x v="4"/>
    <n v="16710153"/>
  </r>
  <r>
    <x v="1"/>
    <n v="16397335"/>
  </r>
  <r>
    <x v="9"/>
    <n v="15964922"/>
  </r>
  <r>
    <x v="1"/>
    <n v="15753600"/>
  </r>
  <r>
    <x v="12"/>
    <n v="15198530"/>
  </r>
  <r>
    <x v="7"/>
    <n v="15096069"/>
  </r>
  <r>
    <x v="14"/>
    <n v="14770658"/>
  </r>
  <r>
    <x v="2"/>
    <n v="13919484"/>
  </r>
  <r>
    <x v="1"/>
    <n v="13637180"/>
  </r>
  <r>
    <x v="4"/>
    <n v="12897789"/>
  </r>
  <r>
    <x v="1"/>
    <n v="12881195"/>
  </r>
  <r>
    <x v="9"/>
    <n v="12119244"/>
  </r>
  <r>
    <x v="4"/>
    <n v="12089391"/>
  </r>
  <r>
    <x v="5"/>
    <n v="12084084"/>
  </r>
  <r>
    <x v="8"/>
    <n v="12036071"/>
  </r>
  <r>
    <x v="5"/>
    <n v="11925234"/>
  </r>
  <r>
    <x v="5"/>
    <n v="11477621"/>
  </r>
  <r>
    <x v="8"/>
    <n v="11256512"/>
  </r>
  <r>
    <x v="9"/>
    <n v="10950663"/>
  </r>
  <r>
    <x v="2"/>
    <n v="10932037"/>
  </r>
  <r>
    <x v="15"/>
    <n v="10778480"/>
  </r>
  <r>
    <x v="2"/>
    <n v="10458331"/>
  </r>
  <r>
    <x v="2"/>
    <n v="10451167"/>
  </r>
  <r>
    <x v="3"/>
    <n v="10269036"/>
  </r>
  <r>
    <x v="3"/>
    <n v="10251956"/>
  </r>
  <r>
    <x v="0"/>
    <n v="9011251"/>
  </r>
  <r>
    <x v="16"/>
    <n v="8636299"/>
  </r>
  <r>
    <x v="17"/>
    <n v="8268986"/>
  </r>
  <r>
    <x v="9"/>
    <n v="8176562"/>
  </r>
  <r>
    <x v="4"/>
    <n v="7996185"/>
  </r>
  <r>
    <x v="18"/>
    <n v="7800000"/>
  </r>
  <r>
    <x v="19"/>
    <n v="7665865"/>
  </r>
  <r>
    <x v="4"/>
    <n v="7265622"/>
  </r>
  <r>
    <x v="3"/>
    <n v="7259924"/>
  </r>
  <r>
    <x v="9"/>
    <n v="7160881"/>
  </r>
  <r>
    <x v="12"/>
    <n v="7160815"/>
  </r>
  <r>
    <x v="20"/>
    <n v="6937696"/>
  </r>
  <r>
    <x v="3"/>
    <n v="6713826"/>
  </r>
  <r>
    <x v="7"/>
    <n v="6575328"/>
  </r>
  <r>
    <x v="4"/>
    <n v="6496125"/>
  </r>
  <r>
    <x v="13"/>
    <n v="6302099"/>
  </r>
  <r>
    <x v="2"/>
    <n v="6230837"/>
  </r>
  <r>
    <x v="2"/>
    <n v="6186475"/>
  </r>
  <r>
    <x v="9"/>
    <n v="5664014"/>
  </r>
  <r>
    <x v="1"/>
    <n v="5541550"/>
  </r>
  <r>
    <x v="13"/>
    <n v="5525069"/>
  </r>
  <r>
    <x v="21"/>
    <n v="5433686"/>
  </r>
  <r>
    <x v="2"/>
    <n v="5426772"/>
  </r>
  <r>
    <x v="22"/>
    <n v="5402148"/>
  </r>
  <r>
    <x v="12"/>
    <n v="5365263"/>
  </r>
  <r>
    <x v="8"/>
    <n v="5321627"/>
  </r>
  <r>
    <x v="23"/>
    <n v="5314136"/>
  </r>
  <r>
    <x v="15"/>
    <n v="5078401"/>
  </r>
  <r>
    <x v="24"/>
    <n v="5023132"/>
  </r>
  <r>
    <x v="0"/>
    <n v="4960498"/>
  </r>
  <r>
    <x v="3"/>
    <n v="4929004"/>
  </r>
  <r>
    <x v="9"/>
    <n v="4830788"/>
  </r>
  <r>
    <x v="19"/>
    <n v="4813132"/>
  </r>
  <r>
    <x v="25"/>
    <n v="4801781"/>
  </r>
  <r>
    <x v="13"/>
    <n v="4676000"/>
  </r>
  <r>
    <x v="15"/>
    <n v="4675092"/>
  </r>
  <r>
    <x v="26"/>
    <n v="4500169"/>
  </r>
  <r>
    <x v="27"/>
    <n v="4350243"/>
  </r>
  <r>
    <x v="28"/>
    <n v="4303645"/>
  </r>
  <r>
    <x v="29"/>
    <n v="4088000"/>
  </r>
  <r>
    <x v="3"/>
    <n v="4009945"/>
  </r>
  <r>
    <x v="30"/>
    <n v="3813000"/>
  </r>
  <r>
    <x v="15"/>
    <n v="3747821"/>
  </r>
  <r>
    <x v="13"/>
    <n v="3649422"/>
  </r>
  <r>
    <x v="13"/>
    <n v="3574915"/>
  </r>
  <r>
    <x v="3"/>
    <n v="3541159"/>
  </r>
  <r>
    <x v="22"/>
    <n v="3496761"/>
  </r>
  <r>
    <x v="1"/>
    <n v="3400020"/>
  </r>
  <r>
    <x v="1"/>
    <n v="3278955"/>
  </r>
  <r>
    <x v="22"/>
    <n v="3273896"/>
  </r>
  <r>
    <x v="31"/>
    <n v="3200000"/>
  </r>
  <r>
    <x v="32"/>
    <n v="3023866"/>
  </r>
  <r>
    <x v="0"/>
    <n v="2996587"/>
  </r>
  <r>
    <x v="2"/>
    <n v="2979763"/>
  </r>
  <r>
    <x v="3"/>
    <n v="2779574"/>
  </r>
  <r>
    <x v="13"/>
    <n v="2543913"/>
  </r>
  <r>
    <x v="12"/>
    <n v="2503604"/>
  </r>
  <r>
    <x v="2"/>
    <n v="2479031"/>
  </r>
  <r>
    <x v="33"/>
    <n v="2418546"/>
  </r>
  <r>
    <x v="34"/>
    <n v="2346691"/>
  </r>
  <r>
    <x v="8"/>
    <n v="2210465"/>
  </r>
  <r>
    <x v="35"/>
    <n v="2138235"/>
  </r>
  <r>
    <x v="20"/>
    <n v="2136832"/>
  </r>
  <r>
    <x v="13"/>
    <n v="2082898"/>
  </r>
  <r>
    <x v="36"/>
    <n v="2052272"/>
  </r>
  <r>
    <x v="3"/>
    <n v="2048453"/>
  </r>
  <r>
    <x v="22"/>
    <n v="1924922"/>
  </r>
  <r>
    <x v="2"/>
    <n v="1891488"/>
  </r>
  <r>
    <x v="20"/>
    <n v="1802442"/>
  </r>
  <r>
    <x v="37"/>
    <n v="1796324"/>
  </r>
  <r>
    <x v="20"/>
    <n v="1792905"/>
  </r>
  <r>
    <x v="15"/>
    <n v="1750719"/>
  </r>
  <r>
    <x v="24"/>
    <n v="1706355"/>
  </r>
  <r>
    <x v="8"/>
    <n v="1655483"/>
  </r>
  <r>
    <x v="38"/>
    <n v="1607344"/>
  </r>
  <r>
    <x v="13"/>
    <n v="1606339"/>
  </r>
  <r>
    <x v="13"/>
    <n v="1600000"/>
  </r>
  <r>
    <x v="1"/>
    <n v="1595585"/>
  </r>
  <r>
    <x v="3"/>
    <n v="1555301"/>
  </r>
  <r>
    <x v="0"/>
    <n v="1519078"/>
  </r>
  <r>
    <x v="39"/>
    <n v="1500014"/>
  </r>
  <r>
    <x v="13"/>
    <n v="1455081"/>
  </r>
  <r>
    <x v="9"/>
    <n v="1453012"/>
  </r>
  <r>
    <x v="15"/>
    <n v="1425273"/>
  </r>
  <r>
    <x v="40"/>
    <n v="1293842"/>
  </r>
  <r>
    <x v="11"/>
    <n v="1291869"/>
  </r>
  <r>
    <x v="18"/>
    <n v="1290000"/>
  </r>
  <r>
    <x v="13"/>
    <n v="1266945"/>
  </r>
  <r>
    <x v="13"/>
    <n v="1240710"/>
  </r>
  <r>
    <x v="1"/>
    <n v="1193875"/>
  </r>
  <r>
    <x v="33"/>
    <n v="1188032"/>
  </r>
  <r>
    <x v="2"/>
    <n v="1178448"/>
  </r>
  <r>
    <x v="13"/>
    <n v="1176085"/>
  </r>
  <r>
    <x v="30"/>
    <n v="1135000"/>
  </r>
  <r>
    <x v="20"/>
    <n v="1125010"/>
  </r>
  <r>
    <x v="3"/>
    <n v="1120039"/>
  </r>
  <r>
    <x v="9"/>
    <n v="1100114"/>
  </r>
  <r>
    <x v="0"/>
    <n v="1098168"/>
  </r>
  <r>
    <x v="22"/>
    <n v="1097067"/>
  </r>
  <r>
    <x v="2"/>
    <n v="1090155"/>
  </r>
  <r>
    <x v="41"/>
    <n v="1080000"/>
  </r>
  <r>
    <x v="15"/>
    <n v="1001891"/>
  </r>
  <r>
    <x v="1"/>
    <n v="918415"/>
  </r>
  <r>
    <x v="42"/>
    <n v="909411"/>
  </r>
  <r>
    <x v="1"/>
    <n v="857560"/>
  </r>
  <r>
    <x v="20"/>
    <n v="855173"/>
  </r>
  <r>
    <x v="13"/>
    <n v="851398"/>
  </r>
  <r>
    <x v="43"/>
    <n v="820000"/>
  </r>
  <r>
    <x v="44"/>
    <n v="811818"/>
  </r>
  <r>
    <x v="33"/>
    <n v="811739"/>
  </r>
  <r>
    <x v="24"/>
    <n v="803189"/>
  </r>
  <r>
    <x v="2"/>
    <n v="798774"/>
  </r>
  <r>
    <x v="15"/>
    <n v="780266"/>
  </r>
  <r>
    <x v="45"/>
    <n v="765218"/>
  </r>
  <r>
    <x v="18"/>
    <n v="760000"/>
  </r>
  <r>
    <x v="9"/>
    <n v="754483"/>
  </r>
  <r>
    <x v="15"/>
    <n v="750010"/>
  </r>
  <r>
    <x v="46"/>
    <n v="734696"/>
  </r>
  <r>
    <x v="28"/>
    <n v="711005"/>
  </r>
  <r>
    <x v="1"/>
    <n v="708515"/>
  </r>
  <r>
    <x v="0"/>
    <n v="706013"/>
  </r>
  <r>
    <x v="2"/>
    <n v="705355"/>
  </r>
  <r>
    <x v="1"/>
    <n v="700795"/>
  </r>
  <r>
    <x v="0"/>
    <n v="693408"/>
  </r>
  <r>
    <x v="2"/>
    <n v="675257"/>
  </r>
  <r>
    <x v="2"/>
    <n v="673996"/>
  </r>
  <r>
    <x v="47"/>
    <n v="667114"/>
  </r>
  <r>
    <x v="48"/>
    <n v="664762"/>
  </r>
  <r>
    <x v="40"/>
    <n v="658009"/>
  </r>
  <r>
    <x v="0"/>
    <n v="654293"/>
  </r>
  <r>
    <x v="47"/>
    <n v="648299"/>
  </r>
  <r>
    <x v="1"/>
    <n v="632273"/>
  </r>
  <r>
    <x v="34"/>
    <n v="629087"/>
  </r>
  <r>
    <x v="33"/>
    <n v="629049"/>
  </r>
  <r>
    <x v="13"/>
    <n v="609605"/>
  </r>
  <r>
    <x v="9"/>
    <n v="609419"/>
  </r>
  <r>
    <x v="49"/>
    <n v="608599"/>
  </r>
  <r>
    <x v="13"/>
    <n v="601490"/>
  </r>
  <r>
    <x v="46"/>
    <n v="580000"/>
  </r>
  <r>
    <x v="13"/>
    <n v="578323"/>
  </r>
  <r>
    <x v="1"/>
    <n v="575555"/>
  </r>
  <r>
    <x v="13"/>
    <n v="567563"/>
  </r>
  <r>
    <x v="2"/>
    <n v="559820"/>
  </r>
  <r>
    <x v="13"/>
    <n v="558600"/>
  </r>
  <r>
    <x v="1"/>
    <n v="556585"/>
  </r>
  <r>
    <x v="48"/>
    <n v="551611"/>
  </r>
  <r>
    <x v="33"/>
    <n v="546626"/>
  </r>
  <r>
    <x v="50"/>
    <n v="542214"/>
  </r>
  <r>
    <x v="19"/>
    <n v="541633"/>
  </r>
  <r>
    <x v="33"/>
    <n v="538551"/>
  </r>
  <r>
    <x v="15"/>
    <n v="535201"/>
  </r>
  <r>
    <x v="3"/>
    <n v="520104"/>
  </r>
  <r>
    <x v="0"/>
    <n v="514544"/>
  </r>
  <r>
    <x v="2"/>
    <n v="503992"/>
  </r>
  <r>
    <x v="40"/>
    <n v="503378"/>
  </r>
  <r>
    <x v="15"/>
    <n v="490677"/>
  </r>
  <r>
    <x v="13"/>
    <n v="484267"/>
  </r>
  <r>
    <x v="51"/>
    <n v="468027"/>
  </r>
  <r>
    <x v="9"/>
    <n v="463787"/>
  </r>
  <r>
    <x v="0"/>
    <n v="463240"/>
  </r>
  <r>
    <x v="2"/>
    <n v="451549"/>
  </r>
  <r>
    <x v="2"/>
    <n v="449650"/>
  </r>
  <r>
    <x v="13"/>
    <n v="447912"/>
  </r>
  <r>
    <x v="13"/>
    <n v="439050"/>
  </r>
  <r>
    <x v="2"/>
    <n v="432479"/>
  </r>
  <r>
    <x v="50"/>
    <n v="409476"/>
  </r>
  <r>
    <x v="52"/>
    <n v="407838"/>
  </r>
  <r>
    <x v="52"/>
    <n v="379890"/>
  </r>
  <r>
    <x v="0"/>
    <n v="376105"/>
  </r>
  <r>
    <x v="0"/>
    <n v="351435"/>
  </r>
  <r>
    <x v="3"/>
    <n v="346515"/>
  </r>
  <r>
    <x v="13"/>
    <n v="345937"/>
  </r>
  <r>
    <x v="53"/>
    <n v="340017"/>
  </r>
  <r>
    <x v="46"/>
    <n v="339946"/>
  </r>
  <r>
    <x v="46"/>
    <n v="336498"/>
  </r>
  <r>
    <x v="54"/>
    <n v="335775"/>
  </r>
  <r>
    <x v="2"/>
    <n v="327630"/>
  </r>
  <r>
    <x v="55"/>
    <n v="325936"/>
  </r>
  <r>
    <x v="44"/>
    <n v="325583"/>
  </r>
  <r>
    <x v="46"/>
    <n v="322397"/>
  </r>
  <r>
    <x v="56"/>
    <n v="321788"/>
  </r>
  <r>
    <x v="24"/>
    <n v="320768"/>
  </r>
  <r>
    <x v="57"/>
    <n v="319848"/>
  </r>
  <r>
    <x v="22"/>
    <n v="310745"/>
  </r>
  <r>
    <x v="2"/>
    <n v="309757"/>
  </r>
  <r>
    <x v="46"/>
    <n v="308825"/>
  </r>
  <r>
    <x v="52"/>
    <n v="306385"/>
  </r>
  <r>
    <x v="49"/>
    <n v="304675"/>
  </r>
  <r>
    <x v="20"/>
    <n v="303164"/>
  </r>
  <r>
    <x v="34"/>
    <n v="302456"/>
  </r>
  <r>
    <x v="46"/>
    <n v="293436"/>
  </r>
  <r>
    <x v="52"/>
    <n v="288414"/>
  </r>
  <r>
    <x v="24"/>
    <n v="2767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5B9AA4-4CDE-6149-A9F5-1F610C570CBA}" name="StudioTotals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:J132" firstHeaderRow="1" firstDataRow="1" firstDataCol="1"/>
  <pivotFields count="7">
    <pivotField showAll="0"/>
    <pivotField showAll="0"/>
    <pivotField numFmtId="15" showAll="0"/>
    <pivotField axis="axisRow" showAll="0" sortType="descending">
      <items count="131">
        <item x="77"/>
        <item x="3"/>
        <item x="72"/>
        <item x="12"/>
        <item x="88"/>
        <item x="120"/>
        <item x="6"/>
        <item x="13"/>
        <item x="50"/>
        <item x="8"/>
        <item x="100"/>
        <item x="106"/>
        <item x="79"/>
        <item x="119"/>
        <item x="39"/>
        <item x="29"/>
        <item x="69"/>
        <item x="51"/>
        <item x="28"/>
        <item x="129"/>
        <item x="83"/>
        <item x="76"/>
        <item x="118"/>
        <item x="44"/>
        <item x="36"/>
        <item x="101"/>
        <item x="90"/>
        <item x="91"/>
        <item x="42"/>
        <item x="128"/>
        <item x="113"/>
        <item x="115"/>
        <item x="99"/>
        <item x="16"/>
        <item x="40"/>
        <item x="82"/>
        <item x="121"/>
        <item x="84"/>
        <item x="9"/>
        <item x="66"/>
        <item x="108"/>
        <item x="17"/>
        <item x="73"/>
        <item x="97"/>
        <item x="45"/>
        <item x="32"/>
        <item x="22"/>
        <item x="65"/>
        <item x="54"/>
        <item x="78"/>
        <item x="34"/>
        <item x="125"/>
        <item x="56"/>
        <item x="20"/>
        <item x="75"/>
        <item x="127"/>
        <item x="126"/>
        <item x="7"/>
        <item x="96"/>
        <item x="85"/>
        <item x="47"/>
        <item x="87"/>
        <item x="46"/>
        <item x="102"/>
        <item x="71"/>
        <item x="93"/>
        <item x="122"/>
        <item x="98"/>
        <item x="24"/>
        <item x="52"/>
        <item x="60"/>
        <item x="105"/>
        <item x="11"/>
        <item x="14"/>
        <item x="124"/>
        <item x="103"/>
        <item x="48"/>
        <item x="110"/>
        <item x="4"/>
        <item x="109"/>
        <item x="23"/>
        <item x="26"/>
        <item x="94"/>
        <item x="55"/>
        <item x="117"/>
        <item x="67"/>
        <item x="57"/>
        <item x="21"/>
        <item x="27"/>
        <item x="114"/>
        <item x="92"/>
        <item x="25"/>
        <item x="63"/>
        <item x="80"/>
        <item x="10"/>
        <item x="81"/>
        <item x="38"/>
        <item x="31"/>
        <item x="70"/>
        <item x="89"/>
        <item x="5"/>
        <item x="18"/>
        <item x="74"/>
        <item x="104"/>
        <item x="58"/>
        <item x="62"/>
        <item x="64"/>
        <item x="43"/>
        <item x="107"/>
        <item x="35"/>
        <item x="123"/>
        <item x="2"/>
        <item x="68"/>
        <item x="49"/>
        <item x="30"/>
        <item x="116"/>
        <item x="37"/>
        <item x="112"/>
        <item x="1"/>
        <item x="0"/>
        <item x="61"/>
        <item x="41"/>
        <item x="53"/>
        <item x="33"/>
        <item x="95"/>
        <item x="59"/>
        <item x="19"/>
        <item x="111"/>
        <item x="86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6" showAll="0"/>
    <pivotField showAll="0"/>
  </pivotFields>
  <rowFields count="1">
    <field x="3"/>
  </rowFields>
  <rowItems count="131">
    <i>
      <x v="118"/>
    </i>
    <i>
      <x v="119"/>
    </i>
    <i>
      <x v="111"/>
    </i>
    <i>
      <x v="78"/>
    </i>
    <i>
      <x v="100"/>
    </i>
    <i>
      <x v="1"/>
    </i>
    <i>
      <x v="57"/>
    </i>
    <i>
      <x v="3"/>
    </i>
    <i>
      <x v="38"/>
    </i>
    <i>
      <x v="9"/>
    </i>
    <i>
      <x v="6"/>
    </i>
    <i>
      <x v="72"/>
    </i>
    <i>
      <x v="94"/>
    </i>
    <i>
      <x v="33"/>
    </i>
    <i>
      <x v="101"/>
    </i>
    <i>
      <x v="41"/>
    </i>
    <i>
      <x v="7"/>
    </i>
    <i>
      <x v="73"/>
    </i>
    <i>
      <x v="129"/>
    </i>
    <i>
      <x v="126"/>
    </i>
    <i>
      <x v="88"/>
    </i>
    <i>
      <x v="15"/>
    </i>
    <i>
      <x v="34"/>
    </i>
    <i>
      <x v="114"/>
    </i>
    <i>
      <x v="46"/>
    </i>
    <i>
      <x v="18"/>
    </i>
    <i>
      <x v="68"/>
    </i>
    <i>
      <x v="53"/>
    </i>
    <i>
      <x v="81"/>
    </i>
    <i>
      <x v="87"/>
    </i>
    <i>
      <x v="80"/>
    </i>
    <i>
      <x v="50"/>
    </i>
    <i>
      <x v="91"/>
    </i>
    <i>
      <x v="116"/>
    </i>
    <i>
      <x v="44"/>
    </i>
    <i>
      <x v="109"/>
    </i>
    <i>
      <x v="121"/>
    </i>
    <i>
      <x v="60"/>
    </i>
    <i>
      <x v="97"/>
    </i>
    <i>
      <x v="45"/>
    </i>
    <i>
      <x v="123"/>
    </i>
    <i>
      <x v="24"/>
    </i>
    <i>
      <x v="96"/>
    </i>
    <i>
      <x v="14"/>
    </i>
    <i>
      <x v="54"/>
    </i>
    <i>
      <x v="28"/>
    </i>
    <i>
      <x v="107"/>
    </i>
    <i>
      <x v="23"/>
    </i>
    <i>
      <x v="76"/>
    </i>
    <i>
      <x v="47"/>
    </i>
    <i>
      <x v="62"/>
    </i>
    <i>
      <x v="86"/>
    </i>
    <i>
      <x v="70"/>
    </i>
    <i>
      <x v="42"/>
    </i>
    <i>
      <x v="17"/>
    </i>
    <i>
      <x v="113"/>
    </i>
    <i>
      <x v="8"/>
    </i>
    <i>
      <x v="120"/>
    </i>
    <i>
      <x v="48"/>
    </i>
    <i>
      <x v="104"/>
    </i>
    <i>
      <x v="69"/>
    </i>
    <i>
      <x v="122"/>
    </i>
    <i>
      <x v="105"/>
    </i>
    <i>
      <x v="83"/>
    </i>
    <i>
      <x v="52"/>
    </i>
    <i>
      <x v="125"/>
    </i>
    <i>
      <x v="16"/>
    </i>
    <i>
      <x v="112"/>
    </i>
    <i>
      <x v="106"/>
    </i>
    <i>
      <x v="92"/>
    </i>
    <i>
      <x v="49"/>
    </i>
    <i>
      <x v="2"/>
    </i>
    <i>
      <x v="39"/>
    </i>
    <i>
      <x v="85"/>
    </i>
    <i>
      <x v="98"/>
    </i>
    <i>
      <x v="64"/>
    </i>
    <i>
      <x v="102"/>
    </i>
    <i>
      <x/>
    </i>
    <i>
      <x v="21"/>
    </i>
    <i>
      <x v="12"/>
    </i>
    <i>
      <x v="93"/>
    </i>
    <i>
      <x v="95"/>
    </i>
    <i>
      <x v="4"/>
    </i>
    <i>
      <x v="35"/>
    </i>
    <i>
      <x v="65"/>
    </i>
    <i>
      <x v="59"/>
    </i>
    <i>
      <x v="128"/>
    </i>
    <i>
      <x v="20"/>
    </i>
    <i>
      <x v="37"/>
    </i>
    <i>
      <x v="63"/>
    </i>
    <i>
      <x v="82"/>
    </i>
    <i>
      <x v="61"/>
    </i>
    <i>
      <x v="99"/>
    </i>
    <i>
      <x v="43"/>
    </i>
    <i>
      <x v="10"/>
    </i>
    <i>
      <x v="27"/>
    </i>
    <i>
      <x v="26"/>
    </i>
    <i>
      <x v="90"/>
    </i>
    <i>
      <x v="124"/>
    </i>
    <i>
      <x v="58"/>
    </i>
    <i>
      <x v="32"/>
    </i>
    <i>
      <x v="67"/>
    </i>
    <i>
      <x v="25"/>
    </i>
    <i>
      <x v="103"/>
    </i>
    <i>
      <x v="79"/>
    </i>
    <i>
      <x v="75"/>
    </i>
    <i>
      <x v="71"/>
    </i>
    <i>
      <x v="11"/>
    </i>
    <i>
      <x v="108"/>
    </i>
    <i>
      <x v="40"/>
    </i>
    <i>
      <x v="127"/>
    </i>
    <i>
      <x v="77"/>
    </i>
    <i>
      <x v="117"/>
    </i>
    <i>
      <x v="30"/>
    </i>
    <i>
      <x v="89"/>
    </i>
    <i>
      <x v="31"/>
    </i>
    <i>
      <x v="115"/>
    </i>
    <i>
      <x v="84"/>
    </i>
    <i>
      <x v="22"/>
    </i>
    <i>
      <x v="13"/>
    </i>
    <i>
      <x v="5"/>
    </i>
    <i>
      <x v="36"/>
    </i>
    <i>
      <x v="66"/>
    </i>
    <i>
      <x v="29"/>
    </i>
    <i>
      <x v="110"/>
    </i>
    <i>
      <x v="74"/>
    </i>
    <i>
      <x v="51"/>
    </i>
    <i>
      <x v="56"/>
    </i>
    <i>
      <x v="55"/>
    </i>
    <i>
      <x v="19"/>
    </i>
    <i t="grand">
      <x/>
    </i>
  </rowItems>
  <colItems count="1">
    <i/>
  </colItems>
  <dataFields count="1">
    <dataField name="Sum of 2025 Gross ($M)" fld="5" baseField="0" baseItem="0" numFmtId="169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B0CDA7-C87E-024C-BED1-49D7AD84E95C}" name="PTPARENT_DOM2023_T300" cacheId="6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R1:CS60" firstHeaderRow="1" firstDataRow="1" firstDataCol="1"/>
  <pivotFields count="2">
    <pivotField axis="axisRow" showAll="0" sortType="descending">
      <items count="59">
        <item x="9"/>
        <item x="8"/>
        <item x="6"/>
        <item x="5"/>
        <item x="29"/>
        <item x="22"/>
        <item x="52"/>
        <item x="19"/>
        <item x="42"/>
        <item x="43"/>
        <item x="38"/>
        <item x="13"/>
        <item x="56"/>
        <item x="51"/>
        <item x="41"/>
        <item x="11"/>
        <item x="35"/>
        <item x="46"/>
        <item x="33"/>
        <item x="36"/>
        <item x="34"/>
        <item x="26"/>
        <item x="4"/>
        <item x="47"/>
        <item x="14"/>
        <item x="48"/>
        <item x="55"/>
        <item x="1"/>
        <item x="15"/>
        <item x="27"/>
        <item x="49"/>
        <item x="25"/>
        <item x="16"/>
        <item x="7"/>
        <item x="17"/>
        <item x="53"/>
        <item x="23"/>
        <item x="37"/>
        <item x="44"/>
        <item x="20"/>
        <item x="57"/>
        <item x="21"/>
        <item x="32"/>
        <item x="2"/>
        <item x="54"/>
        <item x="39"/>
        <item x="3"/>
        <item x="45"/>
        <item x="10"/>
        <item x="18"/>
        <item x="50"/>
        <item x="40"/>
        <item x="31"/>
        <item x="28"/>
        <item x="0"/>
        <item x="24"/>
        <item x="12"/>
        <item x="3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59">
    <i>
      <x v="27"/>
    </i>
    <i>
      <x v="46"/>
    </i>
    <i>
      <x v="54"/>
    </i>
    <i>
      <x v="43"/>
    </i>
    <i>
      <x v="33"/>
    </i>
    <i>
      <x v="22"/>
    </i>
    <i>
      <x v="1"/>
    </i>
    <i>
      <x v="3"/>
    </i>
    <i>
      <x v="2"/>
    </i>
    <i>
      <x/>
    </i>
    <i>
      <x v="11"/>
    </i>
    <i>
      <x v="56"/>
    </i>
    <i>
      <x v="48"/>
    </i>
    <i>
      <x v="15"/>
    </i>
    <i>
      <x v="28"/>
    </i>
    <i>
      <x v="5"/>
    </i>
    <i>
      <x v="39"/>
    </i>
    <i>
      <x v="24"/>
    </i>
    <i>
      <x v="7"/>
    </i>
    <i>
      <x v="49"/>
    </i>
    <i>
      <x v="32"/>
    </i>
    <i>
      <x v="34"/>
    </i>
    <i>
      <x v="55"/>
    </i>
    <i>
      <x v="18"/>
    </i>
    <i>
      <x v="41"/>
    </i>
    <i>
      <x v="36"/>
    </i>
    <i>
      <x v="53"/>
    </i>
    <i>
      <x v="57"/>
    </i>
    <i>
      <x v="31"/>
    </i>
    <i>
      <x v="21"/>
    </i>
    <i>
      <x v="29"/>
    </i>
    <i>
      <x v="4"/>
    </i>
    <i>
      <x v="20"/>
    </i>
    <i>
      <x v="52"/>
    </i>
    <i>
      <x v="42"/>
    </i>
    <i>
      <x v="17"/>
    </i>
    <i>
      <x v="51"/>
    </i>
    <i>
      <x v="16"/>
    </i>
    <i>
      <x v="19"/>
    </i>
    <i>
      <x v="37"/>
    </i>
    <i>
      <x v="10"/>
    </i>
    <i>
      <x v="45"/>
    </i>
    <i>
      <x v="6"/>
    </i>
    <i>
      <x v="23"/>
    </i>
    <i>
      <x v="25"/>
    </i>
    <i>
      <x v="38"/>
    </i>
    <i>
      <x v="14"/>
    </i>
    <i>
      <x v="50"/>
    </i>
    <i>
      <x v="30"/>
    </i>
    <i>
      <x v="8"/>
    </i>
    <i>
      <x v="9"/>
    </i>
    <i>
      <x v="47"/>
    </i>
    <i>
      <x v="13"/>
    </i>
    <i>
      <x v="35"/>
    </i>
    <i>
      <x v="44"/>
    </i>
    <i>
      <x v="26"/>
    </i>
    <i>
      <x v="12"/>
    </i>
    <i>
      <x v="40"/>
    </i>
    <i t="grand">
      <x/>
    </i>
  </rowItems>
  <colItems count="1">
    <i/>
  </colItems>
  <dataFields count="1">
    <dataField name="Sum of Domestic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E39E04-93B0-8047-A723-2324E15BEC7F}" name="PTPARENT_DOM2024_T300" cacheId="6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O1:CP59" firstHeaderRow="1" firstDataRow="1" firstDataCol="1"/>
  <pivotFields count="2">
    <pivotField axis="axisRow" showAll="0" sortType="descending">
      <items count="58">
        <item x="7"/>
        <item x="21"/>
        <item x="5"/>
        <item x="53"/>
        <item x="12"/>
        <item x="41"/>
        <item x="20"/>
        <item x="48"/>
        <item x="25"/>
        <item x="46"/>
        <item x="51"/>
        <item x="55"/>
        <item x="10"/>
        <item x="42"/>
        <item x="17"/>
        <item x="8"/>
        <item x="18"/>
        <item x="38"/>
        <item x="37"/>
        <item x="49"/>
        <item x="43"/>
        <item x="9"/>
        <item x="47"/>
        <item x="27"/>
        <item x="19"/>
        <item x="36"/>
        <item x="14"/>
        <item x="28"/>
        <item x="1"/>
        <item x="6"/>
        <item x="34"/>
        <item x="50"/>
        <item x="4"/>
        <item x="44"/>
        <item x="13"/>
        <item x="56"/>
        <item x="45"/>
        <item x="29"/>
        <item x="30"/>
        <item x="15"/>
        <item x="26"/>
        <item x="11"/>
        <item x="35"/>
        <item x="3"/>
        <item x="54"/>
        <item x="39"/>
        <item x="22"/>
        <item x="0"/>
        <item x="16"/>
        <item x="31"/>
        <item x="23"/>
        <item x="24"/>
        <item x="32"/>
        <item x="2"/>
        <item x="33"/>
        <item x="40"/>
        <item x="5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58">
    <i>
      <x v="47"/>
    </i>
    <i>
      <x v="28"/>
    </i>
    <i>
      <x v="53"/>
    </i>
    <i>
      <x v="43"/>
    </i>
    <i>
      <x v="32"/>
    </i>
    <i>
      <x v="2"/>
    </i>
    <i>
      <x v="21"/>
    </i>
    <i>
      <x/>
    </i>
    <i>
      <x v="29"/>
    </i>
    <i>
      <x v="12"/>
    </i>
    <i>
      <x v="4"/>
    </i>
    <i>
      <x v="15"/>
    </i>
    <i>
      <x v="34"/>
    </i>
    <i>
      <x v="41"/>
    </i>
    <i>
      <x v="6"/>
    </i>
    <i>
      <x v="16"/>
    </i>
    <i>
      <x v="48"/>
    </i>
    <i>
      <x v="26"/>
    </i>
    <i>
      <x v="14"/>
    </i>
    <i>
      <x v="37"/>
    </i>
    <i>
      <x v="39"/>
    </i>
    <i>
      <x v="50"/>
    </i>
    <i>
      <x v="24"/>
    </i>
    <i>
      <x v="49"/>
    </i>
    <i>
      <x v="8"/>
    </i>
    <i>
      <x v="38"/>
    </i>
    <i>
      <x v="54"/>
    </i>
    <i>
      <x v="1"/>
    </i>
    <i>
      <x v="46"/>
    </i>
    <i>
      <x v="51"/>
    </i>
    <i>
      <x v="18"/>
    </i>
    <i>
      <x v="40"/>
    </i>
    <i>
      <x v="23"/>
    </i>
    <i>
      <x v="27"/>
    </i>
    <i>
      <x v="52"/>
    </i>
    <i>
      <x v="30"/>
    </i>
    <i>
      <x v="42"/>
    </i>
    <i>
      <x v="25"/>
    </i>
    <i>
      <x v="17"/>
    </i>
    <i>
      <x v="45"/>
    </i>
    <i>
      <x v="20"/>
    </i>
    <i>
      <x v="55"/>
    </i>
    <i>
      <x v="5"/>
    </i>
    <i>
      <x v="13"/>
    </i>
    <i>
      <x v="31"/>
    </i>
    <i>
      <x v="33"/>
    </i>
    <i>
      <x v="36"/>
    </i>
    <i>
      <x v="9"/>
    </i>
    <i>
      <x v="22"/>
    </i>
    <i>
      <x v="7"/>
    </i>
    <i>
      <x v="19"/>
    </i>
    <i>
      <x v="10"/>
    </i>
    <i>
      <x v="56"/>
    </i>
    <i>
      <x v="3"/>
    </i>
    <i>
      <x v="44"/>
    </i>
    <i>
      <x v="11"/>
    </i>
    <i>
      <x v="35"/>
    </i>
    <i t="grand">
      <x/>
    </i>
  </rowItems>
  <colItems count="1">
    <i/>
  </colItems>
  <dataFields count="1">
    <dataField name="Sum of Domestic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772565-085B-4343-B793-9313F98AE759}" name="PTPARENT_DOM2025_T300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L1:CM55" firstHeaderRow="1" firstDataRow="1" firstDataCol="1"/>
  <pivotFields count="2">
    <pivotField axis="axisRow" showAll="0" sortType="descending">
      <items count="54">
        <item x="9"/>
        <item x="5"/>
        <item x="10"/>
        <item x="46"/>
        <item x="7"/>
        <item x="35"/>
        <item x="25"/>
        <item x="47"/>
        <item x="24"/>
        <item x="40"/>
        <item x="32"/>
        <item x="38"/>
        <item x="13"/>
        <item x="36"/>
        <item x="14"/>
        <item x="41"/>
        <item x="28"/>
        <item x="18"/>
        <item x="50"/>
        <item x="30"/>
        <item x="52"/>
        <item x="16"/>
        <item x="6"/>
        <item x="43"/>
        <item x="42"/>
        <item x="20"/>
        <item x="48"/>
        <item x="2"/>
        <item x="8"/>
        <item x="11"/>
        <item x="44"/>
        <item x="12"/>
        <item x="3"/>
        <item x="19"/>
        <item x="22"/>
        <item x="51"/>
        <item x="17"/>
        <item x="23"/>
        <item x="21"/>
        <item x="34"/>
        <item x="27"/>
        <item x="4"/>
        <item x="39"/>
        <item x="1"/>
        <item x="31"/>
        <item x="45"/>
        <item x="26"/>
        <item x="33"/>
        <item x="0"/>
        <item x="37"/>
        <item x="49"/>
        <item x="29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54">
    <i>
      <x v="43"/>
    </i>
    <i>
      <x v="48"/>
    </i>
    <i>
      <x v="27"/>
    </i>
    <i>
      <x v="41"/>
    </i>
    <i>
      <x v="32"/>
    </i>
    <i>
      <x v="22"/>
    </i>
    <i>
      <x/>
    </i>
    <i>
      <x v="4"/>
    </i>
    <i>
      <x v="1"/>
    </i>
    <i>
      <x v="28"/>
    </i>
    <i>
      <x v="12"/>
    </i>
    <i>
      <x v="14"/>
    </i>
    <i>
      <x v="2"/>
    </i>
    <i>
      <x v="29"/>
    </i>
    <i>
      <x v="31"/>
    </i>
    <i>
      <x v="52"/>
    </i>
    <i>
      <x v="6"/>
    </i>
    <i>
      <x v="37"/>
    </i>
    <i>
      <x v="46"/>
    </i>
    <i>
      <x v="8"/>
    </i>
    <i>
      <x v="17"/>
    </i>
    <i>
      <x v="13"/>
    </i>
    <i>
      <x v="21"/>
    </i>
    <i>
      <x v="34"/>
    </i>
    <i>
      <x v="25"/>
    </i>
    <i>
      <x v="36"/>
    </i>
    <i>
      <x v="33"/>
    </i>
    <i>
      <x v="38"/>
    </i>
    <i>
      <x v="47"/>
    </i>
    <i>
      <x v="19"/>
    </i>
    <i>
      <x v="44"/>
    </i>
    <i>
      <x v="40"/>
    </i>
    <i>
      <x v="16"/>
    </i>
    <i>
      <x v="51"/>
    </i>
    <i>
      <x v="49"/>
    </i>
    <i>
      <x v="15"/>
    </i>
    <i>
      <x v="10"/>
    </i>
    <i>
      <x v="23"/>
    </i>
    <i>
      <x v="39"/>
    </i>
    <i>
      <x v="5"/>
    </i>
    <i>
      <x v="11"/>
    </i>
    <i>
      <x v="42"/>
    </i>
    <i>
      <x v="9"/>
    </i>
    <i>
      <x v="24"/>
    </i>
    <i>
      <x v="30"/>
    </i>
    <i>
      <x v="45"/>
    </i>
    <i>
      <x v="3"/>
    </i>
    <i>
      <x v="7"/>
    </i>
    <i>
      <x v="26"/>
    </i>
    <i>
      <x v="50"/>
    </i>
    <i>
      <x v="18"/>
    </i>
    <i>
      <x v="35"/>
    </i>
    <i>
      <x v="20"/>
    </i>
    <i t="grand">
      <x/>
    </i>
  </rowItems>
  <colItems count="1">
    <i/>
  </colItems>
  <dataFields count="1">
    <dataField name="Sum of Domestic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476B71-DC8D-5C49-BCD7-912AAE302141}" name="PTPARENT_DOM2023" cacheId="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H1:CI100" firstHeaderRow="1" firstDataRow="1" firstDataCol="1"/>
  <pivotFields count="2">
    <pivotField axis="axisRow" showAll="0" sortType="descending">
      <items count="99">
        <item x="85"/>
        <item x="9"/>
        <item x="83"/>
        <item x="8"/>
        <item x="6"/>
        <item x="5"/>
        <item x="60"/>
        <item x="88"/>
        <item x="59"/>
        <item x="97"/>
        <item x="29"/>
        <item x="92"/>
        <item x="22"/>
        <item x="52"/>
        <item x="64"/>
        <item x="95"/>
        <item x="19"/>
        <item x="42"/>
        <item x="94"/>
        <item x="84"/>
        <item x="43"/>
        <item x="89"/>
        <item x="91"/>
        <item x="79"/>
        <item x="38"/>
        <item x="13"/>
        <item x="56"/>
        <item x="93"/>
        <item x="51"/>
        <item x="41"/>
        <item x="11"/>
        <item x="87"/>
        <item x="77"/>
        <item x="68"/>
        <item x="35"/>
        <item x="76"/>
        <item x="46"/>
        <item x="33"/>
        <item x="36"/>
        <item x="80"/>
        <item x="65"/>
        <item x="34"/>
        <item x="26"/>
        <item x="62"/>
        <item x="4"/>
        <item x="73"/>
        <item x="47"/>
        <item x="14"/>
        <item x="66"/>
        <item x="72"/>
        <item x="48"/>
        <item x="58"/>
        <item x="55"/>
        <item x="1"/>
        <item x="15"/>
        <item x="27"/>
        <item x="49"/>
        <item x="25"/>
        <item x="16"/>
        <item x="7"/>
        <item x="74"/>
        <item x="17"/>
        <item x="53"/>
        <item x="63"/>
        <item x="78"/>
        <item x="23"/>
        <item x="37"/>
        <item x="44"/>
        <item x="20"/>
        <item x="57"/>
        <item x="21"/>
        <item x="81"/>
        <item x="69"/>
        <item x="32"/>
        <item x="67"/>
        <item x="2"/>
        <item x="54"/>
        <item x="39"/>
        <item x="96"/>
        <item x="82"/>
        <item x="3"/>
        <item x="45"/>
        <item x="10"/>
        <item x="18"/>
        <item x="70"/>
        <item x="50"/>
        <item x="40"/>
        <item x="31"/>
        <item x="28"/>
        <item x="90"/>
        <item x="0"/>
        <item x="61"/>
        <item x="24"/>
        <item x="12"/>
        <item x="86"/>
        <item x="30"/>
        <item x="75"/>
        <item x="7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99">
    <i>
      <x v="53"/>
    </i>
    <i>
      <x v="80"/>
    </i>
    <i>
      <x v="90"/>
    </i>
    <i>
      <x v="75"/>
    </i>
    <i>
      <x v="59"/>
    </i>
    <i>
      <x v="44"/>
    </i>
    <i>
      <x v="3"/>
    </i>
    <i>
      <x v="5"/>
    </i>
    <i>
      <x v="4"/>
    </i>
    <i>
      <x v="1"/>
    </i>
    <i>
      <x v="25"/>
    </i>
    <i>
      <x v="93"/>
    </i>
    <i>
      <x v="82"/>
    </i>
    <i>
      <x v="30"/>
    </i>
    <i>
      <x v="54"/>
    </i>
    <i>
      <x v="12"/>
    </i>
    <i>
      <x v="68"/>
    </i>
    <i>
      <x v="47"/>
    </i>
    <i>
      <x v="16"/>
    </i>
    <i>
      <x v="83"/>
    </i>
    <i>
      <x v="58"/>
    </i>
    <i>
      <x v="92"/>
    </i>
    <i>
      <x v="61"/>
    </i>
    <i>
      <x v="37"/>
    </i>
    <i>
      <x v="70"/>
    </i>
    <i>
      <x v="57"/>
    </i>
    <i>
      <x v="65"/>
    </i>
    <i>
      <x v="88"/>
    </i>
    <i>
      <x v="95"/>
    </i>
    <i>
      <x v="42"/>
    </i>
    <i>
      <x v="55"/>
    </i>
    <i>
      <x v="41"/>
    </i>
    <i>
      <x v="10"/>
    </i>
    <i>
      <x v="36"/>
    </i>
    <i>
      <x v="87"/>
    </i>
    <i>
      <x v="73"/>
    </i>
    <i>
      <x v="66"/>
    </i>
    <i>
      <x v="86"/>
    </i>
    <i>
      <x v="34"/>
    </i>
    <i>
      <x v="46"/>
    </i>
    <i>
      <x v="38"/>
    </i>
    <i>
      <x v="13"/>
    </i>
    <i>
      <x v="77"/>
    </i>
    <i>
      <x v="24"/>
    </i>
    <i>
      <x v="50"/>
    </i>
    <i>
      <x v="43"/>
    </i>
    <i>
      <x v="67"/>
    </i>
    <i>
      <x v="56"/>
    </i>
    <i>
      <x v="29"/>
    </i>
    <i>
      <x v="85"/>
    </i>
    <i>
      <x v="17"/>
    </i>
    <i>
      <x v="20"/>
    </i>
    <i>
      <x v="51"/>
    </i>
    <i>
      <x v="81"/>
    </i>
    <i>
      <x v="84"/>
    </i>
    <i>
      <x v="28"/>
    </i>
    <i>
      <x v="8"/>
    </i>
    <i>
      <x v="33"/>
    </i>
    <i>
      <x v="26"/>
    </i>
    <i>
      <x v="40"/>
    </i>
    <i>
      <x v="74"/>
    </i>
    <i>
      <x v="52"/>
    </i>
    <i>
      <x v="62"/>
    </i>
    <i>
      <x v="76"/>
    </i>
    <i>
      <x v="69"/>
    </i>
    <i>
      <x v="6"/>
    </i>
    <i>
      <x v="91"/>
    </i>
    <i>
      <x v="63"/>
    </i>
    <i>
      <x v="14"/>
    </i>
    <i>
      <x v="48"/>
    </i>
    <i>
      <x v="96"/>
    </i>
    <i>
      <x v="72"/>
    </i>
    <i>
      <x v="45"/>
    </i>
    <i>
      <x v="97"/>
    </i>
    <i>
      <x v="49"/>
    </i>
    <i>
      <x v="60"/>
    </i>
    <i>
      <x v="35"/>
    </i>
    <i>
      <x v="32"/>
    </i>
    <i>
      <x v="94"/>
    </i>
    <i>
      <x v="64"/>
    </i>
    <i>
      <x v="23"/>
    </i>
    <i>
      <x v="39"/>
    </i>
    <i>
      <x v="2"/>
    </i>
    <i>
      <x v="71"/>
    </i>
    <i>
      <x v="79"/>
    </i>
    <i>
      <x v="19"/>
    </i>
    <i>
      <x/>
    </i>
    <i>
      <x v="31"/>
    </i>
    <i>
      <x v="7"/>
    </i>
    <i>
      <x v="21"/>
    </i>
    <i>
      <x v="89"/>
    </i>
    <i>
      <x v="22"/>
    </i>
    <i>
      <x v="11"/>
    </i>
    <i>
      <x v="27"/>
    </i>
    <i>
      <x v="18"/>
    </i>
    <i>
      <x v="15"/>
    </i>
    <i>
      <x v="78"/>
    </i>
    <i>
      <x v="9"/>
    </i>
    <i t="grand">
      <x/>
    </i>
  </rowItems>
  <colItems count="1">
    <i/>
  </colItems>
  <dataFields count="1">
    <dataField name="Sum of Domestic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C4C1FF-AB82-0B4A-A873-EC96F7CABF60}" name="PTPARENT_DOM2024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E1:CF114" firstHeaderRow="1" firstDataRow="1" firstDataCol="1"/>
  <pivotFields count="2">
    <pivotField axis="axisRow" showAll="0" sortType="descending">
      <items count="113">
        <item x="85"/>
        <item x="97"/>
        <item x="7"/>
        <item x="21"/>
        <item x="67"/>
        <item x="5"/>
        <item x="53"/>
        <item x="12"/>
        <item x="84"/>
        <item x="41"/>
        <item x="107"/>
        <item x="105"/>
        <item x="20"/>
        <item x="48"/>
        <item x="93"/>
        <item x="25"/>
        <item x="98"/>
        <item x="66"/>
        <item x="46"/>
        <item x="99"/>
        <item x="51"/>
        <item x="111"/>
        <item x="94"/>
        <item x="69"/>
        <item x="109"/>
        <item x="55"/>
        <item x="10"/>
        <item x="102"/>
        <item x="96"/>
        <item x="89"/>
        <item x="42"/>
        <item x="68"/>
        <item x="17"/>
        <item x="57"/>
        <item x="90"/>
        <item x="103"/>
        <item x="104"/>
        <item x="59"/>
        <item x="8"/>
        <item x="18"/>
        <item x="38"/>
        <item x="91"/>
        <item x="37"/>
        <item x="49"/>
        <item x="101"/>
        <item x="43"/>
        <item x="63"/>
        <item x="61"/>
        <item x="73"/>
        <item x="88"/>
        <item x="9"/>
        <item x="47"/>
        <item x="27"/>
        <item x="86"/>
        <item x="19"/>
        <item x="81"/>
        <item x="60"/>
        <item x="65"/>
        <item x="78"/>
        <item x="36"/>
        <item x="72"/>
        <item x="14"/>
        <item x="28"/>
        <item x="76"/>
        <item x="74"/>
        <item x="1"/>
        <item x="79"/>
        <item x="6"/>
        <item x="34"/>
        <item x="50"/>
        <item x="70"/>
        <item x="110"/>
        <item x="82"/>
        <item x="80"/>
        <item x="4"/>
        <item x="44"/>
        <item x="77"/>
        <item x="13"/>
        <item x="56"/>
        <item x="45"/>
        <item x="95"/>
        <item x="58"/>
        <item x="108"/>
        <item x="29"/>
        <item x="30"/>
        <item x="15"/>
        <item x="26"/>
        <item x="92"/>
        <item x="11"/>
        <item x="35"/>
        <item x="3"/>
        <item x="54"/>
        <item x="75"/>
        <item x="39"/>
        <item x="22"/>
        <item x="0"/>
        <item x="16"/>
        <item x="31"/>
        <item x="100"/>
        <item x="106"/>
        <item x="62"/>
        <item x="23"/>
        <item x="24"/>
        <item x="32"/>
        <item x="71"/>
        <item x="2"/>
        <item x="33"/>
        <item x="40"/>
        <item x="52"/>
        <item x="87"/>
        <item x="64"/>
        <item x="8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113">
    <i>
      <x v="95"/>
    </i>
    <i>
      <x v="65"/>
    </i>
    <i>
      <x v="105"/>
    </i>
    <i>
      <x v="90"/>
    </i>
    <i>
      <x v="74"/>
    </i>
    <i>
      <x v="5"/>
    </i>
    <i>
      <x v="50"/>
    </i>
    <i>
      <x v="2"/>
    </i>
    <i>
      <x v="67"/>
    </i>
    <i>
      <x v="26"/>
    </i>
    <i>
      <x v="7"/>
    </i>
    <i>
      <x v="38"/>
    </i>
    <i>
      <x v="77"/>
    </i>
    <i>
      <x v="88"/>
    </i>
    <i>
      <x v="12"/>
    </i>
    <i>
      <x v="39"/>
    </i>
    <i>
      <x v="61"/>
    </i>
    <i>
      <x v="83"/>
    </i>
    <i>
      <x v="96"/>
    </i>
    <i>
      <x v="32"/>
    </i>
    <i>
      <x v="85"/>
    </i>
    <i>
      <x v="101"/>
    </i>
    <i>
      <x v="54"/>
    </i>
    <i>
      <x v="97"/>
    </i>
    <i>
      <x v="106"/>
    </i>
    <i>
      <x v="15"/>
    </i>
    <i>
      <x v="42"/>
    </i>
    <i>
      <x v="84"/>
    </i>
    <i>
      <x v="3"/>
    </i>
    <i>
      <x v="94"/>
    </i>
    <i>
      <x v="102"/>
    </i>
    <i>
      <x v="86"/>
    </i>
    <i>
      <x v="52"/>
    </i>
    <i>
      <x v="62"/>
    </i>
    <i>
      <x v="103"/>
    </i>
    <i>
      <x v="13"/>
    </i>
    <i>
      <x v="68"/>
    </i>
    <i>
      <x v="45"/>
    </i>
    <i>
      <x v="89"/>
    </i>
    <i>
      <x v="40"/>
    </i>
    <i>
      <x v="59"/>
    </i>
    <i>
      <x v="69"/>
    </i>
    <i>
      <x v="93"/>
    </i>
    <i>
      <x v="9"/>
    </i>
    <i>
      <x v="107"/>
    </i>
    <i>
      <x v="30"/>
    </i>
    <i>
      <x v="46"/>
    </i>
    <i>
      <x v="25"/>
    </i>
    <i>
      <x v="75"/>
    </i>
    <i>
      <x v="79"/>
    </i>
    <i>
      <x v="18"/>
    </i>
    <i>
      <x v="51"/>
    </i>
    <i>
      <x v="78"/>
    </i>
    <i>
      <x v="33"/>
    </i>
    <i>
      <x v="108"/>
    </i>
    <i>
      <x v="43"/>
    </i>
    <i>
      <x v="100"/>
    </i>
    <i>
      <x v="6"/>
    </i>
    <i>
      <x v="81"/>
    </i>
    <i>
      <x v="20"/>
    </i>
    <i>
      <x v="91"/>
    </i>
    <i>
      <x v="63"/>
    </i>
    <i>
      <x v="37"/>
    </i>
    <i>
      <x v="70"/>
    </i>
    <i>
      <x v="56"/>
    </i>
    <i>
      <x v="110"/>
    </i>
    <i>
      <x v="47"/>
    </i>
    <i>
      <x v="41"/>
    </i>
    <i>
      <x v="57"/>
    </i>
    <i>
      <x v="17"/>
    </i>
    <i>
      <x v="4"/>
    </i>
    <i>
      <x v="31"/>
    </i>
    <i>
      <x v="23"/>
    </i>
    <i>
      <x v="48"/>
    </i>
    <i>
      <x v="76"/>
    </i>
    <i>
      <x v="104"/>
    </i>
    <i>
      <x v="60"/>
    </i>
    <i>
      <x v="53"/>
    </i>
    <i>
      <x v="92"/>
    </i>
    <i>
      <x v="64"/>
    </i>
    <i>
      <x v="58"/>
    </i>
    <i>
      <x v="8"/>
    </i>
    <i>
      <x v="66"/>
    </i>
    <i>
      <x v="73"/>
    </i>
    <i>
      <x v="55"/>
    </i>
    <i>
      <x v="72"/>
    </i>
    <i>
      <x v="111"/>
    </i>
    <i>
      <x/>
    </i>
    <i>
      <x v="109"/>
    </i>
    <i>
      <x v="49"/>
    </i>
    <i>
      <x v="29"/>
    </i>
    <i>
      <x v="34"/>
    </i>
    <i>
      <x v="87"/>
    </i>
    <i>
      <x v="14"/>
    </i>
    <i>
      <x v="22"/>
    </i>
    <i>
      <x v="80"/>
    </i>
    <i>
      <x v="19"/>
    </i>
    <i>
      <x v="28"/>
    </i>
    <i>
      <x v="1"/>
    </i>
    <i>
      <x v="16"/>
    </i>
    <i>
      <x v="98"/>
    </i>
    <i>
      <x v="44"/>
    </i>
    <i>
      <x v="36"/>
    </i>
    <i>
      <x v="27"/>
    </i>
    <i>
      <x v="35"/>
    </i>
    <i>
      <x v="82"/>
    </i>
    <i>
      <x v="11"/>
    </i>
    <i>
      <x v="99"/>
    </i>
    <i>
      <x v="10"/>
    </i>
    <i>
      <x v="24"/>
    </i>
    <i>
      <x v="71"/>
    </i>
    <i>
      <x v="21"/>
    </i>
    <i t="grand">
      <x/>
    </i>
  </rowItems>
  <colItems count="1">
    <i/>
  </colItems>
  <dataFields count="1">
    <dataField name="Sum of Domestic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BA6696-D20C-5E43-9E8B-69F56D5652D5}" name="PTPARENT_DOM2025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B1:CC124" firstHeaderRow="1" firstDataRow="1" firstDataCol="1"/>
  <pivotFields count="2">
    <pivotField axis="axisRow" showAll="0" sortType="descending">
      <items count="123">
        <item x="71"/>
        <item x="66"/>
        <item x="9"/>
        <item x="82"/>
        <item x="112"/>
        <item x="5"/>
        <item x="10"/>
        <item x="46"/>
        <item x="7"/>
        <item x="93"/>
        <item x="98"/>
        <item x="73"/>
        <item x="111"/>
        <item x="35"/>
        <item x="25"/>
        <item x="63"/>
        <item x="47"/>
        <item x="24"/>
        <item x="121"/>
        <item x="77"/>
        <item x="70"/>
        <item x="110"/>
        <item x="40"/>
        <item x="32"/>
        <item x="94"/>
        <item x="84"/>
        <item x="38"/>
        <item x="120"/>
        <item x="105"/>
        <item x="107"/>
        <item x="92"/>
        <item x="13"/>
        <item x="36"/>
        <item x="76"/>
        <item x="113"/>
        <item x="78"/>
        <item x="100"/>
        <item x="14"/>
        <item x="67"/>
        <item x="90"/>
        <item x="41"/>
        <item x="28"/>
        <item x="18"/>
        <item x="61"/>
        <item x="50"/>
        <item x="72"/>
        <item x="30"/>
        <item x="117"/>
        <item x="52"/>
        <item x="16"/>
        <item x="69"/>
        <item x="119"/>
        <item x="118"/>
        <item x="6"/>
        <item x="89"/>
        <item x="79"/>
        <item x="43"/>
        <item x="81"/>
        <item x="42"/>
        <item x="95"/>
        <item x="65"/>
        <item x="86"/>
        <item x="114"/>
        <item x="91"/>
        <item x="20"/>
        <item x="48"/>
        <item x="56"/>
        <item x="97"/>
        <item x="2"/>
        <item x="8"/>
        <item x="11"/>
        <item x="116"/>
        <item x="44"/>
        <item x="12"/>
        <item x="102"/>
        <item x="3"/>
        <item x="101"/>
        <item x="19"/>
        <item x="22"/>
        <item x="87"/>
        <item x="51"/>
        <item x="109"/>
        <item x="53"/>
        <item x="17"/>
        <item x="23"/>
        <item x="106"/>
        <item x="85"/>
        <item x="21"/>
        <item x="59"/>
        <item x="74"/>
        <item x="75"/>
        <item x="34"/>
        <item x="27"/>
        <item x="64"/>
        <item x="83"/>
        <item x="4"/>
        <item x="68"/>
        <item x="96"/>
        <item x="54"/>
        <item x="58"/>
        <item x="60"/>
        <item x="39"/>
        <item x="99"/>
        <item x="1"/>
        <item x="31"/>
        <item x="115"/>
        <item x="62"/>
        <item x="45"/>
        <item x="26"/>
        <item x="108"/>
        <item x="33"/>
        <item x="104"/>
        <item x="0"/>
        <item x="57"/>
        <item x="37"/>
        <item x="49"/>
        <item x="29"/>
        <item x="88"/>
        <item x="55"/>
        <item x="15"/>
        <item x="103"/>
        <item x="8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123">
    <i>
      <x v="103"/>
    </i>
    <i>
      <x v="112"/>
    </i>
    <i>
      <x v="68"/>
    </i>
    <i>
      <x v="95"/>
    </i>
    <i>
      <x v="75"/>
    </i>
    <i>
      <x v="53"/>
    </i>
    <i>
      <x v="2"/>
    </i>
    <i>
      <x v="8"/>
    </i>
    <i>
      <x v="5"/>
    </i>
    <i>
      <x v="69"/>
    </i>
    <i>
      <x v="31"/>
    </i>
    <i>
      <x v="37"/>
    </i>
    <i>
      <x v="6"/>
    </i>
    <i>
      <x v="70"/>
    </i>
    <i>
      <x v="73"/>
    </i>
    <i>
      <x v="119"/>
    </i>
    <i>
      <x v="84"/>
    </i>
    <i>
      <x v="14"/>
    </i>
    <i>
      <x v="32"/>
    </i>
    <i>
      <x v="108"/>
    </i>
    <i>
      <x v="42"/>
    </i>
    <i>
      <x v="17"/>
    </i>
    <i>
      <x v="64"/>
    </i>
    <i>
      <x v="49"/>
    </i>
    <i>
      <x v="78"/>
    </i>
    <i>
      <x v="83"/>
    </i>
    <i>
      <x v="77"/>
    </i>
    <i>
      <x v="46"/>
    </i>
    <i>
      <x v="87"/>
    </i>
    <i>
      <x v="110"/>
    </i>
    <i>
      <x v="40"/>
    </i>
    <i>
      <x v="104"/>
    </i>
    <i>
      <x v="114"/>
    </i>
    <i>
      <x v="56"/>
    </i>
    <i>
      <x v="92"/>
    </i>
    <i>
      <x v="41"/>
    </i>
    <i>
      <x v="116"/>
    </i>
    <i>
      <x v="23"/>
    </i>
    <i>
      <x v="91"/>
    </i>
    <i>
      <x v="13"/>
    </i>
    <i>
      <x v="50"/>
    </i>
    <i>
      <x v="26"/>
    </i>
    <i>
      <x v="101"/>
    </i>
    <i>
      <x v="22"/>
    </i>
    <i>
      <x v="72"/>
    </i>
    <i>
      <x v="43"/>
    </i>
    <i>
      <x v="58"/>
    </i>
    <i>
      <x v="82"/>
    </i>
    <i>
      <x v="66"/>
    </i>
    <i>
      <x v="38"/>
    </i>
    <i>
      <x v="16"/>
    </i>
    <i>
      <x v="107"/>
    </i>
    <i>
      <x v="7"/>
    </i>
    <i>
      <x v="113"/>
    </i>
    <i>
      <x v="44"/>
    </i>
    <i>
      <x v="98"/>
    </i>
    <i>
      <x v="65"/>
    </i>
    <i>
      <x v="115"/>
    </i>
    <i>
      <x v="99"/>
    </i>
    <i>
      <x v="80"/>
    </i>
    <i>
      <x v="48"/>
    </i>
    <i>
      <x v="118"/>
    </i>
    <i>
      <x v="15"/>
    </i>
    <i>
      <x v="106"/>
    </i>
    <i>
      <x v="100"/>
    </i>
    <i>
      <x v="88"/>
    </i>
    <i>
      <x v="45"/>
    </i>
    <i>
      <x v="1"/>
    </i>
    <i>
      <x v="93"/>
    </i>
    <i>
      <x v="60"/>
    </i>
    <i>
      <x v="96"/>
    </i>
    <i>
      <x/>
    </i>
    <i>
      <x v="20"/>
    </i>
    <i>
      <x v="11"/>
    </i>
    <i>
      <x v="89"/>
    </i>
    <i>
      <x v="90"/>
    </i>
    <i>
      <x v="3"/>
    </i>
    <i>
      <x v="33"/>
    </i>
    <i>
      <x v="61"/>
    </i>
    <i>
      <x v="55"/>
    </i>
    <i>
      <x v="121"/>
    </i>
    <i>
      <x v="19"/>
    </i>
    <i>
      <x v="35"/>
    </i>
    <i>
      <x v="59"/>
    </i>
    <i>
      <x v="79"/>
    </i>
    <i>
      <x v="57"/>
    </i>
    <i>
      <x v="94"/>
    </i>
    <i>
      <x v="39"/>
    </i>
    <i>
      <x v="9"/>
    </i>
    <i>
      <x v="25"/>
    </i>
    <i>
      <x v="86"/>
    </i>
    <i>
      <x v="117"/>
    </i>
    <i>
      <x v="54"/>
    </i>
    <i>
      <x v="30"/>
    </i>
    <i>
      <x v="63"/>
    </i>
    <i>
      <x v="24"/>
    </i>
    <i>
      <x v="97"/>
    </i>
    <i>
      <x v="76"/>
    </i>
    <i>
      <x v="67"/>
    </i>
    <i>
      <x v="10"/>
    </i>
    <i>
      <x v="102"/>
    </i>
    <i>
      <x v="36"/>
    </i>
    <i>
      <x v="120"/>
    </i>
    <i>
      <x v="74"/>
    </i>
    <i>
      <x v="111"/>
    </i>
    <i>
      <x v="28"/>
    </i>
    <i>
      <x v="85"/>
    </i>
    <i>
      <x v="29"/>
    </i>
    <i>
      <x v="109"/>
    </i>
    <i>
      <x v="81"/>
    </i>
    <i>
      <x v="21"/>
    </i>
    <i>
      <x v="12"/>
    </i>
    <i>
      <x v="4"/>
    </i>
    <i>
      <x v="34"/>
    </i>
    <i>
      <x v="62"/>
    </i>
    <i>
      <x v="27"/>
    </i>
    <i>
      <x v="105"/>
    </i>
    <i>
      <x v="71"/>
    </i>
    <i>
      <x v="47"/>
    </i>
    <i>
      <x v="52"/>
    </i>
    <i>
      <x v="51"/>
    </i>
    <i>
      <x v="18"/>
    </i>
    <i t="grand">
      <x/>
    </i>
  </rowItems>
  <colItems count="1">
    <i/>
  </colItems>
  <dataFields count="1">
    <dataField name="Sum of Domestic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AAB4EA-5F1E-444C-971E-8F18D26F9483}" name="PTPARENT_WW2023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Y1:BZ28" firstHeaderRow="1" firstDataRow="1" firstDataCol="1"/>
  <pivotFields count="2">
    <pivotField axis="axisRow" showAll="0" sortType="descending">
      <items count="27">
        <item x="15"/>
        <item x="10"/>
        <item x="18"/>
        <item x="11"/>
        <item x="25"/>
        <item x="16"/>
        <item x="7"/>
        <item x="22"/>
        <item x="9"/>
        <item x="23"/>
        <item x="8"/>
        <item x="14"/>
        <item x="1"/>
        <item x="19"/>
        <item x="4"/>
        <item x="20"/>
        <item x="6"/>
        <item x="24"/>
        <item x="21"/>
        <item x="3"/>
        <item x="2"/>
        <item x="12"/>
        <item x="17"/>
        <item x="0"/>
        <item x="5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27">
    <i>
      <x v="14"/>
    </i>
    <i>
      <x v="12"/>
    </i>
    <i>
      <x v="23"/>
    </i>
    <i>
      <x v="20"/>
    </i>
    <i>
      <x v="19"/>
    </i>
    <i>
      <x v="16"/>
    </i>
    <i>
      <x v="24"/>
    </i>
    <i>
      <x v="10"/>
    </i>
    <i>
      <x v="1"/>
    </i>
    <i>
      <x v="6"/>
    </i>
    <i>
      <x/>
    </i>
    <i>
      <x v="3"/>
    </i>
    <i>
      <x v="8"/>
    </i>
    <i>
      <x v="25"/>
    </i>
    <i>
      <x v="21"/>
    </i>
    <i>
      <x v="11"/>
    </i>
    <i>
      <x v="5"/>
    </i>
    <i>
      <x v="22"/>
    </i>
    <i>
      <x v="2"/>
    </i>
    <i>
      <x v="13"/>
    </i>
    <i>
      <x v="15"/>
    </i>
    <i>
      <x v="18"/>
    </i>
    <i>
      <x v="7"/>
    </i>
    <i>
      <x v="9"/>
    </i>
    <i>
      <x v="17"/>
    </i>
    <i>
      <x v="4"/>
    </i>
    <i t="grand">
      <x/>
    </i>
  </rowItems>
  <colItems count="1">
    <i/>
  </colItems>
  <dataFields count="1">
    <dataField name="Sum of Worldwide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CA3159-5B44-E04E-8459-E820A7FE25E6}" name="PTPARENT_WW2024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V1:BW32" firstHeaderRow="1" firstDataRow="1" firstDataCol="1"/>
  <pivotFields count="2">
    <pivotField axis="axisRow" showAll="0" sortType="descending">
      <items count="31">
        <item x="9"/>
        <item x="20"/>
        <item x="6"/>
        <item x="21"/>
        <item x="14"/>
        <item x="22"/>
        <item x="12"/>
        <item x="15"/>
        <item x="26"/>
        <item x="11"/>
        <item x="23"/>
        <item x="24"/>
        <item x="16"/>
        <item x="25"/>
        <item x="13"/>
        <item x="1"/>
        <item x="8"/>
        <item x="5"/>
        <item x="3"/>
        <item x="7"/>
        <item x="19"/>
        <item x="28"/>
        <item x="18"/>
        <item x="4"/>
        <item x="0"/>
        <item x="17"/>
        <item x="29"/>
        <item x="27"/>
        <item x="2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31">
    <i>
      <x v="24"/>
    </i>
    <i>
      <x v="15"/>
    </i>
    <i>
      <x v="17"/>
    </i>
    <i>
      <x v="23"/>
    </i>
    <i>
      <x v="28"/>
    </i>
    <i>
      <x v="18"/>
    </i>
    <i>
      <x v="2"/>
    </i>
    <i>
      <x/>
    </i>
    <i>
      <x v="12"/>
    </i>
    <i>
      <x v="19"/>
    </i>
    <i>
      <x v="16"/>
    </i>
    <i>
      <x v="29"/>
    </i>
    <i>
      <x v="9"/>
    </i>
    <i>
      <x v="6"/>
    </i>
    <i>
      <x v="14"/>
    </i>
    <i>
      <x v="7"/>
    </i>
    <i>
      <x v="4"/>
    </i>
    <i>
      <x v="3"/>
    </i>
    <i>
      <x v="20"/>
    </i>
    <i>
      <x v="25"/>
    </i>
    <i>
      <x v="22"/>
    </i>
    <i>
      <x v="1"/>
    </i>
    <i>
      <x v="5"/>
    </i>
    <i>
      <x v="10"/>
    </i>
    <i>
      <x v="11"/>
    </i>
    <i>
      <x v="13"/>
    </i>
    <i>
      <x v="8"/>
    </i>
    <i>
      <x v="27"/>
    </i>
    <i>
      <x v="21"/>
    </i>
    <i>
      <x v="26"/>
    </i>
    <i t="grand">
      <x/>
    </i>
  </rowItems>
  <colItems count="1">
    <i/>
  </colItems>
  <dataFields count="1">
    <dataField name="Sum of Worldwide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CD6AC9-A561-EF4E-A4EA-F806535B9FAE}" name="PTPARENT_WW2025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S1:BT23" firstHeaderRow="1" firstDataRow="1" firstDataCol="1"/>
  <pivotFields count="2">
    <pivotField axis="axisRow" showAll="0" sortType="descending">
      <items count="22">
        <item x="15"/>
        <item x="8"/>
        <item x="11"/>
        <item x="14"/>
        <item x="12"/>
        <item x="16"/>
        <item x="10"/>
        <item x="6"/>
        <item x="20"/>
        <item x="3"/>
        <item x="13"/>
        <item x="17"/>
        <item x="0"/>
        <item x="5"/>
        <item x="19"/>
        <item x="4"/>
        <item x="1"/>
        <item x="18"/>
        <item x="2"/>
        <item x="7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22">
    <i>
      <x v="16"/>
    </i>
    <i>
      <x v="12"/>
    </i>
    <i>
      <x v="18"/>
    </i>
    <i>
      <x v="9"/>
    </i>
    <i>
      <x v="15"/>
    </i>
    <i>
      <x v="13"/>
    </i>
    <i>
      <x v="7"/>
    </i>
    <i>
      <x v="1"/>
    </i>
    <i>
      <x v="19"/>
    </i>
    <i>
      <x v="6"/>
    </i>
    <i>
      <x v="10"/>
    </i>
    <i>
      <x v="2"/>
    </i>
    <i>
      <x v="4"/>
    </i>
    <i>
      <x v="20"/>
    </i>
    <i>
      <x v="3"/>
    </i>
    <i>
      <x/>
    </i>
    <i>
      <x v="17"/>
    </i>
    <i>
      <x v="5"/>
    </i>
    <i>
      <x v="11"/>
    </i>
    <i>
      <x v="8"/>
    </i>
    <i>
      <x v="14"/>
    </i>
    <i t="grand">
      <x/>
    </i>
  </rowItems>
  <colItems count="1">
    <i/>
  </colItems>
  <dataFields count="1">
    <dataField name="Sum of Worldwide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A95701-B682-5742-9269-C8D63D0601F3}" name="PTDOM2023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P1:AQ110" firstHeaderRow="1" firstDataRow="1" firstDataCol="1"/>
  <pivotFields count="2">
    <pivotField axis="axisRow" showAll="0" sortType="descending">
      <items count="109">
        <item x="59"/>
        <item x="4"/>
        <item x="95"/>
        <item x="11"/>
        <item x="93"/>
        <item x="15"/>
        <item x="10"/>
        <item x="7"/>
        <item x="6"/>
        <item x="69"/>
        <item x="98"/>
        <item x="68"/>
        <item x="107"/>
        <item x="36"/>
        <item x="102"/>
        <item x="28"/>
        <item x="61"/>
        <item x="74"/>
        <item x="105"/>
        <item x="25"/>
        <item x="50"/>
        <item x="104"/>
        <item x="94"/>
        <item x="51"/>
        <item x="99"/>
        <item x="18"/>
        <item x="101"/>
        <item x="89"/>
        <item x="72"/>
        <item x="46"/>
        <item x="17"/>
        <item x="65"/>
        <item x="14"/>
        <item x="103"/>
        <item x="60"/>
        <item x="49"/>
        <item x="13"/>
        <item x="97"/>
        <item x="87"/>
        <item x="78"/>
        <item x="43"/>
        <item x="86"/>
        <item x="54"/>
        <item x="41"/>
        <item x="44"/>
        <item x="90"/>
        <item x="75"/>
        <item x="42"/>
        <item x="33"/>
        <item x="71"/>
        <item x="5"/>
        <item x="83"/>
        <item x="55"/>
        <item x="9"/>
        <item x="19"/>
        <item x="76"/>
        <item x="82"/>
        <item x="56"/>
        <item x="67"/>
        <item x="64"/>
        <item x="20"/>
        <item x="34"/>
        <item x="57"/>
        <item x="32"/>
        <item x="22"/>
        <item x="8"/>
        <item x="84"/>
        <item x="23"/>
        <item x="62"/>
        <item x="73"/>
        <item x="88"/>
        <item x="30"/>
        <item x="45"/>
        <item x="52"/>
        <item x="26"/>
        <item x="66"/>
        <item x="27"/>
        <item x="21"/>
        <item x="91"/>
        <item x="79"/>
        <item x="39"/>
        <item x="77"/>
        <item x="2"/>
        <item x="40"/>
        <item x="63"/>
        <item x="47"/>
        <item x="106"/>
        <item x="92"/>
        <item x="53"/>
        <item x="12"/>
        <item x="24"/>
        <item x="29"/>
        <item x="1"/>
        <item x="80"/>
        <item x="58"/>
        <item x="48"/>
        <item x="38"/>
        <item x="35"/>
        <item x="100"/>
        <item x="3"/>
        <item x="0"/>
        <item x="70"/>
        <item x="31"/>
        <item x="16"/>
        <item x="96"/>
        <item x="37"/>
        <item x="85"/>
        <item x="8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109">
    <i>
      <x v="92"/>
    </i>
    <i>
      <x v="99"/>
    </i>
    <i>
      <x v="100"/>
    </i>
    <i>
      <x v="82"/>
    </i>
    <i>
      <x v="65"/>
    </i>
    <i>
      <x v="50"/>
    </i>
    <i>
      <x v="1"/>
    </i>
    <i>
      <x v="8"/>
    </i>
    <i>
      <x v="7"/>
    </i>
    <i>
      <x v="53"/>
    </i>
    <i>
      <x v="3"/>
    </i>
    <i>
      <x v="32"/>
    </i>
    <i>
      <x v="30"/>
    </i>
    <i>
      <x v="6"/>
    </i>
    <i>
      <x v="103"/>
    </i>
    <i>
      <x v="89"/>
    </i>
    <i>
      <x v="36"/>
    </i>
    <i>
      <x v="5"/>
    </i>
    <i>
      <x v="60"/>
    </i>
    <i>
      <x v="77"/>
    </i>
    <i>
      <x v="25"/>
    </i>
    <i>
      <x v="15"/>
    </i>
    <i>
      <x v="74"/>
    </i>
    <i>
      <x v="54"/>
    </i>
    <i>
      <x v="19"/>
    </i>
    <i>
      <x v="83"/>
    </i>
    <i>
      <x v="90"/>
    </i>
    <i>
      <x v="64"/>
    </i>
    <i>
      <x v="102"/>
    </i>
    <i>
      <x v="67"/>
    </i>
    <i>
      <x v="43"/>
    </i>
    <i>
      <x v="76"/>
    </i>
    <i>
      <x v="63"/>
    </i>
    <i>
      <x v="91"/>
    </i>
    <i>
      <x v="71"/>
    </i>
    <i>
      <x v="97"/>
    </i>
    <i>
      <x v="105"/>
    </i>
    <i>
      <x v="48"/>
    </i>
    <i>
      <x v="61"/>
    </i>
    <i>
      <x v="47"/>
    </i>
    <i>
      <x v="13"/>
    </i>
    <i>
      <x v="42"/>
    </i>
    <i>
      <x v="96"/>
    </i>
    <i>
      <x v="80"/>
    </i>
    <i>
      <x v="72"/>
    </i>
    <i>
      <x v="95"/>
    </i>
    <i>
      <x v="40"/>
    </i>
    <i>
      <x v="52"/>
    </i>
    <i>
      <x v="44"/>
    </i>
    <i>
      <x v="16"/>
    </i>
    <i>
      <x v="85"/>
    </i>
    <i>
      <x v="29"/>
    </i>
    <i>
      <x v="57"/>
    </i>
    <i>
      <x v="49"/>
    </i>
    <i>
      <x v="73"/>
    </i>
    <i>
      <x v="62"/>
    </i>
    <i>
      <x v="35"/>
    </i>
    <i>
      <x v="94"/>
    </i>
    <i>
      <x v="20"/>
    </i>
    <i>
      <x v="23"/>
    </i>
    <i>
      <x v="58"/>
    </i>
    <i>
      <x v="88"/>
    </i>
    <i>
      <x v="93"/>
    </i>
    <i>
      <x/>
    </i>
    <i>
      <x v="34"/>
    </i>
    <i>
      <x v="11"/>
    </i>
    <i>
      <x v="39"/>
    </i>
    <i>
      <x v="31"/>
    </i>
    <i>
      <x v="46"/>
    </i>
    <i>
      <x v="81"/>
    </i>
    <i>
      <x v="59"/>
    </i>
    <i>
      <x v="68"/>
    </i>
    <i>
      <x v="84"/>
    </i>
    <i>
      <x v="75"/>
    </i>
    <i>
      <x v="9"/>
    </i>
    <i>
      <x v="101"/>
    </i>
    <i>
      <x v="28"/>
    </i>
    <i>
      <x v="69"/>
    </i>
    <i>
      <x v="17"/>
    </i>
    <i>
      <x v="55"/>
    </i>
    <i>
      <x v="106"/>
    </i>
    <i>
      <x v="79"/>
    </i>
    <i>
      <x v="51"/>
    </i>
    <i>
      <x v="107"/>
    </i>
    <i>
      <x v="56"/>
    </i>
    <i>
      <x v="66"/>
    </i>
    <i>
      <x v="41"/>
    </i>
    <i>
      <x v="38"/>
    </i>
    <i>
      <x v="104"/>
    </i>
    <i>
      <x v="70"/>
    </i>
    <i>
      <x v="27"/>
    </i>
    <i>
      <x v="45"/>
    </i>
    <i>
      <x v="4"/>
    </i>
    <i>
      <x v="78"/>
    </i>
    <i>
      <x v="87"/>
    </i>
    <i>
      <x v="22"/>
    </i>
    <i>
      <x v="2"/>
    </i>
    <i>
      <x v="37"/>
    </i>
    <i>
      <x v="10"/>
    </i>
    <i>
      <x v="24"/>
    </i>
    <i>
      <x v="98"/>
    </i>
    <i>
      <x v="26"/>
    </i>
    <i>
      <x v="14"/>
    </i>
    <i>
      <x v="33"/>
    </i>
    <i>
      <x v="21"/>
    </i>
    <i>
      <x v="18"/>
    </i>
    <i>
      <x v="86"/>
    </i>
    <i>
      <x v="12"/>
    </i>
    <i t="grand">
      <x/>
    </i>
  </rowItems>
  <colItems count="1">
    <i/>
  </colItems>
  <dataFields count="1">
    <dataField name="Sum of Domestic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E97DFD-9594-3C44-9154-0F1242D38FB4}" name="PTDOM2024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M1:AN123" firstHeaderRow="1" firstDataRow="1" firstDataCol="1"/>
  <pivotFields count="2">
    <pivotField axis="axisRow" showAll="0" sortType="descending">
      <items count="122">
        <item x="67"/>
        <item x="4"/>
        <item x="94"/>
        <item x="106"/>
        <item x="8"/>
        <item x="26"/>
        <item x="75"/>
        <item x="6"/>
        <item x="58"/>
        <item x="15"/>
        <item x="93"/>
        <item x="46"/>
        <item x="116"/>
        <item x="114"/>
        <item x="24"/>
        <item x="53"/>
        <item x="102"/>
        <item x="30"/>
        <item x="107"/>
        <item x="74"/>
        <item x="51"/>
        <item x="108"/>
        <item x="56"/>
        <item x="120"/>
        <item x="17"/>
        <item x="103"/>
        <item x="77"/>
        <item x="118"/>
        <item x="60"/>
        <item x="12"/>
        <item x="111"/>
        <item x="105"/>
        <item x="10"/>
        <item x="98"/>
        <item x="47"/>
        <item x="76"/>
        <item x="21"/>
        <item x="63"/>
        <item x="99"/>
        <item x="112"/>
        <item x="113"/>
        <item x="65"/>
        <item x="9"/>
        <item x="22"/>
        <item x="43"/>
        <item x="100"/>
        <item x="42"/>
        <item x="54"/>
        <item x="110"/>
        <item x="48"/>
        <item x="71"/>
        <item x="69"/>
        <item x="81"/>
        <item x="97"/>
        <item x="11"/>
        <item x="52"/>
        <item x="32"/>
        <item x="95"/>
        <item x="23"/>
        <item x="90"/>
        <item x="66"/>
        <item x="73"/>
        <item x="87"/>
        <item x="41"/>
        <item x="80"/>
        <item x="18"/>
        <item x="33"/>
        <item x="84"/>
        <item x="82"/>
        <item x="88"/>
        <item x="7"/>
        <item x="68"/>
        <item x="39"/>
        <item x="86"/>
        <item x="55"/>
        <item x="78"/>
        <item x="119"/>
        <item x="91"/>
        <item x="89"/>
        <item x="5"/>
        <item x="49"/>
        <item x="85"/>
        <item x="16"/>
        <item x="61"/>
        <item x="50"/>
        <item x="104"/>
        <item x="62"/>
        <item x="64"/>
        <item x="117"/>
        <item x="34"/>
        <item x="35"/>
        <item x="19"/>
        <item x="14"/>
        <item x="31"/>
        <item x="101"/>
        <item x="13"/>
        <item x="40"/>
        <item x="3"/>
        <item x="25"/>
        <item x="59"/>
        <item x="83"/>
        <item x="44"/>
        <item x="27"/>
        <item x="20"/>
        <item x="36"/>
        <item x="109"/>
        <item x="115"/>
        <item x="1"/>
        <item x="70"/>
        <item x="28"/>
        <item x="29"/>
        <item x="37"/>
        <item x="0"/>
        <item x="2"/>
        <item x="79"/>
        <item x="38"/>
        <item x="45"/>
        <item x="57"/>
        <item x="96"/>
        <item x="72"/>
        <item x="9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122">
    <i>
      <x v="112"/>
    </i>
    <i>
      <x v="107"/>
    </i>
    <i>
      <x v="113"/>
    </i>
    <i>
      <x v="97"/>
    </i>
    <i>
      <x v="79"/>
    </i>
    <i>
      <x v="1"/>
    </i>
    <i>
      <x v="7"/>
    </i>
    <i>
      <x v="54"/>
    </i>
    <i>
      <x v="4"/>
    </i>
    <i>
      <x v="32"/>
    </i>
    <i>
      <x v="70"/>
    </i>
    <i>
      <x v="29"/>
    </i>
    <i>
      <x v="92"/>
    </i>
    <i>
      <x v="9"/>
    </i>
    <i>
      <x v="42"/>
    </i>
    <i>
      <x v="82"/>
    </i>
    <i>
      <x v="24"/>
    </i>
    <i>
      <x v="95"/>
    </i>
    <i>
      <x v="14"/>
    </i>
    <i>
      <x v="43"/>
    </i>
    <i>
      <x v="65"/>
    </i>
    <i>
      <x v="89"/>
    </i>
    <i>
      <x v="103"/>
    </i>
    <i>
      <x v="36"/>
    </i>
    <i>
      <x v="91"/>
    </i>
    <i>
      <x v="98"/>
    </i>
    <i>
      <x v="109"/>
    </i>
    <i>
      <x v="58"/>
    </i>
    <i>
      <x v="104"/>
    </i>
    <i>
      <x v="115"/>
    </i>
    <i>
      <x v="17"/>
    </i>
    <i>
      <x v="46"/>
    </i>
    <i>
      <x v="90"/>
    </i>
    <i>
      <x v="5"/>
    </i>
    <i>
      <x v="102"/>
    </i>
    <i>
      <x v="110"/>
    </i>
    <i>
      <x v="93"/>
    </i>
    <i>
      <x v="56"/>
    </i>
    <i>
      <x v="66"/>
    </i>
    <i>
      <x v="111"/>
    </i>
    <i>
      <x v="15"/>
    </i>
    <i>
      <x v="72"/>
    </i>
    <i>
      <x v="49"/>
    </i>
    <i>
      <x v="96"/>
    </i>
    <i>
      <x v="44"/>
    </i>
    <i>
      <x v="63"/>
    </i>
    <i>
      <x v="74"/>
    </i>
    <i>
      <x v="101"/>
    </i>
    <i>
      <x v="11"/>
    </i>
    <i>
      <x v="116"/>
    </i>
    <i>
      <x v="34"/>
    </i>
    <i>
      <x v="50"/>
    </i>
    <i>
      <x v="28"/>
    </i>
    <i>
      <x v="80"/>
    </i>
    <i>
      <x v="84"/>
    </i>
    <i>
      <x v="20"/>
    </i>
    <i>
      <x v="55"/>
    </i>
    <i>
      <x v="83"/>
    </i>
    <i>
      <x v="37"/>
    </i>
    <i>
      <x v="117"/>
    </i>
    <i>
      <x v="47"/>
    </i>
    <i>
      <x v="108"/>
    </i>
    <i>
      <x v="8"/>
    </i>
    <i>
      <x v="87"/>
    </i>
    <i>
      <x v="86"/>
    </i>
    <i>
      <x v="22"/>
    </i>
    <i>
      <x v="99"/>
    </i>
    <i>
      <x v="71"/>
    </i>
    <i>
      <x v="67"/>
    </i>
    <i>
      <x v="41"/>
    </i>
    <i>
      <x v="75"/>
    </i>
    <i>
      <x v="60"/>
    </i>
    <i>
      <x/>
    </i>
    <i>
      <x v="119"/>
    </i>
    <i>
      <x v="51"/>
    </i>
    <i>
      <x v="45"/>
    </i>
    <i>
      <x v="61"/>
    </i>
    <i>
      <x v="19"/>
    </i>
    <i>
      <x v="6"/>
    </i>
    <i>
      <x v="35"/>
    </i>
    <i>
      <x v="26"/>
    </i>
    <i>
      <x v="52"/>
    </i>
    <i>
      <x v="81"/>
    </i>
    <i>
      <x v="114"/>
    </i>
    <i>
      <x v="64"/>
    </i>
    <i>
      <x v="57"/>
    </i>
    <i>
      <x v="100"/>
    </i>
    <i>
      <x v="68"/>
    </i>
    <i>
      <x v="73"/>
    </i>
    <i>
      <x v="62"/>
    </i>
    <i>
      <x v="10"/>
    </i>
    <i>
      <x v="69"/>
    </i>
    <i>
      <x v="78"/>
    </i>
    <i>
      <x v="59"/>
    </i>
    <i>
      <x v="77"/>
    </i>
    <i>
      <x v="120"/>
    </i>
    <i>
      <x v="2"/>
    </i>
    <i>
      <x v="118"/>
    </i>
    <i>
      <x v="53"/>
    </i>
    <i>
      <x v="33"/>
    </i>
    <i>
      <x v="38"/>
    </i>
    <i>
      <x v="94"/>
    </i>
    <i>
      <x v="16"/>
    </i>
    <i>
      <x v="25"/>
    </i>
    <i>
      <x v="85"/>
    </i>
    <i>
      <x v="21"/>
    </i>
    <i>
      <x v="31"/>
    </i>
    <i>
      <x v="3"/>
    </i>
    <i>
      <x v="18"/>
    </i>
    <i>
      <x v="105"/>
    </i>
    <i>
      <x v="48"/>
    </i>
    <i>
      <x v="40"/>
    </i>
    <i>
      <x v="30"/>
    </i>
    <i>
      <x v="39"/>
    </i>
    <i>
      <x v="88"/>
    </i>
    <i>
      <x v="13"/>
    </i>
    <i>
      <x v="106"/>
    </i>
    <i>
      <x v="12"/>
    </i>
    <i>
      <x v="27"/>
    </i>
    <i>
      <x v="76"/>
    </i>
    <i>
      <x v="23"/>
    </i>
    <i t="grand">
      <x/>
    </i>
  </rowItems>
  <colItems count="1">
    <i/>
  </colItems>
  <dataFields count="1">
    <dataField name="Sum of Domestic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E741A8-796D-A642-982C-492023DB88BB}" name="PTDOM2025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J1:AK132" firstHeaderRow="1" firstDataRow="1" firstDataCol="1"/>
  <pivotFields count="2">
    <pivotField axis="axisRow" showAll="0" sortType="descending">
      <items count="131">
        <item x="77"/>
        <item x="3"/>
        <item x="72"/>
        <item x="12"/>
        <item x="88"/>
        <item x="120"/>
        <item x="6"/>
        <item x="13"/>
        <item x="50"/>
        <item x="8"/>
        <item x="100"/>
        <item x="106"/>
        <item x="79"/>
        <item x="119"/>
        <item x="39"/>
        <item x="29"/>
        <item x="69"/>
        <item x="51"/>
        <item x="28"/>
        <item x="129"/>
        <item x="83"/>
        <item x="76"/>
        <item x="118"/>
        <item x="44"/>
        <item x="36"/>
        <item x="101"/>
        <item x="90"/>
        <item x="91"/>
        <item x="42"/>
        <item x="128"/>
        <item x="113"/>
        <item x="115"/>
        <item x="99"/>
        <item x="16"/>
        <item x="40"/>
        <item x="82"/>
        <item x="121"/>
        <item x="84"/>
        <item x="9"/>
        <item x="66"/>
        <item x="108"/>
        <item x="17"/>
        <item x="73"/>
        <item x="97"/>
        <item x="45"/>
        <item x="32"/>
        <item x="22"/>
        <item x="65"/>
        <item x="54"/>
        <item x="78"/>
        <item x="34"/>
        <item x="125"/>
        <item x="56"/>
        <item x="20"/>
        <item x="75"/>
        <item x="127"/>
        <item x="126"/>
        <item x="7"/>
        <item x="96"/>
        <item x="85"/>
        <item x="47"/>
        <item x="87"/>
        <item x="46"/>
        <item x="102"/>
        <item x="71"/>
        <item x="93"/>
        <item x="122"/>
        <item x="98"/>
        <item x="24"/>
        <item x="52"/>
        <item x="60"/>
        <item x="105"/>
        <item x="11"/>
        <item x="14"/>
        <item x="124"/>
        <item x="103"/>
        <item x="48"/>
        <item x="15"/>
        <item x="110"/>
        <item x="4"/>
        <item x="109"/>
        <item x="23"/>
        <item x="26"/>
        <item x="94"/>
        <item x="55"/>
        <item x="117"/>
        <item x="67"/>
        <item x="57"/>
        <item x="21"/>
        <item x="27"/>
        <item x="114"/>
        <item x="92"/>
        <item x="25"/>
        <item x="63"/>
        <item x="80"/>
        <item x="10"/>
        <item x="81"/>
        <item x="38"/>
        <item x="31"/>
        <item x="70"/>
        <item x="89"/>
        <item x="5"/>
        <item x="18"/>
        <item x="74"/>
        <item x="104"/>
        <item x="58"/>
        <item x="62"/>
        <item x="64"/>
        <item x="43"/>
        <item x="107"/>
        <item x="35"/>
        <item x="123"/>
        <item x="2"/>
        <item x="68"/>
        <item x="49"/>
        <item x="30"/>
        <item x="116"/>
        <item x="37"/>
        <item x="112"/>
        <item x="1"/>
        <item x="0"/>
        <item x="61"/>
        <item x="41"/>
        <item x="53"/>
        <item x="33"/>
        <item x="95"/>
        <item x="59"/>
        <item x="19"/>
        <item x="111"/>
        <item x="8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131">
    <i>
      <x v="119"/>
    </i>
    <i>
      <x v="120"/>
    </i>
    <i>
      <x v="112"/>
    </i>
    <i>
      <x v="79"/>
    </i>
    <i>
      <x v="101"/>
    </i>
    <i>
      <x v="1"/>
    </i>
    <i>
      <x v="57"/>
    </i>
    <i>
      <x v="3"/>
    </i>
    <i>
      <x v="38"/>
    </i>
    <i>
      <x v="9"/>
    </i>
    <i>
      <x v="6"/>
    </i>
    <i>
      <x v="72"/>
    </i>
    <i>
      <x v="95"/>
    </i>
    <i>
      <x v="33"/>
    </i>
    <i>
      <x v="102"/>
    </i>
    <i>
      <x v="41"/>
    </i>
    <i>
      <x v="7"/>
    </i>
    <i>
      <x v="73"/>
    </i>
    <i>
      <x v="77"/>
    </i>
    <i>
      <x v="127"/>
    </i>
    <i>
      <x v="89"/>
    </i>
    <i>
      <x v="15"/>
    </i>
    <i>
      <x v="34"/>
    </i>
    <i>
      <x v="115"/>
    </i>
    <i>
      <x v="46"/>
    </i>
    <i>
      <x v="18"/>
    </i>
    <i>
      <x v="68"/>
    </i>
    <i>
      <x v="53"/>
    </i>
    <i>
      <x v="82"/>
    </i>
    <i>
      <x v="88"/>
    </i>
    <i>
      <x v="81"/>
    </i>
    <i>
      <x v="50"/>
    </i>
    <i>
      <x v="92"/>
    </i>
    <i>
      <x v="117"/>
    </i>
    <i>
      <x v="44"/>
    </i>
    <i>
      <x v="110"/>
    </i>
    <i>
      <x v="122"/>
    </i>
    <i>
      <x v="60"/>
    </i>
    <i>
      <x v="98"/>
    </i>
    <i>
      <x v="45"/>
    </i>
    <i>
      <x v="124"/>
    </i>
    <i>
      <x v="24"/>
    </i>
    <i>
      <x v="97"/>
    </i>
    <i>
      <x v="14"/>
    </i>
    <i>
      <x v="54"/>
    </i>
    <i>
      <x v="28"/>
    </i>
    <i>
      <x v="108"/>
    </i>
    <i>
      <x v="23"/>
    </i>
    <i>
      <x v="76"/>
    </i>
    <i>
      <x v="47"/>
    </i>
    <i>
      <x v="62"/>
    </i>
    <i>
      <x v="87"/>
    </i>
    <i>
      <x v="70"/>
    </i>
    <i>
      <x v="42"/>
    </i>
    <i>
      <x v="17"/>
    </i>
    <i>
      <x v="114"/>
    </i>
    <i>
      <x v="8"/>
    </i>
    <i>
      <x v="121"/>
    </i>
    <i>
      <x v="48"/>
    </i>
    <i>
      <x v="105"/>
    </i>
    <i>
      <x v="69"/>
    </i>
    <i>
      <x v="123"/>
    </i>
    <i>
      <x v="106"/>
    </i>
    <i>
      <x v="84"/>
    </i>
    <i>
      <x v="52"/>
    </i>
    <i>
      <x v="126"/>
    </i>
    <i>
      <x v="16"/>
    </i>
    <i>
      <x v="113"/>
    </i>
    <i>
      <x v="107"/>
    </i>
    <i>
      <x v="93"/>
    </i>
    <i>
      <x v="49"/>
    </i>
    <i>
      <x v="2"/>
    </i>
    <i>
      <x v="39"/>
    </i>
    <i>
      <x v="86"/>
    </i>
    <i>
      <x v="99"/>
    </i>
    <i>
      <x v="64"/>
    </i>
    <i>
      <x v="103"/>
    </i>
    <i>
      <x/>
    </i>
    <i>
      <x v="21"/>
    </i>
    <i>
      <x v="12"/>
    </i>
    <i>
      <x v="94"/>
    </i>
    <i>
      <x v="96"/>
    </i>
    <i>
      <x v="4"/>
    </i>
    <i>
      <x v="35"/>
    </i>
    <i>
      <x v="65"/>
    </i>
    <i>
      <x v="59"/>
    </i>
    <i>
      <x v="129"/>
    </i>
    <i>
      <x v="20"/>
    </i>
    <i>
      <x v="37"/>
    </i>
    <i>
      <x v="63"/>
    </i>
    <i>
      <x v="83"/>
    </i>
    <i>
      <x v="61"/>
    </i>
    <i>
      <x v="100"/>
    </i>
    <i>
      <x v="43"/>
    </i>
    <i>
      <x v="10"/>
    </i>
    <i>
      <x v="27"/>
    </i>
    <i>
      <x v="26"/>
    </i>
    <i>
      <x v="91"/>
    </i>
    <i>
      <x v="125"/>
    </i>
    <i>
      <x v="58"/>
    </i>
    <i>
      <x v="32"/>
    </i>
    <i>
      <x v="67"/>
    </i>
    <i>
      <x v="25"/>
    </i>
    <i>
      <x v="104"/>
    </i>
    <i>
      <x v="80"/>
    </i>
    <i>
      <x v="75"/>
    </i>
    <i>
      <x v="71"/>
    </i>
    <i>
      <x v="11"/>
    </i>
    <i>
      <x v="109"/>
    </i>
    <i>
      <x v="40"/>
    </i>
    <i>
      <x v="128"/>
    </i>
    <i>
      <x v="78"/>
    </i>
    <i>
      <x v="118"/>
    </i>
    <i>
      <x v="30"/>
    </i>
    <i>
      <x v="90"/>
    </i>
    <i>
      <x v="31"/>
    </i>
    <i>
      <x v="116"/>
    </i>
    <i>
      <x v="85"/>
    </i>
    <i>
      <x v="22"/>
    </i>
    <i>
      <x v="13"/>
    </i>
    <i>
      <x v="5"/>
    </i>
    <i>
      <x v="36"/>
    </i>
    <i>
      <x v="66"/>
    </i>
    <i>
      <x v="29"/>
    </i>
    <i>
      <x v="111"/>
    </i>
    <i>
      <x v="74"/>
    </i>
    <i>
      <x v="51"/>
    </i>
    <i>
      <x v="56"/>
    </i>
    <i>
      <x v="55"/>
    </i>
    <i>
      <x v="19"/>
    </i>
    <i t="grand">
      <x/>
    </i>
  </rowItems>
  <colItems count="1">
    <i/>
  </colItems>
  <dataFields count="1">
    <dataField name="Sum of Domestic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035952-78B2-3544-8148-7F8B97C231A5}" name="PT202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1:Q34" firstHeaderRow="1" firstDataRow="1" firstDataCol="1"/>
  <pivotFields count="2">
    <pivotField axis="axisRow" showAll="0" sortType="descending">
      <items count="33">
        <item x="12"/>
        <item x="17"/>
        <item x="21"/>
        <item x="18"/>
        <item x="24"/>
        <item x="11"/>
        <item x="31"/>
        <item x="19"/>
        <item x="7"/>
        <item x="20"/>
        <item x="28"/>
        <item x="22"/>
        <item x="9"/>
        <item x="29"/>
        <item x="8"/>
        <item x="10"/>
        <item x="16"/>
        <item x="25"/>
        <item x="4"/>
        <item x="26"/>
        <item x="6"/>
        <item x="30"/>
        <item x="27"/>
        <item x="13"/>
        <item x="3"/>
        <item x="14"/>
        <item x="23"/>
        <item x="1"/>
        <item x="2"/>
        <item x="0"/>
        <item x="5"/>
        <item x="1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33">
    <i>
      <x v="18"/>
    </i>
    <i>
      <x v="27"/>
    </i>
    <i>
      <x v="29"/>
    </i>
    <i>
      <x v="28"/>
    </i>
    <i>
      <x v="20"/>
    </i>
    <i>
      <x v="24"/>
    </i>
    <i>
      <x v="30"/>
    </i>
    <i>
      <x v="14"/>
    </i>
    <i>
      <x v="8"/>
    </i>
    <i>
      <x v="15"/>
    </i>
    <i>
      <x/>
    </i>
    <i>
      <x v="1"/>
    </i>
    <i>
      <x v="5"/>
    </i>
    <i>
      <x v="12"/>
    </i>
    <i>
      <x v="11"/>
    </i>
    <i>
      <x v="31"/>
    </i>
    <i>
      <x v="23"/>
    </i>
    <i>
      <x v="25"/>
    </i>
    <i>
      <x v="2"/>
    </i>
    <i>
      <x v="16"/>
    </i>
    <i>
      <x v="3"/>
    </i>
    <i>
      <x v="7"/>
    </i>
    <i>
      <x v="9"/>
    </i>
    <i>
      <x v="26"/>
    </i>
    <i>
      <x v="4"/>
    </i>
    <i>
      <x v="17"/>
    </i>
    <i>
      <x v="19"/>
    </i>
    <i>
      <x v="22"/>
    </i>
    <i>
      <x v="10"/>
    </i>
    <i>
      <x v="13"/>
    </i>
    <i>
      <x v="21"/>
    </i>
    <i>
      <x v="6"/>
    </i>
    <i t="grand">
      <x/>
    </i>
  </rowItems>
  <colItems count="1">
    <i/>
  </colItems>
  <dataFields count="1">
    <dataField name="Sum of Worldwide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EBE0BE-87C4-C242-BFFB-1EF1D891C4DD}" name="PT202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1:N37" firstHeaderRow="1" firstDataRow="1" firstDataCol="1"/>
  <pivotFields count="2">
    <pivotField axis="axisRow" showAll="0" sortType="descending">
      <items count="36">
        <item x="6"/>
        <item x="12"/>
        <item x="25"/>
        <item x="7"/>
        <item x="26"/>
        <item x="18"/>
        <item x="27"/>
        <item x="16"/>
        <item x="13"/>
        <item x="19"/>
        <item x="8"/>
        <item x="31"/>
        <item x="15"/>
        <item x="28"/>
        <item x="29"/>
        <item x="20"/>
        <item x="30"/>
        <item x="17"/>
        <item x="11"/>
        <item x="5"/>
        <item x="3"/>
        <item x="9"/>
        <item x="24"/>
        <item x="33"/>
        <item x="10"/>
        <item x="22"/>
        <item x="4"/>
        <item x="23"/>
        <item x="21"/>
        <item x="34"/>
        <item x="1"/>
        <item x="32"/>
        <item x="0"/>
        <item x="2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36">
    <i>
      <x v="32"/>
    </i>
    <i>
      <x v="19"/>
    </i>
    <i>
      <x v="30"/>
    </i>
    <i>
      <x v="26"/>
    </i>
    <i>
      <x v="33"/>
    </i>
    <i>
      <x v="20"/>
    </i>
    <i>
      <x/>
    </i>
    <i>
      <x v="3"/>
    </i>
    <i>
      <x v="10"/>
    </i>
    <i>
      <x v="1"/>
    </i>
    <i>
      <x v="15"/>
    </i>
    <i>
      <x v="21"/>
    </i>
    <i>
      <x v="18"/>
    </i>
    <i>
      <x v="24"/>
    </i>
    <i>
      <x v="34"/>
    </i>
    <i>
      <x v="8"/>
    </i>
    <i>
      <x v="12"/>
    </i>
    <i>
      <x v="7"/>
    </i>
    <i>
      <x v="17"/>
    </i>
    <i>
      <x v="9"/>
    </i>
    <i>
      <x v="5"/>
    </i>
    <i>
      <x v="4"/>
    </i>
    <i>
      <x v="27"/>
    </i>
    <i>
      <x v="22"/>
    </i>
    <i>
      <x v="28"/>
    </i>
    <i>
      <x v="25"/>
    </i>
    <i>
      <x v="2"/>
    </i>
    <i>
      <x v="6"/>
    </i>
    <i>
      <x v="13"/>
    </i>
    <i>
      <x v="14"/>
    </i>
    <i>
      <x v="16"/>
    </i>
    <i>
      <x v="11"/>
    </i>
    <i>
      <x v="31"/>
    </i>
    <i>
      <x v="23"/>
    </i>
    <i>
      <x v="29"/>
    </i>
    <i t="grand">
      <x/>
    </i>
  </rowItems>
  <colItems count="1">
    <i/>
  </colItems>
  <dataFields count="1">
    <dataField name="Sum of Worldwide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E97646-692D-C44C-A960-69AC1B5ABACB}" name="PT202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:K27" firstHeaderRow="1" firstDataRow="1" firstDataCol="1"/>
  <pivotFields count="2">
    <pivotField axis="axisRow" showAll="0" sortType="descending">
      <items count="26">
        <item x="19"/>
        <item x="2"/>
        <item x="9"/>
        <item x="13"/>
        <item x="18"/>
        <item x="14"/>
        <item x="20"/>
        <item x="12"/>
        <item x="11"/>
        <item x="7"/>
        <item x="24"/>
        <item x="16"/>
        <item x="21"/>
        <item x="0"/>
        <item x="6"/>
        <item x="23"/>
        <item x="17"/>
        <item x="5"/>
        <item x="15"/>
        <item x="4"/>
        <item x="22"/>
        <item x="1"/>
        <item x="3"/>
        <item x="8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26">
    <i>
      <x v="21"/>
    </i>
    <i>
      <x v="13"/>
    </i>
    <i>
      <x v="22"/>
    </i>
    <i>
      <x v="19"/>
    </i>
    <i>
      <x v="1"/>
    </i>
    <i>
      <x v="17"/>
    </i>
    <i>
      <x v="14"/>
    </i>
    <i>
      <x v="9"/>
    </i>
    <i>
      <x v="2"/>
    </i>
    <i>
      <x v="7"/>
    </i>
    <i>
      <x v="23"/>
    </i>
    <i>
      <x v="8"/>
    </i>
    <i>
      <x v="11"/>
    </i>
    <i>
      <x v="3"/>
    </i>
    <i>
      <x v="5"/>
    </i>
    <i>
      <x v="24"/>
    </i>
    <i>
      <x v="18"/>
    </i>
    <i>
      <x v="16"/>
    </i>
    <i>
      <x v="4"/>
    </i>
    <i>
      <x/>
    </i>
    <i>
      <x v="20"/>
    </i>
    <i>
      <x v="6"/>
    </i>
    <i>
      <x v="12"/>
    </i>
    <i>
      <x v="10"/>
    </i>
    <i>
      <x v="15"/>
    </i>
    <i t="grand">
      <x/>
    </i>
  </rowItems>
  <colItems count="1">
    <i/>
  </colItems>
  <dataFields count="1">
    <dataField name="Sum of Worldwide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3BFBBAE-DB01-E14A-9B44-89053F9D9AA3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53febe52-adfb-47f3-9b81-7ada9121301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the-numbers.com/box-office-chart/daily/2025/12/19" TargetMode="External"/><Relationship Id="rId170" Type="http://schemas.openxmlformats.org/officeDocument/2006/relationships/hyperlink" Target="https://www.the-numbers.com/movie/Bring-Her-Back-(2025)" TargetMode="External"/><Relationship Id="rId268" Type="http://schemas.openxmlformats.org/officeDocument/2006/relationships/hyperlink" Target="https://www.the-numbers.com/box-office-chart/daily/2025/12/05" TargetMode="External"/><Relationship Id="rId475" Type="http://schemas.openxmlformats.org/officeDocument/2006/relationships/hyperlink" Target="https://www.the-numbers.com/box-office-chart/daily/2025/03/21" TargetMode="External"/><Relationship Id="rId682" Type="http://schemas.openxmlformats.org/officeDocument/2006/relationships/hyperlink" Target="https://www.the-numbers.com/movie/Nothing-But-a-Winner-(2025)" TargetMode="External"/><Relationship Id="rId128" Type="http://schemas.openxmlformats.org/officeDocument/2006/relationships/hyperlink" Target="https://www.the-numbers.com/movie/Smurfs-(2025)" TargetMode="External"/><Relationship Id="rId335" Type="http://schemas.openxmlformats.org/officeDocument/2006/relationships/hyperlink" Target="https://www.the-numbers.com/movie/Fire-Inside-The-(2024)" TargetMode="External"/><Relationship Id="rId542" Type="http://schemas.openxmlformats.org/officeDocument/2006/relationships/hyperlink" Target="https://www.the-numbers.com/box-office-chart/daily/2001/02/02" TargetMode="External"/><Relationship Id="rId987" Type="http://schemas.openxmlformats.org/officeDocument/2006/relationships/hyperlink" Target="https://www.the-numbers.com/box-office-chart/daily/2025/11/28" TargetMode="External"/><Relationship Id="rId1172" Type="http://schemas.openxmlformats.org/officeDocument/2006/relationships/hyperlink" Target="https://www.the-numbers.com/box-office-chart/daily/2025/05/02" TargetMode="External"/><Relationship Id="rId402" Type="http://schemas.openxmlformats.org/officeDocument/2006/relationships/hyperlink" Target="https://www.the-numbers.com/movie/Riff-Raff-(2025)" TargetMode="External"/><Relationship Id="rId847" Type="http://schemas.openxmlformats.org/officeDocument/2006/relationships/hyperlink" Target="https://www.the-numbers.com/movie/Folktales-(2025)" TargetMode="External"/><Relationship Id="rId1032" Type="http://schemas.openxmlformats.org/officeDocument/2006/relationships/hyperlink" Target="https://www.the-numbers.com/box-office-chart/daily/2009/02/13" TargetMode="External"/><Relationship Id="rId707" Type="http://schemas.openxmlformats.org/officeDocument/2006/relationships/hyperlink" Target="https://www.the-numbers.com/box-office-chart/daily/2025/05/09" TargetMode="External"/><Relationship Id="rId914" Type="http://schemas.openxmlformats.org/officeDocument/2006/relationships/hyperlink" Target="https://www.the-numbers.com/box-office-chart/daily/2024/11/22" TargetMode="External"/><Relationship Id="rId43" Type="http://schemas.openxmlformats.org/officeDocument/2006/relationships/hyperlink" Target="https://www.the-numbers.com/box-office-chart/daily/2025/01/31" TargetMode="External"/><Relationship Id="rId192" Type="http://schemas.openxmlformats.org/officeDocument/2006/relationships/hyperlink" Target="https://www.the-numbers.com/movie/Love-Hurts-(2025)" TargetMode="External"/><Relationship Id="rId497" Type="http://schemas.openxmlformats.org/officeDocument/2006/relationships/hyperlink" Target="https://www.the-numbers.com/box-office-chart/daily/2025/10/31" TargetMode="External"/><Relationship Id="rId357" Type="http://schemas.openxmlformats.org/officeDocument/2006/relationships/hyperlink" Target="https://www.the-numbers.com/box-office-chart/daily/2025/09/26" TargetMode="External"/><Relationship Id="rId1194" Type="http://schemas.openxmlformats.org/officeDocument/2006/relationships/hyperlink" Target="https://www.the-numbers.com/box-office-chart/daily/2026/01/30" TargetMode="External"/><Relationship Id="rId217" Type="http://schemas.openxmlformats.org/officeDocument/2006/relationships/hyperlink" Target="https://www.the-numbers.com/movie/Smashing-Machine-The-(2025)" TargetMode="External"/><Relationship Id="rId564" Type="http://schemas.openxmlformats.org/officeDocument/2006/relationships/hyperlink" Target="https://www.the-numbers.com/movie/American-Miracle-The-(2025)" TargetMode="External"/><Relationship Id="rId771" Type="http://schemas.openxmlformats.org/officeDocument/2006/relationships/hyperlink" Target="https://www.the-numbers.com/box-office-chart/daily/1999/02/19" TargetMode="External"/><Relationship Id="rId869" Type="http://schemas.openxmlformats.org/officeDocument/2006/relationships/hyperlink" Target="https://www.the-numbers.com/box-office-chart/daily/2000/10/06" TargetMode="External"/><Relationship Id="rId424" Type="http://schemas.openxmlformats.org/officeDocument/2006/relationships/hyperlink" Target="https://www.the-numbers.com/box-office-chart/daily/2025/03/21" TargetMode="External"/><Relationship Id="rId631" Type="http://schemas.openxmlformats.org/officeDocument/2006/relationships/hyperlink" Target="https://www.the-numbers.com/movie/Raising-the-Bar-the-Alma-Richards-Story-(2025)" TargetMode="External"/><Relationship Id="rId729" Type="http://schemas.openxmlformats.org/officeDocument/2006/relationships/hyperlink" Target="https://www.the-numbers.com/box-office-chart/daily/2024/11/08" TargetMode="External"/><Relationship Id="rId1054" Type="http://schemas.openxmlformats.org/officeDocument/2006/relationships/hyperlink" Target="https://www.the-numbers.com/box-office-chart/daily/2025/07/25" TargetMode="External"/><Relationship Id="rId1261" Type="http://schemas.openxmlformats.org/officeDocument/2006/relationships/hyperlink" Target="https://www.the-numbers.com/movie/Petrol-(2023-Australia)" TargetMode="External"/><Relationship Id="rId936" Type="http://schemas.openxmlformats.org/officeDocument/2006/relationships/hyperlink" Target="https://www.the-numbers.com/movie/Magic-Farm-(2025)" TargetMode="External"/><Relationship Id="rId1121" Type="http://schemas.openxmlformats.org/officeDocument/2006/relationships/hyperlink" Target="https://www.the-numbers.com/box-office-chart/daily/2024/11/22" TargetMode="External"/><Relationship Id="rId1219" Type="http://schemas.openxmlformats.org/officeDocument/2006/relationships/hyperlink" Target="https://www.the-numbers.com/movie/Seclusion-(2025)" TargetMode="External"/><Relationship Id="rId65" Type="http://schemas.openxmlformats.org/officeDocument/2006/relationships/hyperlink" Target="https://www.the-numbers.com/box-office-chart/daily/2025/04/25" TargetMode="External"/><Relationship Id="rId281" Type="http://schemas.openxmlformats.org/officeDocument/2006/relationships/hyperlink" Target="https://www.the-numbers.com/movie/Light-of-the-World-(2025)" TargetMode="External"/><Relationship Id="rId141" Type="http://schemas.openxmlformats.org/officeDocument/2006/relationships/hyperlink" Target="https://www.the-numbers.com/box-office-chart/daily/2025/06/27" TargetMode="External"/><Relationship Id="rId379" Type="http://schemas.openxmlformats.org/officeDocument/2006/relationships/hyperlink" Target="https://www.the-numbers.com/movie/Wedding-Banquet-The-(2025)" TargetMode="External"/><Relationship Id="rId586" Type="http://schemas.openxmlformats.org/officeDocument/2006/relationships/hyperlink" Target="https://www.the-numbers.com/box-office-chart/daily/2025/08/22" TargetMode="External"/><Relationship Id="rId793" Type="http://schemas.openxmlformats.org/officeDocument/2006/relationships/hyperlink" Target="https://www.the-numbers.com/box-office-chart/daily/2025/02/28" TargetMode="External"/><Relationship Id="rId7" Type="http://schemas.openxmlformats.org/officeDocument/2006/relationships/hyperlink" Target="https://www.the-numbers.com/box-office-chart/daily/2025/07/11" TargetMode="External"/><Relationship Id="rId239" Type="http://schemas.openxmlformats.org/officeDocument/2006/relationships/hyperlink" Target="https://www.the-numbers.com/box-office-chart/daily/2025/05/09" TargetMode="External"/><Relationship Id="rId446" Type="http://schemas.openxmlformats.org/officeDocument/2006/relationships/hyperlink" Target="https://www.the-numbers.com/movie/Its-Never-Over-Jeff-Buckley-(2025)" TargetMode="External"/><Relationship Id="rId653" Type="http://schemas.openxmlformats.org/officeDocument/2006/relationships/hyperlink" Target="https://www.the-numbers.com/movie/Lord-of-the-Rings-The-The-War-of-the-Rohirrim-(2024)" TargetMode="External"/><Relationship Id="rId1076" Type="http://schemas.openxmlformats.org/officeDocument/2006/relationships/hyperlink" Target="https://www.the-numbers.com/box-office-chart/daily/1998/06/26" TargetMode="External"/><Relationship Id="rId1283" Type="http://schemas.openxmlformats.org/officeDocument/2006/relationships/hyperlink" Target="https://www.the-numbers.com/box-office-chart/daily/2025/04/18" TargetMode="External"/><Relationship Id="rId306" Type="http://schemas.openxmlformats.org/officeDocument/2006/relationships/hyperlink" Target="https://www.the-numbers.com/box-office-chart/daily/2025/12/12" TargetMode="External"/><Relationship Id="rId860" Type="http://schemas.openxmlformats.org/officeDocument/2006/relationships/hyperlink" Target="https://www.the-numbers.com/box-office-chart/daily/2025/11/14" TargetMode="External"/><Relationship Id="rId958" Type="http://schemas.openxmlformats.org/officeDocument/2006/relationships/hyperlink" Target="https://www.the-numbers.com/box-office-chart/daily/2001/11/02" TargetMode="External"/><Relationship Id="rId1143" Type="http://schemas.openxmlformats.org/officeDocument/2006/relationships/hyperlink" Target="https://www.the-numbers.com/movie/Elli-and-the-Ghostly-Ghost-Train-(2024-Germany)" TargetMode="External"/><Relationship Id="rId87" Type="http://schemas.openxmlformats.org/officeDocument/2006/relationships/hyperlink" Target="https://www.the-numbers.com/box-office-chart/daily/2024/12/25" TargetMode="External"/><Relationship Id="rId513" Type="http://schemas.openxmlformats.org/officeDocument/2006/relationships/hyperlink" Target="https://www.the-numbers.com/box-office-chart/daily/2005/09/23" TargetMode="External"/><Relationship Id="rId720" Type="http://schemas.openxmlformats.org/officeDocument/2006/relationships/hyperlink" Target="https://www.the-numbers.com/movie/Love-Brooklyn-(2025)" TargetMode="External"/><Relationship Id="rId818" Type="http://schemas.openxmlformats.org/officeDocument/2006/relationships/hyperlink" Target="https://www.the-numbers.com/box-office-chart/daily/2025/08/22" TargetMode="External"/><Relationship Id="rId1003" Type="http://schemas.openxmlformats.org/officeDocument/2006/relationships/hyperlink" Target="https://www.the-numbers.com/movie/Swamp-Dogg-Gets-His-Pool-Painted-(2025)" TargetMode="External"/><Relationship Id="rId1210" Type="http://schemas.openxmlformats.org/officeDocument/2006/relationships/hyperlink" Target="https://www.the-numbers.com/box-office-chart/daily/2025/05/09" TargetMode="External"/><Relationship Id="rId1308" Type="http://schemas.openxmlformats.org/officeDocument/2006/relationships/hyperlink" Target="https://www.the-numbers.com/movie/Mountains-(2024)" TargetMode="External"/><Relationship Id="rId14" Type="http://schemas.openxmlformats.org/officeDocument/2006/relationships/hyperlink" Target="https://www.the-numbers.com/movie/Sinners-(2025)" TargetMode="External"/><Relationship Id="rId163" Type="http://schemas.openxmlformats.org/officeDocument/2006/relationships/hyperlink" Target="https://www.the-numbers.com/box-office-chart/daily/2025/03/27" TargetMode="External"/><Relationship Id="rId370" Type="http://schemas.openxmlformats.org/officeDocument/2006/relationships/hyperlink" Target="https://www.the-numbers.com/movie/September-5-(2024-Germany)" TargetMode="External"/><Relationship Id="rId230" Type="http://schemas.openxmlformats.org/officeDocument/2006/relationships/hyperlink" Target="https://www.the-numbers.com/box-office-chart/daily/2025/08/06" TargetMode="External"/><Relationship Id="rId468" Type="http://schemas.openxmlformats.org/officeDocument/2006/relationships/hyperlink" Target="https://www.the-numbers.com/movie/Valiant-One-(2025)" TargetMode="External"/><Relationship Id="rId675" Type="http://schemas.openxmlformats.org/officeDocument/2006/relationships/hyperlink" Target="https://www.the-numbers.com/box-office-chart/daily/2025/05/02" TargetMode="External"/><Relationship Id="rId882" Type="http://schemas.openxmlformats.org/officeDocument/2006/relationships/hyperlink" Target="https://www.the-numbers.com/box-office-chart/daily/2025/02/07" TargetMode="External"/><Relationship Id="rId1098" Type="http://schemas.openxmlformats.org/officeDocument/2006/relationships/hyperlink" Target="https://www.the-numbers.com/box-office-chart/daily/2014/04/04" TargetMode="External"/><Relationship Id="rId328" Type="http://schemas.openxmlformats.org/officeDocument/2006/relationships/hyperlink" Target="https://www.the-numbers.com/box-office-chart/daily/2025/07/16" TargetMode="External"/><Relationship Id="rId535" Type="http://schemas.openxmlformats.org/officeDocument/2006/relationships/hyperlink" Target="https://www.the-numbers.com/movie/Secret-Mall-Apartment-(2025)" TargetMode="External"/><Relationship Id="rId742" Type="http://schemas.openxmlformats.org/officeDocument/2006/relationships/hyperlink" Target="https://www.the-numbers.com/movie/Peter-Pans-Neverland-Nightmare-(2025)" TargetMode="External"/><Relationship Id="rId1165" Type="http://schemas.openxmlformats.org/officeDocument/2006/relationships/hyperlink" Target="https://www.the-numbers.com/movie/Finalement-(2024-France)" TargetMode="External"/><Relationship Id="rId602" Type="http://schemas.openxmlformats.org/officeDocument/2006/relationships/hyperlink" Target="https://www.the-numbers.com/box-office-chart/daily/2025/03/07" TargetMode="External"/><Relationship Id="rId1025" Type="http://schemas.openxmlformats.org/officeDocument/2006/relationships/hyperlink" Target="https://www.the-numbers.com/movie/Lovers-on-the-Bridge-The" TargetMode="External"/><Relationship Id="rId1232" Type="http://schemas.openxmlformats.org/officeDocument/2006/relationships/hyperlink" Target="https://www.the-numbers.com/box-office-chart/daily/2025/08/08" TargetMode="External"/><Relationship Id="rId907" Type="http://schemas.openxmlformats.org/officeDocument/2006/relationships/hyperlink" Target="https://www.the-numbers.com/movie/Architecton-(2024)" TargetMode="External"/><Relationship Id="rId36" Type="http://schemas.openxmlformats.org/officeDocument/2006/relationships/hyperlink" Target="https://www.the-numbers.com/movie/Demon-Slayer-Kimetsu-no-Yaiba-The-Movie-Infinity-Castle-(2025-Japan)" TargetMode="External"/><Relationship Id="rId185" Type="http://schemas.openxmlformats.org/officeDocument/2006/relationships/hyperlink" Target="https://www.the-numbers.com/box-office-chart/daily/2025/10/17" TargetMode="External"/><Relationship Id="rId392" Type="http://schemas.openxmlformats.org/officeDocument/2006/relationships/hyperlink" Target="https://www.the-numbers.com/box-office-chart/daily/2024/12/25" TargetMode="External"/><Relationship Id="rId697" Type="http://schemas.openxmlformats.org/officeDocument/2006/relationships/hyperlink" Target="https://www.the-numbers.com/box-office-chart/daily/2025/12/05" TargetMode="External"/><Relationship Id="rId252" Type="http://schemas.openxmlformats.org/officeDocument/2006/relationships/hyperlink" Target="https://www.the-numbers.com/box-office-chart/daily/2025/10/03" TargetMode="External"/><Relationship Id="rId1187" Type="http://schemas.openxmlformats.org/officeDocument/2006/relationships/hyperlink" Target="https://www.the-numbers.com/movie/I-Love-You-Forever-(2025)" TargetMode="External"/><Relationship Id="rId112" Type="http://schemas.openxmlformats.org/officeDocument/2006/relationships/hyperlink" Target="https://www.the-numbers.com/movie/Materialists-(2025)" TargetMode="External"/><Relationship Id="rId557" Type="http://schemas.openxmlformats.org/officeDocument/2006/relationships/hyperlink" Target="https://www.the-numbers.com/box-office-chart/daily/2025/07/02" TargetMode="External"/><Relationship Id="rId764" Type="http://schemas.openxmlformats.org/officeDocument/2006/relationships/hyperlink" Target="https://www.the-numbers.com/movie/Vermiglio-(2024-Italy)" TargetMode="External"/><Relationship Id="rId971" Type="http://schemas.openxmlformats.org/officeDocument/2006/relationships/hyperlink" Target="https://www.the-numbers.com/movie/Pigen-med-nalen-(2024-Denmark)" TargetMode="External"/><Relationship Id="rId417" Type="http://schemas.openxmlformats.org/officeDocument/2006/relationships/hyperlink" Target="https://www.the-numbers.com/box-office-chart/daily/2003/11/07" TargetMode="External"/><Relationship Id="rId624" Type="http://schemas.openxmlformats.org/officeDocument/2006/relationships/hyperlink" Target="https://www.the-numbers.com/box-office-chart/daily/2019/10/11" TargetMode="External"/><Relationship Id="rId831" Type="http://schemas.openxmlformats.org/officeDocument/2006/relationships/hyperlink" Target="https://www.the-numbers.com/movie/Sink-Your-Teeth-A-Tokyo-Ghoul-Celebration-(2025-Japan)" TargetMode="External"/><Relationship Id="rId1047" Type="http://schemas.openxmlformats.org/officeDocument/2006/relationships/hyperlink" Target="https://www.the-numbers.com/movie/Dragon-Heart-Adventures-Beyond-This-World-(2025-Japan)" TargetMode="External"/><Relationship Id="rId1254" Type="http://schemas.openxmlformats.org/officeDocument/2006/relationships/hyperlink" Target="https://www.the-numbers.com/box-office-chart/daily/2024/11/22" TargetMode="External"/><Relationship Id="rId929" Type="http://schemas.openxmlformats.org/officeDocument/2006/relationships/hyperlink" Target="https://www.the-numbers.com/box-office-chart/daily/2025/07/02" TargetMode="External"/><Relationship Id="rId1114" Type="http://schemas.openxmlformats.org/officeDocument/2006/relationships/hyperlink" Target="https://www.the-numbers.com/box-office-chart/daily/2024/10/26" TargetMode="External"/><Relationship Id="rId1321" Type="http://schemas.openxmlformats.org/officeDocument/2006/relationships/hyperlink" Target="https://www.the-numbers.com/box-office-chart/daily/2025/12/01" TargetMode="External"/><Relationship Id="rId58" Type="http://schemas.openxmlformats.org/officeDocument/2006/relationships/hyperlink" Target="https://www.the-numbers.com/movie/Elio-(2025)" TargetMode="External"/><Relationship Id="rId274" Type="http://schemas.openxmlformats.org/officeDocument/2006/relationships/hyperlink" Target="https://www.the-numbers.com/box-office-chart/daily/2025/11/07" TargetMode="External"/><Relationship Id="rId481" Type="http://schemas.openxmlformats.org/officeDocument/2006/relationships/hyperlink" Target="https://www.the-numbers.com/box-office-chart/daily/2004/06/30" TargetMode="External"/><Relationship Id="rId134" Type="http://schemas.openxmlformats.org/officeDocument/2006/relationships/hyperlink" Target="https://www.the-numbers.com/movie/Warfare-(2025)" TargetMode="External"/><Relationship Id="rId579" Type="http://schemas.openxmlformats.org/officeDocument/2006/relationships/hyperlink" Target="https://www.the-numbers.com/box-office-chart/daily/2024/11/01" TargetMode="External"/><Relationship Id="rId786" Type="http://schemas.openxmlformats.org/officeDocument/2006/relationships/hyperlink" Target="https://www.the-numbers.com/movie/Love-Actually" TargetMode="External"/><Relationship Id="rId993" Type="http://schemas.openxmlformats.org/officeDocument/2006/relationships/hyperlink" Target="https://www.the-numbers.com/box-office-chart/daily/2025/09/19" TargetMode="External"/><Relationship Id="rId341" Type="http://schemas.openxmlformats.org/officeDocument/2006/relationships/hyperlink" Target="https://www.the-numbers.com/movie/Attack-on-Titan-the-Movie-The-Last-Attack-(2024-Japan)" TargetMode="External"/><Relationship Id="rId439" Type="http://schemas.openxmlformats.org/officeDocument/2006/relationships/hyperlink" Target="https://www.the-numbers.com/box-office-chart/daily/2025/08/15" TargetMode="External"/><Relationship Id="rId646" Type="http://schemas.openxmlformats.org/officeDocument/2006/relationships/hyperlink" Target="https://www.the-numbers.com/box-office-chart/daily/2025/03/07" TargetMode="External"/><Relationship Id="rId1069" Type="http://schemas.openxmlformats.org/officeDocument/2006/relationships/hyperlink" Target="https://www.the-numbers.com/movie/Went-Up-the-Hill-(2025-New-Zealand)" TargetMode="External"/><Relationship Id="rId1276" Type="http://schemas.openxmlformats.org/officeDocument/2006/relationships/hyperlink" Target="https://www.the-numbers.com/movie/King-of-Color-The-(2025)" TargetMode="External"/><Relationship Id="rId201" Type="http://schemas.openxmlformats.org/officeDocument/2006/relationships/hyperlink" Target="https://www.the-numbers.com/box-office-chart/daily/2025/09/26" TargetMode="External"/><Relationship Id="rId506" Type="http://schemas.openxmlformats.org/officeDocument/2006/relationships/hyperlink" Target="https://www.the-numbers.com/movie/Primitive-War-(2025-Australia)" TargetMode="External"/><Relationship Id="rId853" Type="http://schemas.openxmlformats.org/officeDocument/2006/relationships/hyperlink" Target="https://www.the-numbers.com/movie/Clemente-(2025)" TargetMode="External"/><Relationship Id="rId1136" Type="http://schemas.openxmlformats.org/officeDocument/2006/relationships/hyperlink" Target="https://www.the-numbers.com/box-office-chart/daily/2025/11/17" TargetMode="External"/><Relationship Id="rId713" Type="http://schemas.openxmlformats.org/officeDocument/2006/relationships/hyperlink" Target="https://www.the-numbers.com/box-office-chart/daily/2025/06/07" TargetMode="External"/><Relationship Id="rId920" Type="http://schemas.openxmlformats.org/officeDocument/2006/relationships/hyperlink" Target="https://www.the-numbers.com/movie/Killer-of-Sheep-(1978)" TargetMode="External"/><Relationship Id="rId1203" Type="http://schemas.openxmlformats.org/officeDocument/2006/relationships/hyperlink" Target="https://www.the-numbers.com/movie/Sabar-Bonda-(2025-India)" TargetMode="External"/><Relationship Id="rId296" Type="http://schemas.openxmlformats.org/officeDocument/2006/relationships/hyperlink" Target="https://www.the-numbers.com/box-office-chart/daily/2025/10/24" TargetMode="External"/><Relationship Id="rId156" Type="http://schemas.openxmlformats.org/officeDocument/2006/relationships/hyperlink" Target="https://www.the-numbers.com/movie/Last-Breath-(2025-United-Kingdom)" TargetMode="External"/><Relationship Id="rId363" Type="http://schemas.openxmlformats.org/officeDocument/2006/relationships/hyperlink" Target="https://www.the-numbers.com/box-office-chart/daily/2025/11/26" TargetMode="External"/><Relationship Id="rId570" Type="http://schemas.openxmlformats.org/officeDocument/2006/relationships/hyperlink" Target="https://www.the-numbers.com/movie/Clue-(1985)" TargetMode="External"/><Relationship Id="rId223" Type="http://schemas.openxmlformats.org/officeDocument/2006/relationships/hyperlink" Target="https://www.the-numbers.com/movie/Eddington-(2025)" TargetMode="External"/><Relationship Id="rId430" Type="http://schemas.openxmlformats.org/officeDocument/2006/relationships/hyperlink" Target="https://www.the-numbers.com/box-office-chart/daily/2025/11/26" TargetMode="External"/><Relationship Id="rId668" Type="http://schemas.openxmlformats.org/officeDocument/2006/relationships/hyperlink" Target="https://www.the-numbers.com/movie/Legend-of-Hei-2-The-(2025-China)" TargetMode="External"/><Relationship Id="rId875" Type="http://schemas.openxmlformats.org/officeDocument/2006/relationships/hyperlink" Target="https://www.the-numbers.com/box-office-chart/daily/2025/08/15" TargetMode="External"/><Relationship Id="rId1060" Type="http://schemas.openxmlformats.org/officeDocument/2006/relationships/hyperlink" Target="https://www.the-numbers.com/box-office-chart/daily/2025/04/04" TargetMode="External"/><Relationship Id="rId1298" Type="http://schemas.openxmlformats.org/officeDocument/2006/relationships/hyperlink" Target="https://www.the-numbers.com/movie/Breakup-Season-(2024)" TargetMode="External"/><Relationship Id="rId528" Type="http://schemas.openxmlformats.org/officeDocument/2006/relationships/hyperlink" Target="https://www.the-numbers.com/movie/Thamma-(2025-India)" TargetMode="External"/><Relationship Id="rId735" Type="http://schemas.openxmlformats.org/officeDocument/2006/relationships/hyperlink" Target="https://www.the-numbers.com/box-office-chart/daily/2024/07/12" TargetMode="External"/><Relationship Id="rId942" Type="http://schemas.openxmlformats.org/officeDocument/2006/relationships/hyperlink" Target="https://www.the-numbers.com/movie/Tatami-(2023)" TargetMode="External"/><Relationship Id="rId1158" Type="http://schemas.openxmlformats.org/officeDocument/2006/relationships/hyperlink" Target="https://www.the-numbers.com/box-office-chart/daily/2025/09/05" TargetMode="External"/><Relationship Id="rId1018" Type="http://schemas.openxmlformats.org/officeDocument/2006/relationships/hyperlink" Target="https://www.the-numbers.com/box-office-chart/daily/2024/11/08" TargetMode="External"/><Relationship Id="rId1225" Type="http://schemas.openxmlformats.org/officeDocument/2006/relationships/hyperlink" Target="https://www.the-numbers.com/movie/Hedda-(2025)" TargetMode="External"/><Relationship Id="rId71" Type="http://schemas.openxmlformats.org/officeDocument/2006/relationships/hyperlink" Target="https://www.the-numbers.com/box-office-chart/daily/2025/12/19" TargetMode="External"/><Relationship Id="rId802" Type="http://schemas.openxmlformats.org/officeDocument/2006/relationships/hyperlink" Target="https://www.the-numbers.com/movie/Testament-of-Ann-Lee-The-(2025)" TargetMode="External"/><Relationship Id="rId29" Type="http://schemas.openxmlformats.org/officeDocument/2006/relationships/hyperlink" Target="https://www.the-numbers.com/box-office-chart/daily/2025/06/27" TargetMode="External"/><Relationship Id="rId178" Type="http://schemas.openxmlformats.org/officeDocument/2006/relationships/hyperlink" Target="https://www.the-numbers.com/movie/Hamilton-(2020)" TargetMode="External"/><Relationship Id="rId385" Type="http://schemas.openxmlformats.org/officeDocument/2006/relationships/hyperlink" Target="https://www.the-numbers.com/movie/Sight-and-Sound-Presents-Noah-Live-(2025)" TargetMode="External"/><Relationship Id="rId592" Type="http://schemas.openxmlformats.org/officeDocument/2006/relationships/hyperlink" Target="https://www.the-numbers.com/movie/Twilight-Saga-Breaking-Dawn-Part-2-The" TargetMode="External"/><Relationship Id="rId245" Type="http://schemas.openxmlformats.org/officeDocument/2006/relationships/hyperlink" Target="https://www.the-numbers.com/box-office-chart/daily/2024/12/20" TargetMode="External"/><Relationship Id="rId452" Type="http://schemas.openxmlformats.org/officeDocument/2006/relationships/hyperlink" Target="https://www.the-numbers.com/movie/Bone-Lake-(2025)" TargetMode="External"/><Relationship Id="rId897" Type="http://schemas.openxmlformats.org/officeDocument/2006/relationships/hyperlink" Target="https://www.the-numbers.com/movie/grazia-La-(2025-Italy)" TargetMode="External"/><Relationship Id="rId1082" Type="http://schemas.openxmlformats.org/officeDocument/2006/relationships/hyperlink" Target="https://www.the-numbers.com/box-office-chart/daily/2025/07/11" TargetMode="External"/><Relationship Id="rId105" Type="http://schemas.openxmlformats.org/officeDocument/2006/relationships/hyperlink" Target="https://www.the-numbers.com/box-office-chart/daily/2025/02/21" TargetMode="External"/><Relationship Id="rId312" Type="http://schemas.openxmlformats.org/officeDocument/2006/relationships/hyperlink" Target="https://www.the-numbers.com/box-office-chart/daily/2025/11/07" TargetMode="External"/><Relationship Id="rId757" Type="http://schemas.openxmlformats.org/officeDocument/2006/relationships/hyperlink" Target="https://www.the-numbers.com/box-office-chart/daily/1998/03/06" TargetMode="External"/><Relationship Id="rId964" Type="http://schemas.openxmlformats.org/officeDocument/2006/relationships/hyperlink" Target="https://www.the-numbers.com/box-office-chart/daily/2026/01/09" TargetMode="External"/><Relationship Id="rId93" Type="http://schemas.openxmlformats.org/officeDocument/2006/relationships/hyperlink" Target="https://www.the-numbers.com/box-office-chart/daily/2025/03/07" TargetMode="External"/><Relationship Id="rId617" Type="http://schemas.openxmlformats.org/officeDocument/2006/relationships/hyperlink" Target="https://www.the-numbers.com/movie/Dr-Seuss-The-Grinch-(2018)" TargetMode="External"/><Relationship Id="rId824" Type="http://schemas.openxmlformats.org/officeDocument/2006/relationships/hyperlink" Target="https://www.the-numbers.com/movie/Superboys-of-Malegaon-(2024)" TargetMode="External"/><Relationship Id="rId1247" Type="http://schemas.openxmlformats.org/officeDocument/2006/relationships/hyperlink" Target="https://www.the-numbers.com/movie/Descendent-(2025)" TargetMode="External"/><Relationship Id="rId1107" Type="http://schemas.openxmlformats.org/officeDocument/2006/relationships/hyperlink" Target="https://www.the-numbers.com/movie/Bir-Zamanlar-Gelecek-2121-(2024-Turkey)" TargetMode="External"/><Relationship Id="rId1314" Type="http://schemas.openxmlformats.org/officeDocument/2006/relationships/hyperlink" Target="https://www.the-numbers.com/movie/Turno-Nocturno-(2024-Mexico)" TargetMode="External"/><Relationship Id="rId20" Type="http://schemas.openxmlformats.org/officeDocument/2006/relationships/hyperlink" Target="https://www.the-numbers.com/movie/Avatar-Fire-and-Ash-(2025)" TargetMode="External"/><Relationship Id="rId267" Type="http://schemas.openxmlformats.org/officeDocument/2006/relationships/hyperlink" Target="https://www.the-numbers.com/movie/Kill-Bill-The-Whole-Bloody-Affair-(2025)" TargetMode="External"/><Relationship Id="rId474" Type="http://schemas.openxmlformats.org/officeDocument/2006/relationships/hyperlink" Target="https://www.the-numbers.com/movie/Magazine-Dreams-(2025)" TargetMode="External"/><Relationship Id="rId127" Type="http://schemas.openxmlformats.org/officeDocument/2006/relationships/hyperlink" Target="https://www.the-numbers.com/box-office-chart/daily/2025/12/25" TargetMode="External"/><Relationship Id="rId681" Type="http://schemas.openxmlformats.org/officeDocument/2006/relationships/hyperlink" Target="https://www.the-numbers.com/box-office-chart/daily/2008/07/18" TargetMode="External"/><Relationship Id="rId779" Type="http://schemas.openxmlformats.org/officeDocument/2006/relationships/hyperlink" Target="https://www.the-numbers.com/box-office-chart/daily/2025/01/24" TargetMode="External"/><Relationship Id="rId986" Type="http://schemas.openxmlformats.org/officeDocument/2006/relationships/hyperlink" Target="https://www.the-numbers.com/movie/You-Got-Gold-A-Celebration-of-John-Prine-(2025)" TargetMode="External"/><Relationship Id="rId334" Type="http://schemas.openxmlformats.org/officeDocument/2006/relationships/hyperlink" Target="https://www.the-numbers.com/box-office-chart/daily/2024/12/13" TargetMode="External"/><Relationship Id="rId541" Type="http://schemas.openxmlformats.org/officeDocument/2006/relationships/hyperlink" Target="https://www.the-numbers.com/movie/In-the-Mood-for-Love" TargetMode="External"/><Relationship Id="rId639" Type="http://schemas.openxmlformats.org/officeDocument/2006/relationships/hyperlink" Target="https://www.the-numbers.com/movie/House-on-Eden-(2025)" TargetMode="External"/><Relationship Id="rId1171" Type="http://schemas.openxmlformats.org/officeDocument/2006/relationships/hyperlink" Target="https://www.the-numbers.com/movie/Nubes-Las-(2025-Argentina)" TargetMode="External"/><Relationship Id="rId1269" Type="http://schemas.openxmlformats.org/officeDocument/2006/relationships/hyperlink" Target="https://www.the-numbers.com/movie/Rounding-(2025)" TargetMode="External"/><Relationship Id="rId401" Type="http://schemas.openxmlformats.org/officeDocument/2006/relationships/hyperlink" Target="https://www.the-numbers.com/box-office-chart/daily/2025/03/07" TargetMode="External"/><Relationship Id="rId846" Type="http://schemas.openxmlformats.org/officeDocument/2006/relationships/hyperlink" Target="https://www.the-numbers.com/box-office-chart/daily/2025/03/07" TargetMode="External"/><Relationship Id="rId1031" Type="http://schemas.openxmlformats.org/officeDocument/2006/relationships/hyperlink" Target="https://www.the-numbers.com/movie/Under-the-Sea-3-D" TargetMode="External"/><Relationship Id="rId1129" Type="http://schemas.openxmlformats.org/officeDocument/2006/relationships/hyperlink" Target="https://www.the-numbers.com/box-office-chart/daily/2025/03/21" TargetMode="External"/><Relationship Id="rId706" Type="http://schemas.openxmlformats.org/officeDocument/2006/relationships/hyperlink" Target="https://www.the-numbers.com/movie/Caught-by-the-Tides-(2024-China)" TargetMode="External"/><Relationship Id="rId913" Type="http://schemas.openxmlformats.org/officeDocument/2006/relationships/hyperlink" Target="https://www.the-numbers.com/movie/Bonhoeffer-Pastor-Spy-Assassin-(2024-Belgium)" TargetMode="External"/><Relationship Id="rId42" Type="http://schemas.openxmlformats.org/officeDocument/2006/relationships/hyperlink" Target="https://www.the-numbers.com/movie/Dog-Man-(2025)" TargetMode="External"/><Relationship Id="rId191" Type="http://schemas.openxmlformats.org/officeDocument/2006/relationships/hyperlink" Target="https://www.the-numbers.com/box-office-chart/daily/2025/11/26" TargetMode="External"/><Relationship Id="rId289" Type="http://schemas.openxmlformats.org/officeDocument/2006/relationships/hyperlink" Target="https://www.the-numbers.com/movie/Stitch-Head-(2025-United-Kingdom)" TargetMode="External"/><Relationship Id="rId496" Type="http://schemas.openxmlformats.org/officeDocument/2006/relationships/hyperlink" Target="https://www.the-numbers.com/movie/Baahubali-The-Epic-(2025-India)" TargetMode="External"/><Relationship Id="rId149" Type="http://schemas.openxmlformats.org/officeDocument/2006/relationships/hyperlink" Target="https://www.the-numbers.com/box-office-chart/daily/2025/03/28" TargetMode="External"/><Relationship Id="rId356" Type="http://schemas.openxmlformats.org/officeDocument/2006/relationships/hyperlink" Target="https://www.the-numbers.com/movie/Eleanor-the-Great-(2025)" TargetMode="External"/><Relationship Id="rId563" Type="http://schemas.openxmlformats.org/officeDocument/2006/relationships/hyperlink" Target="https://www.the-numbers.com/box-office-chart/daily/2025/11/07" TargetMode="External"/><Relationship Id="rId770" Type="http://schemas.openxmlformats.org/officeDocument/2006/relationships/hyperlink" Target="https://www.the-numbers.com/movie/Pariah-(1999)" TargetMode="External"/><Relationship Id="rId1193" Type="http://schemas.openxmlformats.org/officeDocument/2006/relationships/hyperlink" Target="https://www.the-numbers.com/movie/Natchez-(2025)" TargetMode="External"/><Relationship Id="rId216" Type="http://schemas.openxmlformats.org/officeDocument/2006/relationships/hyperlink" Target="https://www.the-numbers.com/box-office-chart/daily/2025/11/07" TargetMode="External"/><Relationship Id="rId423" Type="http://schemas.openxmlformats.org/officeDocument/2006/relationships/hyperlink" Target="https://www.the-numbers.com/movie/Locked-(2025)" TargetMode="External"/><Relationship Id="rId868" Type="http://schemas.openxmlformats.org/officeDocument/2006/relationships/hyperlink" Target="https://www.the-numbers.com/movie/Yi-Yi" TargetMode="External"/><Relationship Id="rId1053" Type="http://schemas.openxmlformats.org/officeDocument/2006/relationships/hyperlink" Target="https://www.the-numbers.com/movie/Monk-in-Pieces-(2025)" TargetMode="External"/><Relationship Id="rId1260" Type="http://schemas.openxmlformats.org/officeDocument/2006/relationships/hyperlink" Target="https://www.the-numbers.com/box-office-chart/daily/2025/12/05" TargetMode="External"/><Relationship Id="rId630" Type="http://schemas.openxmlformats.org/officeDocument/2006/relationships/hyperlink" Target="https://www.the-numbers.com/box-office-chart/daily/2024/12/20" TargetMode="External"/><Relationship Id="rId728" Type="http://schemas.openxmlformats.org/officeDocument/2006/relationships/hyperlink" Target="https://www.the-numbers.com/movie/Best-Christmas-Pageant-Ever-The-(2024-Canada)" TargetMode="External"/><Relationship Id="rId935" Type="http://schemas.openxmlformats.org/officeDocument/2006/relationships/hyperlink" Target="https://www.the-numbers.com/box-office-chart/daily/2025/10/20" TargetMode="External"/><Relationship Id="rId64" Type="http://schemas.openxmlformats.org/officeDocument/2006/relationships/hyperlink" Target="https://www.the-numbers.com/movie/Accountant-2-The-(2025)" TargetMode="External"/><Relationship Id="rId1120" Type="http://schemas.openxmlformats.org/officeDocument/2006/relationships/hyperlink" Target="https://www.the-numbers.com/movie/Ernest-Cole-Lost-and-Found-(2024)" TargetMode="External"/><Relationship Id="rId1218" Type="http://schemas.openxmlformats.org/officeDocument/2006/relationships/hyperlink" Target="https://www.the-numbers.com/box-office-chart/daily/2025/01/24" TargetMode="External"/><Relationship Id="rId280" Type="http://schemas.openxmlformats.org/officeDocument/2006/relationships/hyperlink" Target="https://www.the-numbers.com/box-office-chart/daily/2025/05/16" TargetMode="External"/><Relationship Id="rId75" Type="http://schemas.openxmlformats.org/officeDocument/2006/relationships/hyperlink" Target="https://www.the-numbers.com/box-office-chart/daily/2024/11/27" TargetMode="External"/><Relationship Id="rId140" Type="http://schemas.openxmlformats.org/officeDocument/2006/relationships/hyperlink" Target="https://www.the-numbers.com/movie/M3GAN-2-0-(2025)" TargetMode="External"/><Relationship Id="rId378" Type="http://schemas.openxmlformats.org/officeDocument/2006/relationships/hyperlink" Target="https://www.the-numbers.com/box-office-chart/daily/2025/02/28" TargetMode="External"/><Relationship Id="rId585" Type="http://schemas.openxmlformats.org/officeDocument/2006/relationships/hyperlink" Target="https://www.the-numbers.com/movie/Lurker-(2025)" TargetMode="External"/><Relationship Id="rId792" Type="http://schemas.openxmlformats.org/officeDocument/2006/relationships/hyperlink" Target="https://www.the-numbers.com/movie/Brothers-After-War-(2025)" TargetMode="External"/><Relationship Id="rId806" Type="http://schemas.openxmlformats.org/officeDocument/2006/relationships/hyperlink" Target="https://www.the-numbers.com/box-office-chart/daily/2025/10/31" TargetMode="External"/><Relationship Id="rId6" Type="http://schemas.openxmlformats.org/officeDocument/2006/relationships/hyperlink" Target="https://www.the-numbers.com/movie/Superman-(2025)" TargetMode="External"/><Relationship Id="rId238" Type="http://schemas.openxmlformats.org/officeDocument/2006/relationships/hyperlink" Target="https://www.the-numbers.com/movie/Clown-in-a-Cornfield-(2025)" TargetMode="External"/><Relationship Id="rId445" Type="http://schemas.openxmlformats.org/officeDocument/2006/relationships/hyperlink" Target="https://www.the-numbers.com/box-office-chart/daily/2024/11/29" TargetMode="External"/><Relationship Id="rId652" Type="http://schemas.openxmlformats.org/officeDocument/2006/relationships/hyperlink" Target="https://www.the-numbers.com/box-office-chart/daily/2025/01/10" TargetMode="External"/><Relationship Id="rId1075" Type="http://schemas.openxmlformats.org/officeDocument/2006/relationships/hyperlink" Target="https://www.the-numbers.com/movie/Picnic-at-Hanging-Rock-(1975-Australia)" TargetMode="External"/><Relationship Id="rId1282" Type="http://schemas.openxmlformats.org/officeDocument/2006/relationships/hyperlink" Target="https://www.the-numbers.com/movie/Evicted-(2025)" TargetMode="External"/><Relationship Id="rId291" Type="http://schemas.openxmlformats.org/officeDocument/2006/relationships/hyperlink" Target="https://www.the-numbers.com/movie/Sisu-Road-to-Revenge-(2025)" TargetMode="External"/><Relationship Id="rId305" Type="http://schemas.openxmlformats.org/officeDocument/2006/relationships/hyperlink" Target="https://www.the-numbers.com/movie/Ella-McCay-(2025)" TargetMode="External"/><Relationship Id="rId512" Type="http://schemas.openxmlformats.org/officeDocument/2006/relationships/hyperlink" Target="https://www.the-numbers.com/movie/Corpse-Bride" TargetMode="External"/><Relationship Id="rId957" Type="http://schemas.openxmlformats.org/officeDocument/2006/relationships/hyperlink" Target="https://www.the-numbers.com/movie/Annihilation-of-Fish-The" TargetMode="External"/><Relationship Id="rId1142" Type="http://schemas.openxmlformats.org/officeDocument/2006/relationships/hyperlink" Target="https://www.the-numbers.com/box-office-chart/daily/2025/09/19" TargetMode="External"/><Relationship Id="rId86" Type="http://schemas.openxmlformats.org/officeDocument/2006/relationships/hyperlink" Target="https://www.the-numbers.com/movie/Nosferatu-(2024)" TargetMode="External"/><Relationship Id="rId151" Type="http://schemas.openxmlformats.org/officeDocument/2006/relationships/hyperlink" Target="https://www.the-numbers.com/box-office-chart/daily/2025/08/15" TargetMode="External"/><Relationship Id="rId389" Type="http://schemas.openxmlformats.org/officeDocument/2006/relationships/hyperlink" Target="https://www.the-numbers.com/movie/Christy-(2025)" TargetMode="External"/><Relationship Id="rId596" Type="http://schemas.openxmlformats.org/officeDocument/2006/relationships/hyperlink" Target="https://www.the-numbers.com/movie/Lord-of-the-Rings-The-Fellowship-of-the-Ring-The" TargetMode="External"/><Relationship Id="rId817" Type="http://schemas.openxmlformats.org/officeDocument/2006/relationships/hyperlink" Target="https://www.the-numbers.com/movie/Dongji-Island-(2025-China)" TargetMode="External"/><Relationship Id="rId1002" Type="http://schemas.openxmlformats.org/officeDocument/2006/relationships/hyperlink" Target="https://www.the-numbers.com/box-office-chart/daily/2025/03/14" TargetMode="External"/><Relationship Id="rId249" Type="http://schemas.openxmlformats.org/officeDocument/2006/relationships/hyperlink" Target="https://www.the-numbers.com/movie/Big-Bold-Beautiful-Journey-A-(2025)" TargetMode="External"/><Relationship Id="rId456" Type="http://schemas.openxmlformats.org/officeDocument/2006/relationships/hyperlink" Target="https://www.the-numbers.com/movie/Surfer-The-(2025)" TargetMode="External"/><Relationship Id="rId663" Type="http://schemas.openxmlformats.org/officeDocument/2006/relationships/hyperlink" Target="https://www.the-numbers.com/movie/Demon-Slayer-Kimetsu-no-Yaiba-The-Movie-Mugen-Train-(2020-Japan)" TargetMode="External"/><Relationship Id="rId870" Type="http://schemas.openxmlformats.org/officeDocument/2006/relationships/hyperlink" Target="https://www.the-numbers.com/movie/Dune" TargetMode="External"/><Relationship Id="rId1086" Type="http://schemas.openxmlformats.org/officeDocument/2006/relationships/hyperlink" Target="https://www.the-numbers.com/box-office-chart/daily/2024/12/27" TargetMode="External"/><Relationship Id="rId1293" Type="http://schemas.openxmlformats.org/officeDocument/2006/relationships/hyperlink" Target="https://www.the-numbers.com/box-office-chart/daily/2025/11/14" TargetMode="External"/><Relationship Id="rId1307" Type="http://schemas.openxmlformats.org/officeDocument/2006/relationships/hyperlink" Target="https://www.the-numbers.com/box-office-chart/daily/2024/12/06" TargetMode="External"/><Relationship Id="rId13" Type="http://schemas.openxmlformats.org/officeDocument/2006/relationships/hyperlink" Target="https://www.the-numbers.com/box-office-chart/daily/2025/11/21" TargetMode="External"/><Relationship Id="rId109" Type="http://schemas.openxmlformats.org/officeDocument/2006/relationships/hyperlink" Target="https://www.the-numbers.com/box-office-chart/daily/2025/11/14" TargetMode="External"/><Relationship Id="rId316" Type="http://schemas.openxmlformats.org/officeDocument/2006/relationships/hyperlink" Target="https://www.the-numbers.com/box-office-chart/daily/2025/04/18" TargetMode="External"/><Relationship Id="rId523" Type="http://schemas.openxmlformats.org/officeDocument/2006/relationships/hyperlink" Target="https://www.the-numbers.com/box-office-chart/daily/2025/04/04" TargetMode="External"/><Relationship Id="rId968" Type="http://schemas.openxmlformats.org/officeDocument/2006/relationships/hyperlink" Target="https://www.the-numbers.com/box-office-chart/daily/2025/09/26" TargetMode="External"/><Relationship Id="rId1153" Type="http://schemas.openxmlformats.org/officeDocument/2006/relationships/hyperlink" Target="https://www.the-numbers.com/movie/Killer-Raccoons-2-Dark-Christmas-in-the-Dark" TargetMode="External"/><Relationship Id="rId97" Type="http://schemas.openxmlformats.org/officeDocument/2006/relationships/hyperlink" Target="https://www.the-numbers.com/box-office-chart/daily/2025/09/12" TargetMode="External"/><Relationship Id="rId730" Type="http://schemas.openxmlformats.org/officeDocument/2006/relationships/hyperlink" Target="https://www.the-numbers.com/movie/Summer-Wars-(Japan)" TargetMode="External"/><Relationship Id="rId828" Type="http://schemas.openxmlformats.org/officeDocument/2006/relationships/hyperlink" Target="https://www.the-numbers.com/box-office-chart/daily/2025/01/17" TargetMode="External"/><Relationship Id="rId1013" Type="http://schemas.openxmlformats.org/officeDocument/2006/relationships/hyperlink" Target="https://www.the-numbers.com/movie/Crunchyroll-Anime-Nights-Sneak-Peak-December-Edition-(2025)" TargetMode="External"/><Relationship Id="rId162" Type="http://schemas.openxmlformats.org/officeDocument/2006/relationships/hyperlink" Target="https://www.the-numbers.com/movie/Chosen-The-Last-Supper-Part-1-(2025)" TargetMode="External"/><Relationship Id="rId467" Type="http://schemas.openxmlformats.org/officeDocument/2006/relationships/hyperlink" Target="https://www.the-numbers.com/box-office-chart/daily/2025/02/28" TargetMode="External"/><Relationship Id="rId1097" Type="http://schemas.openxmlformats.org/officeDocument/2006/relationships/hyperlink" Target="https://www.the-numbers.com/movie/Island-of-Lemurs-Madagascar" TargetMode="External"/><Relationship Id="rId1220" Type="http://schemas.openxmlformats.org/officeDocument/2006/relationships/hyperlink" Target="https://www.the-numbers.com/box-office-chart/daily/2025/10/24" TargetMode="External"/><Relationship Id="rId1318" Type="http://schemas.openxmlformats.org/officeDocument/2006/relationships/hyperlink" Target="https://www.the-numbers.com/movie/Birds-Who-Fear-Death-The-(2025-Canada)" TargetMode="External"/><Relationship Id="rId674" Type="http://schemas.openxmlformats.org/officeDocument/2006/relationships/hyperlink" Target="https://www.the-numbers.com/movie/Pavements-(2025)" TargetMode="External"/><Relationship Id="rId881" Type="http://schemas.openxmlformats.org/officeDocument/2006/relationships/hyperlink" Target="https://www.the-numbers.com/movie/Armand-(2024-Norway)" TargetMode="External"/><Relationship Id="rId979" Type="http://schemas.openxmlformats.org/officeDocument/2006/relationships/hyperlink" Target="https://www.the-numbers.com/box-office-chart/daily/2025/09/19" TargetMode="External"/><Relationship Id="rId24" Type="http://schemas.openxmlformats.org/officeDocument/2006/relationships/hyperlink" Target="https://www.the-numbers.com/movie/Mission-Impossible-The-Final-Reckoning-(2025)" TargetMode="External"/><Relationship Id="rId327" Type="http://schemas.openxmlformats.org/officeDocument/2006/relationships/hyperlink" Target="https://www.the-numbers.com/movie/Jujutsu-Kaisen-Hidden-Inventory-Premature-Death-The-Movie-(2025-Japan)" TargetMode="External"/><Relationship Id="rId534" Type="http://schemas.openxmlformats.org/officeDocument/2006/relationships/hyperlink" Target="https://www.the-numbers.com/movie/Apollo-13" TargetMode="External"/><Relationship Id="rId741" Type="http://schemas.openxmlformats.org/officeDocument/2006/relationships/hyperlink" Target="https://www.the-numbers.com/box-office-chart/daily/1999/05/07" TargetMode="External"/><Relationship Id="rId839" Type="http://schemas.openxmlformats.org/officeDocument/2006/relationships/hyperlink" Target="https://www.the-numbers.com/movie/Georgia-O-Keeffe-The-Brightness-of-Light-(2025)" TargetMode="External"/><Relationship Id="rId1164" Type="http://schemas.openxmlformats.org/officeDocument/2006/relationships/hyperlink" Target="https://www.the-numbers.com/box-office-chart/daily/2025/04/25" TargetMode="External"/><Relationship Id="rId173" Type="http://schemas.openxmlformats.org/officeDocument/2006/relationships/hyperlink" Target="https://www.the-numbers.com/box-office-chart/daily/2025/08/29" TargetMode="External"/><Relationship Id="rId380" Type="http://schemas.openxmlformats.org/officeDocument/2006/relationships/hyperlink" Target="https://www.the-numbers.com/box-office-chart/daily/2025/04/18" TargetMode="External"/><Relationship Id="rId601" Type="http://schemas.openxmlformats.org/officeDocument/2006/relationships/hyperlink" Target="https://www.the-numbers.com/movie/Queen-of-the-Ring-(2025)" TargetMode="External"/><Relationship Id="rId1024" Type="http://schemas.openxmlformats.org/officeDocument/2006/relationships/hyperlink" Target="https://www.the-numbers.com/box-office-chart/daily/2014/11/07" TargetMode="External"/><Relationship Id="rId1231" Type="http://schemas.openxmlformats.org/officeDocument/2006/relationships/hyperlink" Target="https://www.the-numbers.com/movie/Hema-Hema-(2025-Bhutan)" TargetMode="External"/><Relationship Id="rId240" Type="http://schemas.openxmlformats.org/officeDocument/2006/relationships/hyperlink" Target="https://www.the-numbers.com/movie/Presence-(2025)" TargetMode="External"/><Relationship Id="rId478" Type="http://schemas.openxmlformats.org/officeDocument/2006/relationships/hyperlink" Target="https://www.the-numbers.com/movie/Substance-The-(2024)" TargetMode="External"/><Relationship Id="rId685" Type="http://schemas.openxmlformats.org/officeDocument/2006/relationships/hyperlink" Target="https://www.the-numbers.com/box-office-chart/daily/2025/02/07" TargetMode="External"/><Relationship Id="rId892" Type="http://schemas.openxmlformats.org/officeDocument/2006/relationships/hyperlink" Target="https://www.the-numbers.com/movie/Halloween-II" TargetMode="External"/><Relationship Id="rId906" Type="http://schemas.openxmlformats.org/officeDocument/2006/relationships/hyperlink" Target="https://www.the-numbers.com/movie/Army-of-Darkness" TargetMode="External"/><Relationship Id="rId35" Type="http://schemas.openxmlformats.org/officeDocument/2006/relationships/hyperlink" Target="https://www.the-numbers.com/box-office-chart/daily/2025/05/16" TargetMode="External"/><Relationship Id="rId100" Type="http://schemas.openxmlformats.org/officeDocument/2006/relationships/hyperlink" Target="https://www.the-numbers.com/movie/Wicked-(2024)" TargetMode="External"/><Relationship Id="rId338" Type="http://schemas.openxmlformats.org/officeDocument/2006/relationships/hyperlink" Target="https://www.the-numbers.com/box-office-chart/daily/2000/11/17" TargetMode="External"/><Relationship Id="rId545" Type="http://schemas.openxmlformats.org/officeDocument/2006/relationships/hyperlink" Target="https://www.the-numbers.com/box-office-chart/daily/2025/09/05" TargetMode="External"/><Relationship Id="rId752" Type="http://schemas.openxmlformats.org/officeDocument/2006/relationships/hyperlink" Target="https://www.the-numbers.com/movie/Oppenheimer-(2023)" TargetMode="External"/><Relationship Id="rId1175" Type="http://schemas.openxmlformats.org/officeDocument/2006/relationships/hyperlink" Target="https://www.the-numbers.com/movie/This-is-Spinal-Tap-(1984)" TargetMode="External"/><Relationship Id="rId184" Type="http://schemas.openxmlformats.org/officeDocument/2006/relationships/hyperlink" Target="https://www.the-numbers.com/movie/Good-Fortune-(2025)" TargetMode="External"/><Relationship Id="rId391" Type="http://schemas.openxmlformats.org/officeDocument/2006/relationships/hyperlink" Target="https://www.the-numbers.com/movie/Better-Man-(2024)" TargetMode="External"/><Relationship Id="rId405" Type="http://schemas.openxmlformats.org/officeDocument/2006/relationships/hyperlink" Target="https://www.the-numbers.com/box-office-chart/daily/2025/01/29" TargetMode="External"/><Relationship Id="rId612" Type="http://schemas.openxmlformats.org/officeDocument/2006/relationships/hyperlink" Target="https://www.the-numbers.com/box-office-chart/daily/2025/03/07" TargetMode="External"/><Relationship Id="rId1035" Type="http://schemas.openxmlformats.org/officeDocument/2006/relationships/hyperlink" Target="https://www.the-numbers.com/movie/Deep-Sea-3D" TargetMode="External"/><Relationship Id="rId1242" Type="http://schemas.openxmlformats.org/officeDocument/2006/relationships/hyperlink" Target="https://www.the-numbers.com/box-office-chart/daily/2002/10/23" TargetMode="External"/><Relationship Id="rId251" Type="http://schemas.openxmlformats.org/officeDocument/2006/relationships/hyperlink" Target="https://www.the-numbers.com/movie/Good-Boy-(2025)" TargetMode="External"/><Relationship Id="rId489" Type="http://schemas.openxmlformats.org/officeDocument/2006/relationships/hyperlink" Target="https://www.the-numbers.com/box-office-chart/daily/1999/11/12" TargetMode="External"/><Relationship Id="rId696" Type="http://schemas.openxmlformats.org/officeDocument/2006/relationships/hyperlink" Target="https://www.the-numbers.com/movie/100-Nights-of-Hero-(2025-United-Kingdom)" TargetMode="External"/><Relationship Id="rId917" Type="http://schemas.openxmlformats.org/officeDocument/2006/relationships/hyperlink" Target="https://www.the-numbers.com/movie/Muppet-Movie-The" TargetMode="External"/><Relationship Id="rId1102" Type="http://schemas.openxmlformats.org/officeDocument/2006/relationships/hyperlink" Target="https://www.the-numbers.com/box-office-chart/daily/2025/07/25" TargetMode="External"/><Relationship Id="rId46" Type="http://schemas.openxmlformats.org/officeDocument/2006/relationships/hyperlink" Target="https://www.the-numbers.com/movie/Predator-Badlands-(2025)" TargetMode="External"/><Relationship Id="rId349" Type="http://schemas.openxmlformats.org/officeDocument/2006/relationships/hyperlink" Target="https://www.the-numbers.com/box-office-chart/daily/2025/06/06" TargetMode="External"/><Relationship Id="rId556" Type="http://schemas.openxmlformats.org/officeDocument/2006/relationships/hyperlink" Target="https://www.the-numbers.com/movie/40-Acres-(2024-Canada)" TargetMode="External"/><Relationship Id="rId763" Type="http://schemas.openxmlformats.org/officeDocument/2006/relationships/hyperlink" Target="https://www.the-numbers.com/box-office-chart/daily/2025/07/11" TargetMode="External"/><Relationship Id="rId1186" Type="http://schemas.openxmlformats.org/officeDocument/2006/relationships/hyperlink" Target="https://www.the-numbers.com/box-office-chart/daily/2015/07/17" TargetMode="External"/><Relationship Id="rId111" Type="http://schemas.openxmlformats.org/officeDocument/2006/relationships/hyperlink" Target="https://www.the-numbers.com/box-office-chart/daily/2025/03/28" TargetMode="External"/><Relationship Id="rId195" Type="http://schemas.openxmlformats.org/officeDocument/2006/relationships/hyperlink" Target="https://www.the-numbers.com/box-office-chart/daily/2024/12/20" TargetMode="External"/><Relationship Id="rId209" Type="http://schemas.openxmlformats.org/officeDocument/2006/relationships/hyperlink" Target="https://www.the-numbers.com/movie/Dhurandhar-(2025-India)" TargetMode="External"/><Relationship Id="rId416" Type="http://schemas.openxmlformats.org/officeDocument/2006/relationships/hyperlink" Target="https://www.the-numbers.com/movie/Elf-(2003)" TargetMode="External"/><Relationship Id="rId970" Type="http://schemas.openxmlformats.org/officeDocument/2006/relationships/hyperlink" Target="https://www.the-numbers.com/box-office-chart/daily/2025/02/28" TargetMode="External"/><Relationship Id="rId1046" Type="http://schemas.openxmlformats.org/officeDocument/2006/relationships/hyperlink" Target="https://www.the-numbers.com/box-office-chart/daily/2025/03/14" TargetMode="External"/><Relationship Id="rId1253" Type="http://schemas.openxmlformats.org/officeDocument/2006/relationships/hyperlink" Target="https://www.the-numbers.com/movie/Black-Sea-The-(2024)" TargetMode="External"/><Relationship Id="rId623" Type="http://schemas.openxmlformats.org/officeDocument/2006/relationships/hyperlink" Target="https://www.the-numbers.com/movie/Parasite-(2019-South-Korea)" TargetMode="External"/><Relationship Id="rId830" Type="http://schemas.openxmlformats.org/officeDocument/2006/relationships/hyperlink" Target="https://www.the-numbers.com/box-office-chart/daily/2025/09/19" TargetMode="External"/><Relationship Id="rId928" Type="http://schemas.openxmlformats.org/officeDocument/2006/relationships/hyperlink" Target="https://www.the-numbers.com/movie/Jockey-El-(2024-Argentina)" TargetMode="External"/><Relationship Id="rId57" Type="http://schemas.openxmlformats.org/officeDocument/2006/relationships/hyperlink" Target="https://www.the-numbers.com/box-office-chart/daily/2025/10/10" TargetMode="External"/><Relationship Id="rId262" Type="http://schemas.openxmlformats.org/officeDocument/2006/relationships/hyperlink" Target="https://www.the-numbers.com/box-office-chart/daily/2005/11/11" TargetMode="External"/><Relationship Id="rId567" Type="http://schemas.openxmlformats.org/officeDocument/2006/relationships/hyperlink" Target="https://www.the-numbers.com/box-office-chart/daily/2025/04/11" TargetMode="External"/><Relationship Id="rId1113" Type="http://schemas.openxmlformats.org/officeDocument/2006/relationships/hyperlink" Target="https://www.the-numbers.com/movie/True-Story-of-Tamara-de-Lempicka-and-the-Art-of-Survival-The-(2026)" TargetMode="External"/><Relationship Id="rId1197" Type="http://schemas.openxmlformats.org/officeDocument/2006/relationships/hyperlink" Target="https://www.the-numbers.com/movie/Make-Me-Famous-(2023)" TargetMode="External"/><Relationship Id="rId1320" Type="http://schemas.openxmlformats.org/officeDocument/2006/relationships/hyperlink" Target="https://www.the-numbers.com/movie/Fureru-(2024-Japan)" TargetMode="External"/><Relationship Id="rId122" Type="http://schemas.openxmlformats.org/officeDocument/2006/relationships/hyperlink" Target="https://www.the-numbers.com/movie/I-Know-What-You-Did-Last-Summer-(2025)" TargetMode="External"/><Relationship Id="rId774" Type="http://schemas.openxmlformats.org/officeDocument/2006/relationships/hyperlink" Target="https://www.the-numbers.com/movie/Witchboard-(2025)" TargetMode="External"/><Relationship Id="rId981" Type="http://schemas.openxmlformats.org/officeDocument/2006/relationships/hyperlink" Target="https://www.the-numbers.com/box-office-chart/daily/2024/12/20" TargetMode="External"/><Relationship Id="rId1057" Type="http://schemas.openxmlformats.org/officeDocument/2006/relationships/hyperlink" Target="https://www.the-numbers.com/movie/Extremely-Unique-Dynamic-(2025)" TargetMode="External"/><Relationship Id="rId427" Type="http://schemas.openxmlformats.org/officeDocument/2006/relationships/hyperlink" Target="https://www.the-numbers.com/movie/Kiss-of-the-Spider-Woman-(2025)" TargetMode="External"/><Relationship Id="rId634" Type="http://schemas.openxmlformats.org/officeDocument/2006/relationships/hyperlink" Target="https://www.the-numbers.com/box-office-chart/daily/2024/11/15" TargetMode="External"/><Relationship Id="rId841" Type="http://schemas.openxmlformats.org/officeDocument/2006/relationships/hyperlink" Target="https://www.the-numbers.com/movie/Scott-Pilgrim-vs-The-World" TargetMode="External"/><Relationship Id="rId1264" Type="http://schemas.openxmlformats.org/officeDocument/2006/relationships/hyperlink" Target="https://www.the-numbers.com/box-office-chart/daily/2024/12/06" TargetMode="External"/><Relationship Id="rId273" Type="http://schemas.openxmlformats.org/officeDocument/2006/relationships/hyperlink" Target="https://www.the-numbers.com/movie/Die-My-Love-(2025)" TargetMode="External"/><Relationship Id="rId480" Type="http://schemas.openxmlformats.org/officeDocument/2006/relationships/hyperlink" Target="https://www.the-numbers.com/movie/Spider-Man-2" TargetMode="External"/><Relationship Id="rId701" Type="http://schemas.openxmlformats.org/officeDocument/2006/relationships/hyperlink" Target="https://www.the-numbers.com/box-office-chart/daily/2025/04/18" TargetMode="External"/><Relationship Id="rId939" Type="http://schemas.openxmlformats.org/officeDocument/2006/relationships/hyperlink" Target="https://www.the-numbers.com/box-office-chart/daily/2025/04/25" TargetMode="External"/><Relationship Id="rId1124" Type="http://schemas.openxmlformats.org/officeDocument/2006/relationships/hyperlink" Target="https://www.the-numbers.com/movie/Bloody-Axe-Wound-(2024)" TargetMode="External"/><Relationship Id="rId68" Type="http://schemas.openxmlformats.org/officeDocument/2006/relationships/hyperlink" Target="https://www.the-numbers.com/movie/King-of-Kings-The-(2025-South-Korea)" TargetMode="External"/><Relationship Id="rId133" Type="http://schemas.openxmlformats.org/officeDocument/2006/relationships/hyperlink" Target="https://www.the-numbers.com/box-office-chart/daily/2025/01/24" TargetMode="External"/><Relationship Id="rId340" Type="http://schemas.openxmlformats.org/officeDocument/2006/relationships/hyperlink" Target="https://www.the-numbers.com/box-office-chart/daily/2025/03/07" TargetMode="External"/><Relationship Id="rId578" Type="http://schemas.openxmlformats.org/officeDocument/2006/relationships/hyperlink" Target="https://www.the-numbers.com/movie/Real-Pain-A-(2024)" TargetMode="External"/><Relationship Id="rId785" Type="http://schemas.openxmlformats.org/officeDocument/2006/relationships/hyperlink" Target="https://www.the-numbers.com/box-office-chart/daily/2025/10/31" TargetMode="External"/><Relationship Id="rId992" Type="http://schemas.openxmlformats.org/officeDocument/2006/relationships/hyperlink" Target="https://www.the-numbers.com/movie/Kesakirja-(2025-Finland)" TargetMode="External"/><Relationship Id="rId200" Type="http://schemas.openxmlformats.org/officeDocument/2006/relationships/hyperlink" Target="https://www.the-numbers.com/movie/Strangers-The-Chapter-2-(2025)" TargetMode="External"/><Relationship Id="rId438" Type="http://schemas.openxmlformats.org/officeDocument/2006/relationships/hyperlink" Target="https://www.the-numbers.com/movie/Highest-2-Lowest-(2025)" TargetMode="External"/><Relationship Id="rId645" Type="http://schemas.openxmlformats.org/officeDocument/2006/relationships/hyperlink" Target="https://www.the-numbers.com/movie/Rule-of-Jenny-Pen-The-(2024-New-Zealand)" TargetMode="External"/><Relationship Id="rId852" Type="http://schemas.openxmlformats.org/officeDocument/2006/relationships/hyperlink" Target="https://www.the-numbers.com/box-office-chart/daily/2025/09/05" TargetMode="External"/><Relationship Id="rId1068" Type="http://schemas.openxmlformats.org/officeDocument/2006/relationships/hyperlink" Target="https://www.the-numbers.com/box-office-chart/daily/2025/04/25" TargetMode="External"/><Relationship Id="rId1275" Type="http://schemas.openxmlformats.org/officeDocument/2006/relationships/hyperlink" Target="https://www.the-numbers.com/box-office-chart/daily/2025/05/16" TargetMode="External"/><Relationship Id="rId284" Type="http://schemas.openxmlformats.org/officeDocument/2006/relationships/hyperlink" Target="https://www.the-numbers.com/box-office-chart/daily/2025/09/25" TargetMode="External"/><Relationship Id="rId491" Type="http://schemas.openxmlformats.org/officeDocument/2006/relationships/hyperlink" Target="https://www.the-numbers.com/box-office-chart/daily/2025/03/21" TargetMode="External"/><Relationship Id="rId505" Type="http://schemas.openxmlformats.org/officeDocument/2006/relationships/hyperlink" Target="https://www.the-numbers.com/box-office-chart/daily/2025/11/07" TargetMode="External"/><Relationship Id="rId712" Type="http://schemas.openxmlformats.org/officeDocument/2006/relationships/hyperlink" Target="https://www.the-numbers.com/movie/UFC-316-Dvalishvili-vs-OMalley-2-(2025)" TargetMode="External"/><Relationship Id="rId1135" Type="http://schemas.openxmlformats.org/officeDocument/2006/relationships/hyperlink" Target="https://www.the-numbers.com/movie/Overlord-10th-Anniversary-Celebration-(2025-Japan)" TargetMode="External"/><Relationship Id="rId79" Type="http://schemas.openxmlformats.org/officeDocument/2006/relationships/hyperlink" Target="https://www.the-numbers.com/box-office-chart/daily/2025/08/01" TargetMode="External"/><Relationship Id="rId144" Type="http://schemas.openxmlformats.org/officeDocument/2006/relationships/hyperlink" Target="https://www.the-numbers.com/movie/Roofman-(2025)" TargetMode="External"/><Relationship Id="rId589" Type="http://schemas.openxmlformats.org/officeDocument/2006/relationships/hyperlink" Target="https://www.the-numbers.com/box-office-chart/daily/2024/11/27" TargetMode="External"/><Relationship Id="rId796" Type="http://schemas.openxmlformats.org/officeDocument/2006/relationships/hyperlink" Target="https://www.the-numbers.com/movie/Bambi-The-Reckoning-(2025-United-Kingdom)" TargetMode="External"/><Relationship Id="rId1202" Type="http://schemas.openxmlformats.org/officeDocument/2006/relationships/hyperlink" Target="https://www.the-numbers.com/box-office-chart/daily/2025/07/18" TargetMode="External"/><Relationship Id="rId351" Type="http://schemas.openxmlformats.org/officeDocument/2006/relationships/hyperlink" Target="https://www.the-numbers.com/box-office-chart/daily/2024/01/07" TargetMode="External"/><Relationship Id="rId449" Type="http://schemas.openxmlformats.org/officeDocument/2006/relationships/hyperlink" Target="https://www.the-numbers.com/box-office-chart/daily/2024/09/27" TargetMode="External"/><Relationship Id="rId656" Type="http://schemas.openxmlformats.org/officeDocument/2006/relationships/hyperlink" Target="https://www.the-numbers.com/box-office-chart/daily/2007/05/04" TargetMode="External"/><Relationship Id="rId863" Type="http://schemas.openxmlformats.org/officeDocument/2006/relationships/hyperlink" Target="https://www.the-numbers.com/movie/Hi-Five-(2025-South-Korea)" TargetMode="External"/><Relationship Id="rId1079" Type="http://schemas.openxmlformats.org/officeDocument/2006/relationships/hyperlink" Target="https://www.the-numbers.com/movie/Cool-Fish-2-A-(2025-China)" TargetMode="External"/><Relationship Id="rId1286" Type="http://schemas.openxmlformats.org/officeDocument/2006/relationships/hyperlink" Target="https://www.the-numbers.com/movie/Tim-Travers-and-the-Time-Travelers-Paradox-(2025)" TargetMode="External"/><Relationship Id="rId211" Type="http://schemas.openxmlformats.org/officeDocument/2006/relationships/hyperlink" Target="https://www.the-numbers.com/movie/Chosen-The-Last-Supper-Part-2-(2025)" TargetMode="External"/><Relationship Id="rId295" Type="http://schemas.openxmlformats.org/officeDocument/2006/relationships/hyperlink" Target="https://www.the-numbers.com/movie/Shelby-Oaks-(2025)" TargetMode="External"/><Relationship Id="rId309" Type="http://schemas.openxmlformats.org/officeDocument/2006/relationships/hyperlink" Target="https://www.the-numbers.com/movie/Shadow-Force-(2025)" TargetMode="External"/><Relationship Id="rId516" Type="http://schemas.openxmlformats.org/officeDocument/2006/relationships/hyperlink" Target="https://www.the-numbers.com/movie/Met-Opera-Le-Nozze-Di-Figaro-(2025)" TargetMode="External"/><Relationship Id="rId1146" Type="http://schemas.openxmlformats.org/officeDocument/2006/relationships/hyperlink" Target="https://www.the-numbers.com/box-office-chart/daily/2024/12/06" TargetMode="External"/><Relationship Id="rId723" Type="http://schemas.openxmlformats.org/officeDocument/2006/relationships/hyperlink" Target="https://www.the-numbers.com/movie/Bonjour-Tristesse-(2024-France)" TargetMode="External"/><Relationship Id="rId930" Type="http://schemas.openxmlformats.org/officeDocument/2006/relationships/hyperlink" Target="https://www.the-numbers.com/movie/given-The-Double-Album-Hiiragi-mix-and-To-the-Sea-Double-Feature-(2025-Japan)" TargetMode="External"/><Relationship Id="rId1006" Type="http://schemas.openxmlformats.org/officeDocument/2006/relationships/hyperlink" Target="https://www.the-numbers.com/box-office-chart/daily/2025/04/25" TargetMode="External"/><Relationship Id="rId155" Type="http://schemas.openxmlformats.org/officeDocument/2006/relationships/hyperlink" Target="https://www.the-numbers.com/box-office-chart/daily/2025/07/30" TargetMode="External"/><Relationship Id="rId362" Type="http://schemas.openxmlformats.org/officeDocument/2006/relationships/hyperlink" Target="https://www.the-numbers.com/movie/Wake-Up-Dead-Man-A-Knives-Out-Mystery-(2025)" TargetMode="External"/><Relationship Id="rId1213" Type="http://schemas.openxmlformats.org/officeDocument/2006/relationships/hyperlink" Target="https://www.the-numbers.com/movie/Lost-On-A-Mountain-In-Maine-(2024)" TargetMode="External"/><Relationship Id="rId1297" Type="http://schemas.openxmlformats.org/officeDocument/2006/relationships/hyperlink" Target="https://www.the-numbers.com/box-office-chart/daily/2024/07/05" TargetMode="External"/><Relationship Id="rId222" Type="http://schemas.openxmlformats.org/officeDocument/2006/relationships/hyperlink" Target="https://www.the-numbers.com/box-office-chart/daily/2025/02/07" TargetMode="External"/><Relationship Id="rId667" Type="http://schemas.openxmlformats.org/officeDocument/2006/relationships/hyperlink" Target="https://www.the-numbers.com/movie/Thing-The-(1982)" TargetMode="External"/><Relationship Id="rId874" Type="http://schemas.openxmlformats.org/officeDocument/2006/relationships/hyperlink" Target="https://www.the-numbers.com/movie/Eli-Roth-Presents-Jimmy-and-Stiggs-(2025)" TargetMode="External"/><Relationship Id="rId17" Type="http://schemas.openxmlformats.org/officeDocument/2006/relationships/hyperlink" Target="https://www.the-numbers.com/box-office-chart/daily/2025/07/25" TargetMode="External"/><Relationship Id="rId527" Type="http://schemas.openxmlformats.org/officeDocument/2006/relationships/hyperlink" Target="https://www.the-numbers.com/box-office-chart/daily/2024/12/25" TargetMode="External"/><Relationship Id="rId734" Type="http://schemas.openxmlformats.org/officeDocument/2006/relationships/hyperlink" Target="https://www.the-numbers.com/movie/Sing-Sing-(2024)" TargetMode="External"/><Relationship Id="rId941" Type="http://schemas.openxmlformats.org/officeDocument/2006/relationships/hyperlink" Target="https://www.the-numbers.com/box-office-chart/daily/2026/02/06" TargetMode="External"/><Relationship Id="rId1157" Type="http://schemas.openxmlformats.org/officeDocument/2006/relationships/hyperlink" Target="https://www.the-numbers.com/movie/Savage-Art-A-(2025)" TargetMode="External"/><Relationship Id="rId70" Type="http://schemas.openxmlformats.org/officeDocument/2006/relationships/hyperlink" Target="https://www.the-numbers.com/movie/David-(2025)" TargetMode="External"/><Relationship Id="rId166" Type="http://schemas.openxmlformats.org/officeDocument/2006/relationships/hyperlink" Target="https://www.the-numbers.com/movie/Novocaine-(2025)" TargetMode="External"/><Relationship Id="rId373" Type="http://schemas.openxmlformats.org/officeDocument/2006/relationships/hyperlink" Target="https://www.the-numbers.com/box-office-chart/daily/2024/12/20" TargetMode="External"/><Relationship Id="rId580" Type="http://schemas.openxmlformats.org/officeDocument/2006/relationships/hyperlink" Target="https://www.the-numbers.com/movie/East-of-Wall-(2025)" TargetMode="External"/><Relationship Id="rId801" Type="http://schemas.openxmlformats.org/officeDocument/2006/relationships/hyperlink" Target="https://www.the-numbers.com/box-office-chart/daily/2025/05/09" TargetMode="External"/><Relationship Id="rId1017" Type="http://schemas.openxmlformats.org/officeDocument/2006/relationships/hyperlink" Target="https://www.the-numbers.com/movie/Small-Things-Like-These-(2024-Ireland)" TargetMode="External"/><Relationship Id="rId1224" Type="http://schemas.openxmlformats.org/officeDocument/2006/relationships/hyperlink" Target="https://www.the-numbers.com/box-office-chart/daily/2025/06/13" TargetMode="External"/><Relationship Id="rId1" Type="http://schemas.openxmlformats.org/officeDocument/2006/relationships/pivotTable" Target="../pivotTables/pivotTable1.xml"/><Relationship Id="rId233" Type="http://schemas.openxmlformats.org/officeDocument/2006/relationships/hyperlink" Target="https://www.the-numbers.com/box-office-chart/daily/2024/11/22" TargetMode="External"/><Relationship Id="rId440" Type="http://schemas.openxmlformats.org/officeDocument/2006/relationships/hyperlink" Target="https://www.the-numbers.com/movie/Silent-Night-Deadly-Night-(2025)" TargetMode="External"/><Relationship Id="rId678" Type="http://schemas.openxmlformats.org/officeDocument/2006/relationships/hyperlink" Target="https://www.the-numbers.com/movie/ET-The-Extra-Terrestrial-(1982)" TargetMode="External"/><Relationship Id="rId885" Type="http://schemas.openxmlformats.org/officeDocument/2006/relationships/hyperlink" Target="https://www.the-numbers.com/movie/Hung-Up-on-a-Dream-The-Zombies-Documentary-(2025)" TargetMode="External"/><Relationship Id="rId1070" Type="http://schemas.openxmlformats.org/officeDocument/2006/relationships/hyperlink" Target="https://www.the-numbers.com/box-office-chart/daily/2025/08/15" TargetMode="External"/><Relationship Id="rId28" Type="http://schemas.openxmlformats.org/officeDocument/2006/relationships/hyperlink" Target="https://www.the-numbers.com/movie/F1-The-Movie-(2025)" TargetMode="External"/><Relationship Id="rId300" Type="http://schemas.openxmlformats.org/officeDocument/2006/relationships/hyperlink" Target="https://www.the-numbers.com/box-office-chart/daily/2025/11/14" TargetMode="External"/><Relationship Id="rId538" Type="http://schemas.openxmlformats.org/officeDocument/2006/relationships/hyperlink" Target="https://www.the-numbers.com/box-office-chart/daily/2025/10/02" TargetMode="External"/><Relationship Id="rId745" Type="http://schemas.openxmlformats.org/officeDocument/2006/relationships/hyperlink" Target="https://www.the-numbers.com/box-office-chart/daily/2025/10/30" TargetMode="External"/><Relationship Id="rId952" Type="http://schemas.openxmlformats.org/officeDocument/2006/relationships/hyperlink" Target="https://www.the-numbers.com/movie/L-Attachement-(2025-France)" TargetMode="External"/><Relationship Id="rId1168" Type="http://schemas.openxmlformats.org/officeDocument/2006/relationships/hyperlink" Target="https://www.the-numbers.com/box-office-chart/daily/2025/09/12" TargetMode="External"/><Relationship Id="rId81" Type="http://schemas.openxmlformats.org/officeDocument/2006/relationships/hyperlink" Target="https://www.the-numbers.com/box-office-chart/daily/2025/05/30" TargetMode="External"/><Relationship Id="rId177" Type="http://schemas.openxmlformats.org/officeDocument/2006/relationships/hyperlink" Target="https://www.the-numbers.com/box-office-chart/daily/2025/10/24" TargetMode="External"/><Relationship Id="rId384" Type="http://schemas.openxmlformats.org/officeDocument/2006/relationships/hyperlink" Target="https://www.the-numbers.com/box-office-chart/daily/2025/01/10" TargetMode="External"/><Relationship Id="rId591" Type="http://schemas.openxmlformats.org/officeDocument/2006/relationships/hyperlink" Target="https://www.the-numbers.com/box-office-chart/daily/2009/11/20" TargetMode="External"/><Relationship Id="rId605" Type="http://schemas.openxmlformats.org/officeDocument/2006/relationships/hyperlink" Target="https://www.the-numbers.com/movie/Anniversary-(2025)" TargetMode="External"/><Relationship Id="rId812" Type="http://schemas.openxmlformats.org/officeDocument/2006/relationships/hyperlink" Target="https://www.the-numbers.com/box-office-chart/daily/2025/11/14" TargetMode="External"/><Relationship Id="rId1028" Type="http://schemas.openxmlformats.org/officeDocument/2006/relationships/hyperlink" Target="https://www.the-numbers.com/box-office-chart/daily/2024/10/25" TargetMode="External"/><Relationship Id="rId1235" Type="http://schemas.openxmlformats.org/officeDocument/2006/relationships/hyperlink" Target="https://www.the-numbers.com/movie/Prisoners-of-Fire-(2025)" TargetMode="External"/><Relationship Id="rId244" Type="http://schemas.openxmlformats.org/officeDocument/2006/relationships/hyperlink" Target="https://www.the-numbers.com/movie/Homestead-(2024)" TargetMode="External"/><Relationship Id="rId689" Type="http://schemas.openxmlformats.org/officeDocument/2006/relationships/hyperlink" Target="https://www.the-numbers.com/box-office-chart/daily/2025/06/05" TargetMode="External"/><Relationship Id="rId896" Type="http://schemas.openxmlformats.org/officeDocument/2006/relationships/hyperlink" Target="https://www.the-numbers.com/box-office-chart/daily/2025/06/20" TargetMode="External"/><Relationship Id="rId1081" Type="http://schemas.openxmlformats.org/officeDocument/2006/relationships/hyperlink" Target="https://www.the-numbers.com/movie/To-a-Land-Unknown-(2025-Palestine)" TargetMode="External"/><Relationship Id="rId1302" Type="http://schemas.openxmlformats.org/officeDocument/2006/relationships/hyperlink" Target="https://www.the-numbers.com/movie/Daytime-Revolution-(2024)" TargetMode="External"/><Relationship Id="rId39" Type="http://schemas.openxmlformats.org/officeDocument/2006/relationships/hyperlink" Target="https://www.the-numbers.com/box-office-chart/daily/2024/12/20" TargetMode="External"/><Relationship Id="rId451" Type="http://schemas.openxmlformats.org/officeDocument/2006/relationships/hyperlink" Target="https://www.the-numbers.com/box-office-chart/daily/2025/03/14" TargetMode="External"/><Relationship Id="rId549" Type="http://schemas.openxmlformats.org/officeDocument/2006/relationships/hyperlink" Target="https://www.the-numbers.com/box-office-chart/daily/2025/04/10" TargetMode="External"/><Relationship Id="rId756" Type="http://schemas.openxmlformats.org/officeDocument/2006/relationships/hyperlink" Target="https://www.the-numbers.com/movie/Big-Lebowski-The" TargetMode="External"/><Relationship Id="rId1179" Type="http://schemas.openxmlformats.org/officeDocument/2006/relationships/hyperlink" Target="https://www.the-numbers.com/box-office-chart/daily/2025/03/14" TargetMode="External"/><Relationship Id="rId104" Type="http://schemas.openxmlformats.org/officeDocument/2006/relationships/hyperlink" Target="https://www.the-numbers.com/movie/Monkey-The-(2025)" TargetMode="External"/><Relationship Id="rId188" Type="http://schemas.openxmlformats.org/officeDocument/2006/relationships/hyperlink" Target="https://www.the-numbers.com/movie/Friendship-(2025)" TargetMode="External"/><Relationship Id="rId311" Type="http://schemas.openxmlformats.org/officeDocument/2006/relationships/hyperlink" Target="https://www.the-numbers.com/movie/Sentimental-Value-(2025-Norway)" TargetMode="External"/><Relationship Id="rId395" Type="http://schemas.openxmlformats.org/officeDocument/2006/relationships/hyperlink" Target="https://www.the-numbers.com/movie/Pets-on-a-Train-(2025-France)" TargetMode="External"/><Relationship Id="rId409" Type="http://schemas.openxmlformats.org/officeDocument/2006/relationships/hyperlink" Target="https://www.the-numbers.com/movie/Ballad-of-Wallis-Island-The-(2025-United-Kingdom)" TargetMode="External"/><Relationship Id="rId963" Type="http://schemas.openxmlformats.org/officeDocument/2006/relationships/hyperlink" Target="https://www.the-numbers.com/movie/Sawt-Hind-Rajab-(2025)" TargetMode="External"/><Relationship Id="rId1039" Type="http://schemas.openxmlformats.org/officeDocument/2006/relationships/hyperlink" Target="https://www.the-numbers.com/movie/Plague-The-(2025)" TargetMode="External"/><Relationship Id="rId1246" Type="http://schemas.openxmlformats.org/officeDocument/2006/relationships/hyperlink" Target="https://www.the-numbers.com/box-office-chart/daily/2025/11/21" TargetMode="External"/><Relationship Id="rId92" Type="http://schemas.openxmlformats.org/officeDocument/2006/relationships/hyperlink" Target="https://www.the-numbers.com/movie/Mickey-17-(2025)" TargetMode="External"/><Relationship Id="rId616" Type="http://schemas.openxmlformats.org/officeDocument/2006/relationships/hyperlink" Target="https://www.the-numbers.com/box-office-chart/daily/2003/12/17" TargetMode="External"/><Relationship Id="rId823" Type="http://schemas.openxmlformats.org/officeDocument/2006/relationships/hyperlink" Target="https://www.the-numbers.com/movie/8-1-2-(1963-Italy)" TargetMode="External"/><Relationship Id="rId255" Type="http://schemas.openxmlformats.org/officeDocument/2006/relationships/hyperlink" Target="https://www.the-numbers.com/movie/Unbreakable-Boy-The-(2025)" TargetMode="External"/><Relationship Id="rId462" Type="http://schemas.openxmlformats.org/officeDocument/2006/relationships/hyperlink" Target="https://www.the-numbers.com/movie/Twinless-(2025)" TargetMode="External"/><Relationship Id="rId1092" Type="http://schemas.openxmlformats.org/officeDocument/2006/relationships/hyperlink" Target="https://www.the-numbers.com/box-office-chart/daily/2025/07/18" TargetMode="External"/><Relationship Id="rId1106" Type="http://schemas.openxmlformats.org/officeDocument/2006/relationships/hyperlink" Target="https://www.the-numbers.com/box-office-chart/daily/2025/11/28" TargetMode="External"/><Relationship Id="rId1313" Type="http://schemas.openxmlformats.org/officeDocument/2006/relationships/hyperlink" Target="https://www.the-numbers.com/box-office-chart/daily/2025/08/15" TargetMode="External"/><Relationship Id="rId115" Type="http://schemas.openxmlformats.org/officeDocument/2006/relationships/hyperlink" Target="https://www.the-numbers.com/box-office-chart/daily/2025/01/10" TargetMode="External"/><Relationship Id="rId322" Type="http://schemas.openxmlformats.org/officeDocument/2006/relationships/hyperlink" Target="https://www.the-numbers.com/box-office-chart/daily/2025/03/28" TargetMode="External"/><Relationship Id="rId767" Type="http://schemas.openxmlformats.org/officeDocument/2006/relationships/hyperlink" Target="https://www.the-numbers.com/box-office-chart/daily/2025/08/08" TargetMode="External"/><Relationship Id="rId974" Type="http://schemas.openxmlformats.org/officeDocument/2006/relationships/hyperlink" Target="https://www.the-numbers.com/box-office-chart/daily/2010/03/19" TargetMode="External"/><Relationship Id="rId199" Type="http://schemas.openxmlformats.org/officeDocument/2006/relationships/hyperlink" Target="https://www.the-numbers.com/box-office-chart/daily/2025/05/23" TargetMode="External"/><Relationship Id="rId627" Type="http://schemas.openxmlformats.org/officeDocument/2006/relationships/hyperlink" Target="https://www.the-numbers.com/movie/UFC-319-du-Plessis-vs-Chimaev-(2025)" TargetMode="External"/><Relationship Id="rId834" Type="http://schemas.openxmlformats.org/officeDocument/2006/relationships/hyperlink" Target="https://www.the-numbers.com/box-office-chart/daily/2025/11/14" TargetMode="External"/><Relationship Id="rId1257" Type="http://schemas.openxmlformats.org/officeDocument/2006/relationships/hyperlink" Target="https://www.the-numbers.com/movie/Come-Closer-(2024-Israel)" TargetMode="External"/><Relationship Id="rId266" Type="http://schemas.openxmlformats.org/officeDocument/2006/relationships/hyperlink" Target="https://www.the-numbers.com/box-office-chart/daily/2025/10/17" TargetMode="External"/><Relationship Id="rId473" Type="http://schemas.openxmlformats.org/officeDocument/2006/relationships/hyperlink" Target="https://www.the-numbers.com/box-office-chart/daily/1999/08/20" TargetMode="External"/><Relationship Id="rId680" Type="http://schemas.openxmlformats.org/officeDocument/2006/relationships/hyperlink" Target="https://www.the-numbers.com/movie/Mamma-Mia" TargetMode="External"/><Relationship Id="rId901" Type="http://schemas.openxmlformats.org/officeDocument/2006/relationships/hyperlink" Target="https://www.the-numbers.com/movie/Spike-and-Mikes-Animation-Extravaganza-(2025)" TargetMode="External"/><Relationship Id="rId1117" Type="http://schemas.openxmlformats.org/officeDocument/2006/relationships/hyperlink" Target="https://www.the-numbers.com/movie/Diva-(1981-France)" TargetMode="External"/><Relationship Id="rId30" Type="http://schemas.openxmlformats.org/officeDocument/2006/relationships/hyperlink" Target="https://www.the-numbers.com/movie/Conjuring-The-Last-Rites-(2025)" TargetMode="External"/><Relationship Id="rId126" Type="http://schemas.openxmlformats.org/officeDocument/2006/relationships/hyperlink" Target="https://www.the-numbers.com/movie/Anaconda-(2025)" TargetMode="External"/><Relationship Id="rId333" Type="http://schemas.openxmlformats.org/officeDocument/2006/relationships/hyperlink" Target="https://www.the-numbers.com/movie/Kraven-the-Hunter-(2024)" TargetMode="External"/><Relationship Id="rId540" Type="http://schemas.openxmlformats.org/officeDocument/2006/relationships/hyperlink" Target="https://www.the-numbers.com/box-office-chart/daily/2025/09/12" TargetMode="External"/><Relationship Id="rId778" Type="http://schemas.openxmlformats.org/officeDocument/2006/relationships/hyperlink" Target="https://www.the-numbers.com/movie/Inheritance-(2025-Dir-Neil-Burger)" TargetMode="External"/><Relationship Id="rId985" Type="http://schemas.openxmlformats.org/officeDocument/2006/relationships/hyperlink" Target="https://www.the-numbers.com/box-office-chart/daily/2025/08/29" TargetMode="External"/><Relationship Id="rId1170" Type="http://schemas.openxmlformats.org/officeDocument/2006/relationships/hyperlink" Target="https://www.the-numbers.com/box-office-chart/daily/2025/08/01" TargetMode="External"/><Relationship Id="rId638" Type="http://schemas.openxmlformats.org/officeDocument/2006/relationships/hyperlink" Target="https://www.the-numbers.com/movie/Batman" TargetMode="External"/><Relationship Id="rId845" Type="http://schemas.openxmlformats.org/officeDocument/2006/relationships/hyperlink" Target="https://www.the-numbers.com/movie/On-Becoming-a-Guinea-Fowl-(2024-United-Kingdom)" TargetMode="External"/><Relationship Id="rId1030" Type="http://schemas.openxmlformats.org/officeDocument/2006/relationships/hyperlink" Target="https://www.the-numbers.com/box-office-chart/daily/2026/01/23" TargetMode="External"/><Relationship Id="rId1268" Type="http://schemas.openxmlformats.org/officeDocument/2006/relationships/hyperlink" Target="https://www.the-numbers.com/box-office-chart/daily/2002/05/10" TargetMode="External"/><Relationship Id="rId277" Type="http://schemas.openxmlformats.org/officeDocument/2006/relationships/hyperlink" Target="https://www.the-numbers.com/movie/Senior-The-(2025)" TargetMode="External"/><Relationship Id="rId400" Type="http://schemas.openxmlformats.org/officeDocument/2006/relationships/hyperlink" Target="https://www.the-numbers.com/movie/In-the-Lost-Lands-(2025)" TargetMode="External"/><Relationship Id="rId484" Type="http://schemas.openxmlformats.org/officeDocument/2006/relationships/hyperlink" Target="https://www.the-numbers.com/movie/If-I-Had-Legs-Id-Kick-You-(2025)" TargetMode="External"/><Relationship Id="rId705" Type="http://schemas.openxmlformats.org/officeDocument/2006/relationships/hyperlink" Target="https://www.the-numbers.com/box-office-chart/daily/2025/02/07" TargetMode="External"/><Relationship Id="rId1128" Type="http://schemas.openxmlformats.org/officeDocument/2006/relationships/hyperlink" Target="https://www.the-numbers.com/movie/Maria-(2024-France)" TargetMode="External"/><Relationship Id="rId137" Type="http://schemas.openxmlformats.org/officeDocument/2006/relationships/hyperlink" Target="https://www.the-numbers.com/box-office-chart/daily/2025/09/19" TargetMode="External"/><Relationship Id="rId344" Type="http://schemas.openxmlformats.org/officeDocument/2006/relationships/hyperlink" Target="https://www.the-numbers.com/box-office-chart/daily/2025/08/29" TargetMode="External"/><Relationship Id="rId691" Type="http://schemas.openxmlformats.org/officeDocument/2006/relationships/hyperlink" Target="https://www.the-numbers.com/box-office-chart/daily/2025/01/03" TargetMode="External"/><Relationship Id="rId789" Type="http://schemas.openxmlformats.org/officeDocument/2006/relationships/hyperlink" Target="https://www.the-numbers.com/box-office-chart/daily/2025/03/21" TargetMode="External"/><Relationship Id="rId912" Type="http://schemas.openxmlformats.org/officeDocument/2006/relationships/hyperlink" Target="https://www.the-numbers.com/box-office-chart/daily/2025/09/05" TargetMode="External"/><Relationship Id="rId996" Type="http://schemas.openxmlformats.org/officeDocument/2006/relationships/hyperlink" Target="https://www.the-numbers.com/movie/Grand-Tour-(2024-Portugal)" TargetMode="External"/><Relationship Id="rId41" Type="http://schemas.openxmlformats.org/officeDocument/2006/relationships/hyperlink" Target="https://www.the-numbers.com/box-office-chart/daily/2025/12/05" TargetMode="External"/><Relationship Id="rId551" Type="http://schemas.openxmlformats.org/officeDocument/2006/relationships/hyperlink" Target="https://www.the-numbers.com/box-office-chart/daily/2025/01/10" TargetMode="External"/><Relationship Id="rId649" Type="http://schemas.openxmlformats.org/officeDocument/2006/relationships/hyperlink" Target="https://www.the-numbers.com/movie/Evil-Unbound-(2025-China)" TargetMode="External"/><Relationship Id="rId856" Type="http://schemas.openxmlformats.org/officeDocument/2006/relationships/hyperlink" Target="https://www.the-numbers.com/box-office-chart/daily/2025/05/16" TargetMode="External"/><Relationship Id="rId1181" Type="http://schemas.openxmlformats.org/officeDocument/2006/relationships/hyperlink" Target="https://www.the-numbers.com/movie/Shanghai-Blues-(1984-Hong-Kong)" TargetMode="External"/><Relationship Id="rId1279" Type="http://schemas.openxmlformats.org/officeDocument/2006/relationships/hyperlink" Target="https://www.the-numbers.com/box-office-chart/daily/1998/09/30" TargetMode="External"/><Relationship Id="rId190" Type="http://schemas.openxmlformats.org/officeDocument/2006/relationships/hyperlink" Target="https://www.the-numbers.com/movie/Eternity-(2025)" TargetMode="External"/><Relationship Id="rId204" Type="http://schemas.openxmlformats.org/officeDocument/2006/relationships/hyperlink" Target="https://www.the-numbers.com/movie/Nuremberg-(2025)" TargetMode="External"/><Relationship Id="rId288" Type="http://schemas.openxmlformats.org/officeDocument/2006/relationships/hyperlink" Target="https://www.the-numbers.com/box-office-chart/daily/2025/01/10" TargetMode="External"/><Relationship Id="rId411" Type="http://schemas.openxmlformats.org/officeDocument/2006/relationships/hyperlink" Target="https://www.the-numbers.com/movie/Kuberaa-(2025-India)" TargetMode="External"/><Relationship Id="rId509" Type="http://schemas.openxmlformats.org/officeDocument/2006/relationships/hyperlink" Target="https://www.the-numbers.com/box-office-chart/daily/2025/06/13" TargetMode="External"/><Relationship Id="rId1041" Type="http://schemas.openxmlformats.org/officeDocument/2006/relationships/hyperlink" Target="https://www.the-numbers.com/movie/Preparation-For-The-Next-Life-(2025)" TargetMode="External"/><Relationship Id="rId1139" Type="http://schemas.openxmlformats.org/officeDocument/2006/relationships/hyperlink" Target="https://www.the-numbers.com/movie/Fantomes-Les-(2024-France)" TargetMode="External"/><Relationship Id="rId495" Type="http://schemas.openxmlformats.org/officeDocument/2006/relationships/hyperlink" Target="https://www.the-numbers.com/box-office-chart/daily/2025/08/01" TargetMode="External"/><Relationship Id="rId716" Type="http://schemas.openxmlformats.org/officeDocument/2006/relationships/hyperlink" Target="https://www.the-numbers.com/movie/Librarians-The-(2025)" TargetMode="External"/><Relationship Id="rId923" Type="http://schemas.openxmlformats.org/officeDocument/2006/relationships/hyperlink" Target="https://www.the-numbers.com/movie/Apocalypse-Now" TargetMode="External"/><Relationship Id="rId52" Type="http://schemas.openxmlformats.org/officeDocument/2006/relationships/hyperlink" Target="https://www.the-numbers.com/movie/Bad-Guys-2-The-(2025)" TargetMode="External"/><Relationship Id="rId148" Type="http://schemas.openxmlformats.org/officeDocument/2006/relationships/hyperlink" Target="https://www.the-numbers.com/movie/Woman-in-the-Yard-The-(2025)" TargetMode="External"/><Relationship Id="rId355" Type="http://schemas.openxmlformats.org/officeDocument/2006/relationships/hyperlink" Target="https://www.the-numbers.com/box-office-chart/daily/2025/04/24" TargetMode="External"/><Relationship Id="rId562" Type="http://schemas.openxmlformats.org/officeDocument/2006/relationships/hyperlink" Target="https://www.the-numbers.com/movie/Grand-Prix-of-Europe-(2025-Germany)" TargetMode="External"/><Relationship Id="rId1192" Type="http://schemas.openxmlformats.org/officeDocument/2006/relationships/hyperlink" Target="https://www.the-numbers.com/box-office-chart/daily/2025/08/15" TargetMode="External"/><Relationship Id="rId1206" Type="http://schemas.openxmlformats.org/officeDocument/2006/relationships/hyperlink" Target="https://www.the-numbers.com/box-office-chart/daily/2025/02/21" TargetMode="External"/><Relationship Id="rId215" Type="http://schemas.openxmlformats.org/officeDocument/2006/relationships/hyperlink" Target="https://www.the-numbers.com/movie/Sarahs-Oil-(2025)" TargetMode="External"/><Relationship Id="rId422" Type="http://schemas.openxmlformats.org/officeDocument/2006/relationships/hyperlink" Target="https://www.the-numbers.com/movie/Willy-Wonka-and-the-Chocolate-Factory" TargetMode="External"/><Relationship Id="rId867" Type="http://schemas.openxmlformats.org/officeDocument/2006/relationships/hyperlink" Target="https://www.the-numbers.com/movie/Dazed-and-Confused" TargetMode="External"/><Relationship Id="rId1052" Type="http://schemas.openxmlformats.org/officeDocument/2006/relationships/hyperlink" Target="https://www.the-numbers.com/box-office-chart/daily/2025/12/25" TargetMode="External"/><Relationship Id="rId299" Type="http://schemas.openxmlformats.org/officeDocument/2006/relationships/hyperlink" Target="https://www.the-numbers.com/movie/Keeper-(2025)" TargetMode="External"/><Relationship Id="rId727" Type="http://schemas.openxmlformats.org/officeDocument/2006/relationships/hyperlink" Target="https://www.the-numbers.com/box-office-chart/daily/2025/11/07" TargetMode="External"/><Relationship Id="rId934" Type="http://schemas.openxmlformats.org/officeDocument/2006/relationships/hyperlink" Target="https://www.the-numbers.com/movie/Miss-Kobayashis-Dragon-Maid-The-Lonely-Dragon-(2025-Japan)" TargetMode="External"/><Relationship Id="rId63" Type="http://schemas.openxmlformats.org/officeDocument/2006/relationships/hyperlink" Target="https://www.the-numbers.com/box-office-chart/daily/2025/06/20" TargetMode="External"/><Relationship Id="rId159" Type="http://schemas.openxmlformats.org/officeDocument/2006/relationships/hyperlink" Target="https://www.the-numbers.com/box-office-chart/daily/2025/01/31" TargetMode="External"/><Relationship Id="rId366" Type="http://schemas.openxmlformats.org/officeDocument/2006/relationships/hyperlink" Target="https://www.the-numbers.com/movie/Merrily-We-Roll-Along-(2025)" TargetMode="External"/><Relationship Id="rId573" Type="http://schemas.openxmlformats.org/officeDocument/2006/relationships/hyperlink" Target="https://www.the-numbers.com/movie/Purple-Rain-(1984)" TargetMode="External"/><Relationship Id="rId780" Type="http://schemas.openxmlformats.org/officeDocument/2006/relationships/hyperlink" Target="https://www.the-numbers.com/movie/Girl-Who-Leapt-Through-Time-The-(2006-Japan)" TargetMode="External"/><Relationship Id="rId1217" Type="http://schemas.openxmlformats.org/officeDocument/2006/relationships/hyperlink" Target="https://www.the-numbers.com/movie/Blades-in-the-Darkness-(2022-Germany)" TargetMode="External"/><Relationship Id="rId226" Type="http://schemas.openxmlformats.org/officeDocument/2006/relationships/hyperlink" Target="https://www.the-numbers.com/box-office-chart/daily/2025/11/21" TargetMode="External"/><Relationship Id="rId433" Type="http://schemas.openxmlformats.org/officeDocument/2006/relationships/hyperlink" Target="https://www.the-numbers.com/movie/Eden-(2025)" TargetMode="External"/><Relationship Id="rId878" Type="http://schemas.openxmlformats.org/officeDocument/2006/relationships/hyperlink" Target="https://www.the-numbers.com/movie/femme-est-une-femme-Une-(1961-France)" TargetMode="External"/><Relationship Id="rId1063" Type="http://schemas.openxmlformats.org/officeDocument/2006/relationships/hyperlink" Target="https://www.the-numbers.com/movie/Coexistence-My-Ass-(2025)" TargetMode="External"/><Relationship Id="rId1270" Type="http://schemas.openxmlformats.org/officeDocument/2006/relationships/hyperlink" Target="https://www.the-numbers.com/box-office-chart/daily/2025/02/14" TargetMode="External"/><Relationship Id="rId640" Type="http://schemas.openxmlformats.org/officeDocument/2006/relationships/hyperlink" Target="https://www.the-numbers.com/box-office-chart/daily/2025/07/25" TargetMode="External"/><Relationship Id="rId738" Type="http://schemas.openxmlformats.org/officeDocument/2006/relationships/hyperlink" Target="https://www.the-numbers.com/movie/Chicken-Run-(2000)" TargetMode="External"/><Relationship Id="rId945" Type="http://schemas.openxmlformats.org/officeDocument/2006/relationships/hyperlink" Target="https://www.the-numbers.com/box-office-chart/daily/2011/04/08" TargetMode="External"/><Relationship Id="rId74" Type="http://schemas.openxmlformats.org/officeDocument/2006/relationships/hyperlink" Target="https://www.the-numbers.com/movie/Moana-2-(2024)" TargetMode="External"/><Relationship Id="rId377" Type="http://schemas.openxmlformats.org/officeDocument/2006/relationships/hyperlink" Target="https://www.the-numbers.com/movie/Night-of-the-Zoopocalypse-(2024-France)" TargetMode="External"/><Relationship Id="rId500" Type="http://schemas.openxmlformats.org/officeDocument/2006/relationships/hyperlink" Target="https://www.the-numbers.com/movie/On-Swift-Horses-(2025-United-Kingdom)" TargetMode="External"/><Relationship Id="rId584" Type="http://schemas.openxmlformats.org/officeDocument/2006/relationships/hyperlink" Target="https://www.the-numbers.com/movie/Goonies-The-(1985)" TargetMode="External"/><Relationship Id="rId805" Type="http://schemas.openxmlformats.org/officeDocument/2006/relationships/hyperlink" Target="https://www.the-numbers.com/movie/AMELIE-ou-la-Metaphysique-des-Tubes-(2025-France)" TargetMode="External"/><Relationship Id="rId1130" Type="http://schemas.openxmlformats.org/officeDocument/2006/relationships/hyperlink" Target="https://www.the-numbers.com/movie/Zodiac-Killer-Project-(2025)" TargetMode="External"/><Relationship Id="rId1228" Type="http://schemas.openxmlformats.org/officeDocument/2006/relationships/hyperlink" Target="https://www.the-numbers.com/box-office-chart/daily/2025/05/02" TargetMode="External"/><Relationship Id="rId5" Type="http://schemas.openxmlformats.org/officeDocument/2006/relationships/hyperlink" Target="https://www.the-numbers.com/box-office-chart/daily/2025/05/23" TargetMode="External"/><Relationship Id="rId237" Type="http://schemas.openxmlformats.org/officeDocument/2006/relationships/hyperlink" Target="https://www.the-numbers.com/box-office-chart/daily/2025/10/10" TargetMode="External"/><Relationship Id="rId791" Type="http://schemas.openxmlformats.org/officeDocument/2006/relationships/hyperlink" Target="https://www.the-numbers.com/box-office-chart/daily/2025/02/28" TargetMode="External"/><Relationship Id="rId889" Type="http://schemas.openxmlformats.org/officeDocument/2006/relationships/hyperlink" Target="https://www.the-numbers.com/movie/Pandas-(Documentary)" TargetMode="External"/><Relationship Id="rId1074" Type="http://schemas.openxmlformats.org/officeDocument/2006/relationships/hyperlink" Target="https://www.the-numbers.com/box-office-chart/daily/2026/02/06" TargetMode="External"/><Relationship Id="rId444" Type="http://schemas.openxmlformats.org/officeDocument/2006/relationships/hyperlink" Target="https://www.the-numbers.com/movie/Bad-Shabbos-(2024)" TargetMode="External"/><Relationship Id="rId651" Type="http://schemas.openxmlformats.org/officeDocument/2006/relationships/hyperlink" Target="https://www.the-numbers.com/movie/Prosecutor-The-(2024-Hong-Kong)" TargetMode="External"/><Relationship Id="rId749" Type="http://schemas.openxmlformats.org/officeDocument/2006/relationships/hyperlink" Target="https://www.the-numbers.com/box-office-chart/daily/2024/11/01" TargetMode="External"/><Relationship Id="rId1281" Type="http://schemas.openxmlformats.org/officeDocument/2006/relationships/hyperlink" Target="https://www.the-numbers.com/box-office-chart/daily/2025/02/14" TargetMode="External"/><Relationship Id="rId290" Type="http://schemas.openxmlformats.org/officeDocument/2006/relationships/hyperlink" Target="https://www.the-numbers.com/box-office-chart/daily/2025/10/29" TargetMode="External"/><Relationship Id="rId304" Type="http://schemas.openxmlformats.org/officeDocument/2006/relationships/hyperlink" Target="https://www.the-numbers.com/box-office-chart/daily/2016/10/11" TargetMode="External"/><Relationship Id="rId388" Type="http://schemas.openxmlformats.org/officeDocument/2006/relationships/hyperlink" Target="https://www.the-numbers.com/box-office-chart/daily/2025/10/17" TargetMode="External"/><Relationship Id="rId511" Type="http://schemas.openxmlformats.org/officeDocument/2006/relationships/hyperlink" Target="https://www.the-numbers.com/movie/National-Lampoons-Christmas-Vacation" TargetMode="External"/><Relationship Id="rId609" Type="http://schemas.openxmlformats.org/officeDocument/2006/relationships/hyperlink" Target="https://www.the-numbers.com/movie/Ritual-The-(2025)" TargetMode="External"/><Relationship Id="rId956" Type="http://schemas.openxmlformats.org/officeDocument/2006/relationships/hyperlink" Target="https://www.the-numbers.com/box-office-chart/daily/2025/04/18" TargetMode="External"/><Relationship Id="rId1141" Type="http://schemas.openxmlformats.org/officeDocument/2006/relationships/hyperlink" Target="https://www.the-numbers.com/movie/Peacock-(2025-Germany)" TargetMode="External"/><Relationship Id="rId1239" Type="http://schemas.openxmlformats.org/officeDocument/2006/relationships/hyperlink" Target="https://www.the-numbers.com/movie/Please-Dont-Feed-the-Children-(2024)" TargetMode="External"/><Relationship Id="rId85" Type="http://schemas.openxmlformats.org/officeDocument/2006/relationships/hyperlink" Target="https://www.the-numbers.com/box-office-chart/daily/2025/10/24" TargetMode="External"/><Relationship Id="rId150" Type="http://schemas.openxmlformats.org/officeDocument/2006/relationships/hyperlink" Target="https://www.the-numbers.com/movie/Nobody-2-(2025)" TargetMode="External"/><Relationship Id="rId595" Type="http://schemas.openxmlformats.org/officeDocument/2006/relationships/hyperlink" Target="https://www.the-numbers.com/box-office-chart/daily/2025/12/12" TargetMode="External"/><Relationship Id="rId816" Type="http://schemas.openxmlformats.org/officeDocument/2006/relationships/hyperlink" Target="https://www.the-numbers.com/box-office-chart/daily/2025/11/14" TargetMode="External"/><Relationship Id="rId1001" Type="http://schemas.openxmlformats.org/officeDocument/2006/relationships/hyperlink" Target="https://www.the-numbers.com/movie/Can-I-Get-a-Witness-(2025-Canada)" TargetMode="External"/><Relationship Id="rId248" Type="http://schemas.openxmlformats.org/officeDocument/2006/relationships/hyperlink" Target="https://www.the-numbers.com/box-office-chart/daily/2025/06/06" TargetMode="External"/><Relationship Id="rId455" Type="http://schemas.openxmlformats.org/officeDocument/2006/relationships/hyperlink" Target="https://www.the-numbers.com/box-office-chart/daily/2025/01/03" TargetMode="External"/><Relationship Id="rId662" Type="http://schemas.openxmlformats.org/officeDocument/2006/relationships/hyperlink" Target="https://www.the-numbers.com/box-office-chart/daily/2024/03/08" TargetMode="External"/><Relationship Id="rId1085" Type="http://schemas.openxmlformats.org/officeDocument/2006/relationships/hyperlink" Target="https://www.the-numbers.com/movie/Santosh-(2024-United-Kingdom)" TargetMode="External"/><Relationship Id="rId1292" Type="http://schemas.openxmlformats.org/officeDocument/2006/relationships/hyperlink" Target="https://www.the-numbers.com/movie/Tapawingo-(2025)" TargetMode="External"/><Relationship Id="rId1306" Type="http://schemas.openxmlformats.org/officeDocument/2006/relationships/hyperlink" Target="https://www.the-numbers.com/movie/Lake-George-(2024)" TargetMode="External"/><Relationship Id="rId12" Type="http://schemas.openxmlformats.org/officeDocument/2006/relationships/hyperlink" Target="https://www.the-numbers.com/movie/Wicked-For-Good-(2025)" TargetMode="External"/><Relationship Id="rId108" Type="http://schemas.openxmlformats.org/officeDocument/2006/relationships/hyperlink" Target="https://www.the-numbers.com/movie/Running-Man-The-(2025)" TargetMode="External"/><Relationship Id="rId315" Type="http://schemas.openxmlformats.org/officeDocument/2006/relationships/hyperlink" Target="https://www.the-numbers.com/movie/Colorful-Stage-The-Movie-A-Miku-Who-Cant-Sing-(2025-Japan)" TargetMode="External"/><Relationship Id="rId522" Type="http://schemas.openxmlformats.org/officeDocument/2006/relationships/hyperlink" Target="https://www.the-numbers.com/movie/Nice-Indian-Boy-A-(2025)" TargetMode="External"/><Relationship Id="rId967" Type="http://schemas.openxmlformats.org/officeDocument/2006/relationships/hyperlink" Target="https://www.the-numbers.com/movie/Wildfire-The-Legend-of-the-Cherokee-Ghost-Horse-(2024)" TargetMode="External"/><Relationship Id="rId1152" Type="http://schemas.openxmlformats.org/officeDocument/2006/relationships/hyperlink" Target="https://www.the-numbers.com/box-office-chart/daily/2025/12/12" TargetMode="External"/><Relationship Id="rId96" Type="http://schemas.openxmlformats.org/officeDocument/2006/relationships/hyperlink" Target="https://www.the-numbers.com/movie/Downton-Abbey-The-Grand-Finale-(2025-United-Kingdom)" TargetMode="External"/><Relationship Id="rId161" Type="http://schemas.openxmlformats.org/officeDocument/2006/relationships/hyperlink" Target="https://www.the-numbers.com/box-office-chart/daily/2025/01/17" TargetMode="External"/><Relationship Id="rId399" Type="http://schemas.openxmlformats.org/officeDocument/2006/relationships/hyperlink" Target="https://www.the-numbers.com/movie/Shining-The-(1980)" TargetMode="External"/><Relationship Id="rId827" Type="http://schemas.openxmlformats.org/officeDocument/2006/relationships/hyperlink" Target="https://www.the-numbers.com/movie/Grand-Theft-Hamlet-(2024-United-Kingdom)" TargetMode="External"/><Relationship Id="rId1012" Type="http://schemas.openxmlformats.org/officeDocument/2006/relationships/hyperlink" Target="https://www.the-numbers.com/box-office-chart/daily/2025/06/06" TargetMode="External"/><Relationship Id="rId259" Type="http://schemas.openxmlformats.org/officeDocument/2006/relationships/hyperlink" Target="https://www.the-numbers.com/movie/Ainda-Estou-Aqui-(2024-Brazil)" TargetMode="External"/><Relationship Id="rId466" Type="http://schemas.openxmlformats.org/officeDocument/2006/relationships/hyperlink" Target="https://www.the-numbers.com/movie/My-Dead-Friend-Zoe-(2025)" TargetMode="External"/><Relationship Id="rId673" Type="http://schemas.openxmlformats.org/officeDocument/2006/relationships/hyperlink" Target="https://www.the-numbers.com/box-office-chart/daily/2025/10/03" TargetMode="External"/><Relationship Id="rId880" Type="http://schemas.openxmlformats.org/officeDocument/2006/relationships/hyperlink" Target="https://www.the-numbers.com/movie/Blues-Brothers-The" TargetMode="External"/><Relationship Id="rId1096" Type="http://schemas.openxmlformats.org/officeDocument/2006/relationships/hyperlink" Target="https://www.the-numbers.com/box-office-chart/daily/2025/06/27" TargetMode="External"/><Relationship Id="rId1317" Type="http://schemas.openxmlformats.org/officeDocument/2006/relationships/hyperlink" Target="https://www.the-numbers.com/box-office-chart/daily/2025/08/22" TargetMode="External"/><Relationship Id="rId23" Type="http://schemas.openxmlformats.org/officeDocument/2006/relationships/hyperlink" Target="https://www.the-numbers.com/box-office-chart/daily/2025/02/14" TargetMode="External"/><Relationship Id="rId119" Type="http://schemas.openxmlformats.org/officeDocument/2006/relationships/hyperlink" Target="https://www.the-numbers.com/box-office-chart/daily/2005/05/19" TargetMode="External"/><Relationship Id="rId326" Type="http://schemas.openxmlformats.org/officeDocument/2006/relationships/hyperlink" Target="https://www.the-numbers.com/box-office-chart/daily/2025/10/10" TargetMode="External"/><Relationship Id="rId533" Type="http://schemas.openxmlformats.org/officeDocument/2006/relationships/hyperlink" Target="https://www.the-numbers.com/box-office-chart/daily/2025/05/02" TargetMode="External"/><Relationship Id="rId978" Type="http://schemas.openxmlformats.org/officeDocument/2006/relationships/hyperlink" Target="https://www.the-numbers.com/movie/Predators-(2025)" TargetMode="External"/><Relationship Id="rId1163" Type="http://schemas.openxmlformats.org/officeDocument/2006/relationships/hyperlink" Target="https://www.the-numbers.com/movie/Normal-Family-A-(2024-South-Korea)" TargetMode="External"/><Relationship Id="rId740" Type="http://schemas.openxmlformats.org/officeDocument/2006/relationships/hyperlink" Target="https://www.the-numbers.com/movie/Mummy-The-(1999)" TargetMode="External"/><Relationship Id="rId838" Type="http://schemas.openxmlformats.org/officeDocument/2006/relationships/hyperlink" Target="https://www.the-numbers.com/box-office-chart/daily/2025/07/25" TargetMode="External"/><Relationship Id="rId1023" Type="http://schemas.openxmlformats.org/officeDocument/2006/relationships/hyperlink" Target="https://www.the-numbers.com/movie/Offret" TargetMode="External"/><Relationship Id="rId172" Type="http://schemas.openxmlformats.org/officeDocument/2006/relationships/hyperlink" Target="https://www.the-numbers.com/movie/Caught-Stealing-(2025)" TargetMode="External"/><Relationship Id="rId477" Type="http://schemas.openxmlformats.org/officeDocument/2006/relationships/hyperlink" Target="https://www.the-numbers.com/box-office-chart/daily/2025/10/03" TargetMode="External"/><Relationship Id="rId600" Type="http://schemas.openxmlformats.org/officeDocument/2006/relationships/hyperlink" Target="https://www.the-numbers.com/box-office-chart/daily/2025/01/24" TargetMode="External"/><Relationship Id="rId684" Type="http://schemas.openxmlformats.org/officeDocument/2006/relationships/hyperlink" Target="https://www.the-numbers.com/movie/Bring-Them-Down-(2025-Ireland)" TargetMode="External"/><Relationship Id="rId1230" Type="http://schemas.openxmlformats.org/officeDocument/2006/relationships/hyperlink" Target="https://www.the-numbers.com/box-office-chart/daily/2025/03/19" TargetMode="External"/><Relationship Id="rId337" Type="http://schemas.openxmlformats.org/officeDocument/2006/relationships/hyperlink" Target="https://www.the-numbers.com/movie/How-the-Grinch-Stole-Christmas-(2000)" TargetMode="External"/><Relationship Id="rId891" Type="http://schemas.openxmlformats.org/officeDocument/2006/relationships/hyperlink" Target="https://www.the-numbers.com/movie/Brazil-(1985)" TargetMode="External"/><Relationship Id="rId905" Type="http://schemas.openxmlformats.org/officeDocument/2006/relationships/hyperlink" Target="https://www.the-numbers.com/movie/Homme-et-une-Femme-Un" TargetMode="External"/><Relationship Id="rId989" Type="http://schemas.openxmlformats.org/officeDocument/2006/relationships/hyperlink" Target="https://www.the-numbers.com/box-office-chart/daily/2025/09/05" TargetMode="External"/><Relationship Id="rId34" Type="http://schemas.openxmlformats.org/officeDocument/2006/relationships/hyperlink" Target="https://www.the-numbers.com/movie/Final-Destination-Bloodlines-(2025)" TargetMode="External"/><Relationship Id="rId544" Type="http://schemas.openxmlformats.org/officeDocument/2006/relationships/hyperlink" Target="https://www.the-numbers.com/movie/Baltimorons-The-(2025)" TargetMode="External"/><Relationship Id="rId751" Type="http://schemas.openxmlformats.org/officeDocument/2006/relationships/hyperlink" Target="https://www.the-numbers.com/box-office-chart/daily/2025/10/24" TargetMode="External"/><Relationship Id="rId849" Type="http://schemas.openxmlformats.org/officeDocument/2006/relationships/hyperlink" Target="https://www.the-numbers.com/movie/Kingdom-of-Heaven" TargetMode="External"/><Relationship Id="rId1174" Type="http://schemas.openxmlformats.org/officeDocument/2006/relationships/hyperlink" Target="https://www.the-numbers.com/box-office-chart/daily/2000/01/21" TargetMode="External"/><Relationship Id="rId183" Type="http://schemas.openxmlformats.org/officeDocument/2006/relationships/hyperlink" Target="https://www.the-numbers.com/box-office-chart/daily/2025/04/11" TargetMode="External"/><Relationship Id="rId390" Type="http://schemas.openxmlformats.org/officeDocument/2006/relationships/hyperlink" Target="https://www.the-numbers.com/box-office-chart/daily/2025/11/07" TargetMode="External"/><Relationship Id="rId404" Type="http://schemas.openxmlformats.org/officeDocument/2006/relationships/hyperlink" Target="https://www.the-numbers.com/movie/Creation-of-the-Gods-II-Demonic-Confrontation-(2025-China)" TargetMode="External"/><Relationship Id="rId611" Type="http://schemas.openxmlformats.org/officeDocument/2006/relationships/hyperlink" Target="https://www.the-numbers.com/movie/Eephus-(2025)" TargetMode="External"/><Relationship Id="rId1034" Type="http://schemas.openxmlformats.org/officeDocument/2006/relationships/hyperlink" Target="https://www.the-numbers.com/box-office-chart/daily/2025/11/05" TargetMode="External"/><Relationship Id="rId1241" Type="http://schemas.openxmlformats.org/officeDocument/2006/relationships/hyperlink" Target="https://www.the-numbers.com/movie/Gibel-Otrara-(2002-Kazakhstan)" TargetMode="External"/><Relationship Id="rId250" Type="http://schemas.openxmlformats.org/officeDocument/2006/relationships/hyperlink" Target="https://www.the-numbers.com/box-office-chart/daily/2025/09/19" TargetMode="External"/><Relationship Id="rId488" Type="http://schemas.openxmlformats.org/officeDocument/2006/relationships/hyperlink" Target="https://www.the-numbers.com/movie/Dogma-(1999)" TargetMode="External"/><Relationship Id="rId695" Type="http://schemas.openxmlformats.org/officeDocument/2006/relationships/hyperlink" Target="https://www.the-numbers.com/box-office-chart/daily/2025/02/28" TargetMode="External"/><Relationship Id="rId709" Type="http://schemas.openxmlformats.org/officeDocument/2006/relationships/hyperlink" Target="https://www.the-numbers.com/box-office-chart/daily/2025/03/21" TargetMode="External"/><Relationship Id="rId916" Type="http://schemas.openxmlformats.org/officeDocument/2006/relationships/hyperlink" Target="https://www.the-numbers.com/box-office-chart/daily/2005/08/19" TargetMode="External"/><Relationship Id="rId1101" Type="http://schemas.openxmlformats.org/officeDocument/2006/relationships/hyperlink" Target="https://www.the-numbers.com/movie/Diciannove-(2025-Italy)" TargetMode="External"/><Relationship Id="rId45" Type="http://schemas.openxmlformats.org/officeDocument/2006/relationships/hyperlink" Target="https://www.the-numbers.com/box-office-chart/daily/2025/08/08" TargetMode="External"/><Relationship Id="rId110" Type="http://schemas.openxmlformats.org/officeDocument/2006/relationships/hyperlink" Target="https://www.the-numbers.com/movie/Working-Man-A-(2025)" TargetMode="External"/><Relationship Id="rId348" Type="http://schemas.openxmlformats.org/officeDocument/2006/relationships/hyperlink" Target="https://www.the-numbers.com/movie/Dangerous-Animals-(2025-Australia)" TargetMode="External"/><Relationship Id="rId555" Type="http://schemas.openxmlformats.org/officeDocument/2006/relationships/hyperlink" Target="https://www.the-numbers.com/box-office-chart/daily/2005/11/18" TargetMode="External"/><Relationship Id="rId762" Type="http://schemas.openxmlformats.org/officeDocument/2006/relationships/hyperlink" Target="https://www.the-numbers.com/movie/Abrahams-Boys-A-Dracula-Story-(2025)" TargetMode="External"/><Relationship Id="rId1185" Type="http://schemas.openxmlformats.org/officeDocument/2006/relationships/hyperlink" Target="https://www.the-numbers.com/movie/Trainwreck" TargetMode="External"/><Relationship Id="rId194" Type="http://schemas.openxmlformats.org/officeDocument/2006/relationships/hyperlink" Target="https://www.the-numbers.com/movie/Brutalist-The-(2024)" TargetMode="External"/><Relationship Id="rId208" Type="http://schemas.openxmlformats.org/officeDocument/2006/relationships/hyperlink" Target="https://www.the-numbers.com/box-office-chart/daily/2025/03/28" TargetMode="External"/><Relationship Id="rId415" Type="http://schemas.openxmlformats.org/officeDocument/2006/relationships/hyperlink" Target="https://www.the-numbers.com/box-office-chart/daily/2025/01/31" TargetMode="External"/><Relationship Id="rId622" Type="http://schemas.openxmlformats.org/officeDocument/2006/relationships/hyperlink" Target="https://www.the-numbers.com/box-office-chart/daily/2025/04/13" TargetMode="External"/><Relationship Id="rId1045" Type="http://schemas.openxmlformats.org/officeDocument/2006/relationships/hyperlink" Target="https://www.the-numbers.com/movie/Actor-The-(2025)" TargetMode="External"/><Relationship Id="rId1252" Type="http://schemas.openxmlformats.org/officeDocument/2006/relationships/hyperlink" Target="https://www.the-numbers.com/box-office-chart/daily/2025/07/11" TargetMode="External"/><Relationship Id="rId261" Type="http://schemas.openxmlformats.org/officeDocument/2006/relationships/hyperlink" Target="https://www.the-numbers.com/movie/Pride-and-Prejudice-(2005)" TargetMode="External"/><Relationship Id="rId499" Type="http://schemas.openxmlformats.org/officeDocument/2006/relationships/hyperlink" Target="https://www.the-numbers.com/box-office-chart/daily/2025/12/05" TargetMode="External"/><Relationship Id="rId927" Type="http://schemas.openxmlformats.org/officeDocument/2006/relationships/hyperlink" Target="https://www.the-numbers.com/box-office-chart/daily/2004/12/31" TargetMode="External"/><Relationship Id="rId1112" Type="http://schemas.openxmlformats.org/officeDocument/2006/relationships/hyperlink" Target="https://www.the-numbers.com/box-office-chart/daily/2025/09/05" TargetMode="External"/><Relationship Id="rId56" Type="http://schemas.openxmlformats.org/officeDocument/2006/relationships/hyperlink" Target="https://www.the-numbers.com/movie/Tron-Ares-(2025)" TargetMode="External"/><Relationship Id="rId359" Type="http://schemas.openxmlformats.org/officeDocument/2006/relationships/hyperlink" Target="https://www.the-numbers.com/box-office-chart/daily/2025/01/31" TargetMode="External"/><Relationship Id="rId566" Type="http://schemas.openxmlformats.org/officeDocument/2006/relationships/hyperlink" Target="https://www.the-numbers.com/movie/Sacramento-(2025)" TargetMode="External"/><Relationship Id="rId773" Type="http://schemas.openxmlformats.org/officeDocument/2006/relationships/hyperlink" Target="https://www.the-numbers.com/box-office-chart/daily/2025/01/10" TargetMode="External"/><Relationship Id="rId1196" Type="http://schemas.openxmlformats.org/officeDocument/2006/relationships/hyperlink" Target="https://www.the-numbers.com/box-office-chart/daily/2025/09/12" TargetMode="External"/><Relationship Id="rId121" Type="http://schemas.openxmlformats.org/officeDocument/2006/relationships/hyperlink" Target="https://www.the-numbers.com/box-office-chart/daily/2025/10/03" TargetMode="External"/><Relationship Id="rId219" Type="http://schemas.openxmlformats.org/officeDocument/2006/relationships/hyperlink" Target="https://www.the-numbers.com/movie/Hamnet-(2025-United-Kingdom)" TargetMode="External"/><Relationship Id="rId426" Type="http://schemas.openxmlformats.org/officeDocument/2006/relationships/hyperlink" Target="https://www.the-numbers.com/box-office-chart/daily/2025/10/15" TargetMode="External"/><Relationship Id="rId633" Type="http://schemas.openxmlformats.org/officeDocument/2006/relationships/hyperlink" Target="https://www.the-numbers.com/movie/All-We-Imagine-as-Light-(2024-India)" TargetMode="External"/><Relationship Id="rId980" Type="http://schemas.openxmlformats.org/officeDocument/2006/relationships/hyperlink" Target="https://www.the-numbers.com/movie/Frikis-Los-(2024)" TargetMode="External"/><Relationship Id="rId1056" Type="http://schemas.openxmlformats.org/officeDocument/2006/relationships/hyperlink" Target="https://www.the-numbers.com/box-office-chart/daily/2025/09/12" TargetMode="External"/><Relationship Id="rId1263" Type="http://schemas.openxmlformats.org/officeDocument/2006/relationships/hyperlink" Target="https://www.the-numbers.com/movie/Day-of-the-Fight-(2024)" TargetMode="External"/><Relationship Id="rId840" Type="http://schemas.openxmlformats.org/officeDocument/2006/relationships/hyperlink" Target="https://www.the-numbers.com/box-office-chart/daily/2025/01/03" TargetMode="External"/><Relationship Id="rId938" Type="http://schemas.openxmlformats.org/officeDocument/2006/relationships/hyperlink" Target="https://www.the-numbers.com/movie/Blue-Sun-Palace-(2025)" TargetMode="External"/><Relationship Id="rId67" Type="http://schemas.openxmlformats.org/officeDocument/2006/relationships/hyperlink" Target="https://www.the-numbers.com/box-office-chart/daily/2025/11/14" TargetMode="External"/><Relationship Id="rId272" Type="http://schemas.openxmlformats.org/officeDocument/2006/relationships/hyperlink" Target="https://www.the-numbers.com/box-office-chart/daily/2025/06/06" TargetMode="External"/><Relationship Id="rId577" Type="http://schemas.openxmlformats.org/officeDocument/2006/relationships/hyperlink" Target="https://www.the-numbers.com/box-office-chart/daily/2025/02/21" TargetMode="External"/><Relationship Id="rId700" Type="http://schemas.openxmlformats.org/officeDocument/2006/relationships/hyperlink" Target="https://www.the-numbers.com/movie/stygge-stesosteren-Den-(2025-Norway)" TargetMode="External"/><Relationship Id="rId1123" Type="http://schemas.openxmlformats.org/officeDocument/2006/relationships/hyperlink" Target="https://www.the-numbers.com/movie/Northern-Lights" TargetMode="External"/><Relationship Id="rId132" Type="http://schemas.openxmlformats.org/officeDocument/2006/relationships/hyperlink" Target="https://www.the-numbers.com/movie/Flight-Risk-(2025)" TargetMode="External"/><Relationship Id="rId784" Type="http://schemas.openxmlformats.org/officeDocument/2006/relationships/hyperlink" Target="https://www.the-numbers.com/movie/Violent-Ends-(2025)" TargetMode="External"/><Relationship Id="rId991" Type="http://schemas.openxmlformats.org/officeDocument/2006/relationships/hyperlink" Target="https://www.the-numbers.com/box-office-chart/daily/2025/10/17" TargetMode="External"/><Relationship Id="rId1067" Type="http://schemas.openxmlformats.org/officeDocument/2006/relationships/hyperlink" Target="https://www.the-numbers.com/movie/Trouble-with-Jessica-The-(2023-United-Kingdom)" TargetMode="External"/><Relationship Id="rId437" Type="http://schemas.openxmlformats.org/officeDocument/2006/relationships/hyperlink" Target="https://www.the-numbers.com/box-office-chart/daily/2008/11/21" TargetMode="External"/><Relationship Id="rId644" Type="http://schemas.openxmlformats.org/officeDocument/2006/relationships/hyperlink" Target="https://www.the-numbers.com/box-office-chart/daily/2011/07/15" TargetMode="External"/><Relationship Id="rId851" Type="http://schemas.openxmlformats.org/officeDocument/2006/relationships/hyperlink" Target="https://www.the-numbers.com/movie/American-Southwest-The-(2025)" TargetMode="External"/><Relationship Id="rId1274" Type="http://schemas.openxmlformats.org/officeDocument/2006/relationships/hyperlink" Target="https://www.the-numbers.com/movie/Desert-of-Namibia-(2024-Japan)" TargetMode="External"/><Relationship Id="rId283" Type="http://schemas.openxmlformats.org/officeDocument/2006/relationships/hyperlink" Target="https://www.the-numbers.com/movie/They-Call-Him-OG-(2025-India)" TargetMode="External"/><Relationship Id="rId490" Type="http://schemas.openxmlformats.org/officeDocument/2006/relationships/hyperlink" Target="https://www.the-numbers.com/movie/Ash-(2025)" TargetMode="External"/><Relationship Id="rId504" Type="http://schemas.openxmlformats.org/officeDocument/2006/relationships/hyperlink" Target="https://www.the-numbers.com/movie/Christmas-Ring-The-(2025)" TargetMode="External"/><Relationship Id="rId711" Type="http://schemas.openxmlformats.org/officeDocument/2006/relationships/hyperlink" Target="https://www.the-numbers.com/movie/Shall-We-Dance" TargetMode="External"/><Relationship Id="rId949" Type="http://schemas.openxmlformats.org/officeDocument/2006/relationships/hyperlink" Target="https://www.the-numbers.com/box-office-chart/daily/2025/05/02" TargetMode="External"/><Relationship Id="rId1134" Type="http://schemas.openxmlformats.org/officeDocument/2006/relationships/hyperlink" Target="https://www.the-numbers.com/box-office-chart/daily/2025/10/10" TargetMode="External"/><Relationship Id="rId78" Type="http://schemas.openxmlformats.org/officeDocument/2006/relationships/hyperlink" Target="https://www.the-numbers.com/movie/Naked-Gun-The-(2025)" TargetMode="External"/><Relationship Id="rId143" Type="http://schemas.openxmlformats.org/officeDocument/2006/relationships/hyperlink" Target="https://www.the-numbers.com/box-office-chart/daily/2025/02/14" TargetMode="External"/><Relationship Id="rId350" Type="http://schemas.openxmlformats.org/officeDocument/2006/relationships/hyperlink" Target="https://www.the-numbers.com/movie/Flow-le-chat-qui-navait-plus-peur-de-leau-(2024-France)" TargetMode="External"/><Relationship Id="rId588" Type="http://schemas.openxmlformats.org/officeDocument/2006/relationships/hyperlink" Target="https://www.the-numbers.com/movie/Seed-of-the-Sacred-Fig-The-(2024-Iran)" TargetMode="External"/><Relationship Id="rId795" Type="http://schemas.openxmlformats.org/officeDocument/2006/relationships/hyperlink" Target="https://www.the-numbers.com/box-office-chart/daily/2025/01/17" TargetMode="External"/><Relationship Id="rId809" Type="http://schemas.openxmlformats.org/officeDocument/2006/relationships/hyperlink" Target="https://www.the-numbers.com/movie/Drop-Dead-City-(2025)" TargetMode="External"/><Relationship Id="rId1201" Type="http://schemas.openxmlformats.org/officeDocument/2006/relationships/hyperlink" Target="https://www.the-numbers.com/movie/Seses-(2024-Lithuania)" TargetMode="External"/><Relationship Id="rId9" Type="http://schemas.openxmlformats.org/officeDocument/2006/relationships/hyperlink" Target="https://www.the-numbers.com/box-office-chart/daily/2025/07/02" TargetMode="External"/><Relationship Id="rId210" Type="http://schemas.openxmlformats.org/officeDocument/2006/relationships/hyperlink" Target="https://www.the-numbers.com/box-office-chart/daily/2025/12/05" TargetMode="External"/><Relationship Id="rId448" Type="http://schemas.openxmlformats.org/officeDocument/2006/relationships/hyperlink" Target="https://www.the-numbers.com/movie/Wild-Robot-The-(2024)" TargetMode="External"/><Relationship Id="rId655" Type="http://schemas.openxmlformats.org/officeDocument/2006/relationships/hyperlink" Target="https://www.the-numbers.com/movie/Spider-Man-3" TargetMode="External"/><Relationship Id="rId862" Type="http://schemas.openxmlformats.org/officeDocument/2006/relationships/hyperlink" Target="https://www.the-numbers.com/box-office-chart/daily/2025/10/24" TargetMode="External"/><Relationship Id="rId1078" Type="http://schemas.openxmlformats.org/officeDocument/2006/relationships/hyperlink" Target="https://www.the-numbers.com/box-office-chart/daily/2025/09/12" TargetMode="External"/><Relationship Id="rId1285" Type="http://schemas.openxmlformats.org/officeDocument/2006/relationships/hyperlink" Target="https://www.the-numbers.com/box-office-chart/daily/2025/02/21" TargetMode="External"/><Relationship Id="rId294" Type="http://schemas.openxmlformats.org/officeDocument/2006/relationships/hyperlink" Target="https://www.the-numbers.com/box-office-chart/daily/2025/01/24" TargetMode="External"/><Relationship Id="rId308" Type="http://schemas.openxmlformats.org/officeDocument/2006/relationships/hyperlink" Target="https://www.the-numbers.com/box-office-chart/daily/2025/03/28" TargetMode="External"/><Relationship Id="rId515" Type="http://schemas.openxmlformats.org/officeDocument/2006/relationships/hyperlink" Target="https://www.the-numbers.com/box-office-chart/daily/2025/05/31" TargetMode="External"/><Relationship Id="rId722" Type="http://schemas.openxmlformats.org/officeDocument/2006/relationships/hyperlink" Target="https://www.the-numbers.com/movie/Sense-and-Sensibility" TargetMode="External"/><Relationship Id="rId1145" Type="http://schemas.openxmlformats.org/officeDocument/2006/relationships/hyperlink" Target="https://www.the-numbers.com/movie/meutes-Les-(2023-France)" TargetMode="External"/><Relationship Id="rId89" Type="http://schemas.openxmlformats.org/officeDocument/2006/relationships/hyperlink" Target="https://www.the-numbers.com/box-office-chart/daily/2024/12/25" TargetMode="External"/><Relationship Id="rId154" Type="http://schemas.openxmlformats.org/officeDocument/2006/relationships/hyperlink" Target="https://www.the-numbers.com/movie/Together-(2025)" TargetMode="External"/><Relationship Id="rId361" Type="http://schemas.openxmlformats.org/officeDocument/2006/relationships/hyperlink" Target="https://www.the-numbers.com/box-office-chart/daily/2025/09/12" TargetMode="External"/><Relationship Id="rId599" Type="http://schemas.openxmlformats.org/officeDocument/2006/relationships/hyperlink" Target="https://www.the-numbers.com/movie/Colors-Within-The-(2024-Japan)" TargetMode="External"/><Relationship Id="rId1005" Type="http://schemas.openxmlformats.org/officeDocument/2006/relationships/hyperlink" Target="https://www.the-numbers.com/movie/April-(2024-Georgia)" TargetMode="External"/><Relationship Id="rId1212" Type="http://schemas.openxmlformats.org/officeDocument/2006/relationships/hyperlink" Target="https://www.the-numbers.com/box-office-chart/daily/2025/12/05" TargetMode="External"/><Relationship Id="rId459" Type="http://schemas.openxmlformats.org/officeDocument/2006/relationships/hyperlink" Target="https://www.the-numbers.com/box-office-chart/daily/2024/10/25" TargetMode="External"/><Relationship Id="rId666" Type="http://schemas.openxmlformats.org/officeDocument/2006/relationships/hyperlink" Target="https://www.the-numbers.com/box-office-chart/daily/2025/08/22" TargetMode="External"/><Relationship Id="rId873" Type="http://schemas.openxmlformats.org/officeDocument/2006/relationships/hyperlink" Target="https://www.the-numbers.com/box-office-chart/daily/2025/10/24" TargetMode="External"/><Relationship Id="rId1089" Type="http://schemas.openxmlformats.org/officeDocument/2006/relationships/hyperlink" Target="https://www.the-numbers.com/movie/Chronology-of-Water-The-(2025)" TargetMode="External"/><Relationship Id="rId1296" Type="http://schemas.openxmlformats.org/officeDocument/2006/relationships/hyperlink" Target="https://www.the-numbers.com/movie/Simple-comme-Sylvain-(2023-Canada)" TargetMode="External"/><Relationship Id="rId16" Type="http://schemas.openxmlformats.org/officeDocument/2006/relationships/hyperlink" Target="https://www.the-numbers.com/movie/Fantastic-Four-The-First-Steps-(2025)" TargetMode="External"/><Relationship Id="rId221" Type="http://schemas.openxmlformats.org/officeDocument/2006/relationships/hyperlink" Target="https://www.the-numbers.com/movie/Becoming-Led-Zeppelin-(2025)" TargetMode="External"/><Relationship Id="rId319" Type="http://schemas.openxmlformats.org/officeDocument/2006/relationships/hyperlink" Target="https://www.the-numbers.com/movie/Saiyaara-(2025-India)" TargetMode="External"/><Relationship Id="rId526" Type="http://schemas.openxmlformats.org/officeDocument/2006/relationships/hyperlink" Target="https://www.the-numbers.com/movie/HARBIN-(2024-South-Korea)" TargetMode="External"/><Relationship Id="rId1156" Type="http://schemas.openxmlformats.org/officeDocument/2006/relationships/hyperlink" Target="https://www.the-numbers.com/box-office-chart/daily/2025/07/25" TargetMode="External"/><Relationship Id="rId733" Type="http://schemas.openxmlformats.org/officeDocument/2006/relationships/hyperlink" Target="https://www.the-numbers.com/box-office-chart/daily/2024/01/26" TargetMode="External"/><Relationship Id="rId940" Type="http://schemas.openxmlformats.org/officeDocument/2006/relationships/hyperlink" Target="https://www.the-numbers.com/movie/Kokuho-(2025-Japan)" TargetMode="External"/><Relationship Id="rId1016" Type="http://schemas.openxmlformats.org/officeDocument/2006/relationships/hyperlink" Target="https://www.the-numbers.com/box-office-chart/daily/2025/03/28" TargetMode="External"/><Relationship Id="rId165" Type="http://schemas.openxmlformats.org/officeDocument/2006/relationships/hyperlink" Target="https://www.the-numbers.com/box-office-chart/daily/2025/04/25" TargetMode="External"/><Relationship Id="rId372" Type="http://schemas.openxmlformats.org/officeDocument/2006/relationships/hyperlink" Target="https://www.the-numbers.com/movie/Room-Next-Door-The-(2024-Spain)" TargetMode="External"/><Relationship Id="rId677" Type="http://schemas.openxmlformats.org/officeDocument/2006/relationships/hyperlink" Target="https://www.the-numbers.com/box-office-chart/daily/2025/01/31" TargetMode="External"/><Relationship Id="rId800" Type="http://schemas.openxmlformats.org/officeDocument/2006/relationships/hyperlink" Target="https://www.the-numbers.com/movie/Lilly-(2025)" TargetMode="External"/><Relationship Id="rId1223" Type="http://schemas.openxmlformats.org/officeDocument/2006/relationships/hyperlink" Target="https://www.the-numbers.com/movie/Endless-Cookie-(2025-Canada)" TargetMode="External"/><Relationship Id="rId232" Type="http://schemas.openxmlformats.org/officeDocument/2006/relationships/hyperlink" Target="https://www.the-numbers.com/movie/Gladiator-II-(2024)" TargetMode="External"/><Relationship Id="rId884" Type="http://schemas.openxmlformats.org/officeDocument/2006/relationships/hyperlink" Target="https://www.the-numbers.com/box-office-chart/daily/2025/09/26" TargetMode="External"/><Relationship Id="rId27" Type="http://schemas.openxmlformats.org/officeDocument/2006/relationships/hyperlink" Target="https://www.the-numbers.com/box-office-chart/daily/2025/05/02" TargetMode="External"/><Relationship Id="rId537" Type="http://schemas.openxmlformats.org/officeDocument/2006/relationships/hyperlink" Target="https://www.the-numbers.com/movie/Kantara-A-Legend-Chapter-1-(2025-India)" TargetMode="External"/><Relationship Id="rId744" Type="http://schemas.openxmlformats.org/officeDocument/2006/relationships/hyperlink" Target="https://www.the-numbers.com/movie/Triumph-Over-Evil-Battle-of-the-Exorcists-(2025)" TargetMode="External"/><Relationship Id="rId951" Type="http://schemas.openxmlformats.org/officeDocument/2006/relationships/hyperlink" Target="https://www.the-numbers.com/box-office-chart/daily/2025/06/27" TargetMode="External"/><Relationship Id="rId1167" Type="http://schemas.openxmlformats.org/officeDocument/2006/relationships/hyperlink" Target="https://www.the-numbers.com/movie/Dont-Answer-(2025)" TargetMode="External"/><Relationship Id="rId80" Type="http://schemas.openxmlformats.org/officeDocument/2006/relationships/hyperlink" Target="https://www.the-numbers.com/movie/Karate-Kid-Legends-(2025)" TargetMode="External"/><Relationship Id="rId176" Type="http://schemas.openxmlformats.org/officeDocument/2006/relationships/hyperlink" Target="https://www.the-numbers.com/movie/Bugonia-(2025)" TargetMode="External"/><Relationship Id="rId383" Type="http://schemas.openxmlformats.org/officeDocument/2006/relationships/hyperlink" Target="https://www.the-numbers.com/movie/Game-Changer-(2025-India)" TargetMode="External"/><Relationship Id="rId590" Type="http://schemas.openxmlformats.org/officeDocument/2006/relationships/hyperlink" Target="https://www.the-numbers.com/movie/Twilight-Saga-New-Moon-The-(2009)" TargetMode="External"/><Relationship Id="rId604" Type="http://schemas.openxmlformats.org/officeDocument/2006/relationships/hyperlink" Target="https://www.the-numbers.com/box-office-chart/daily/2004/06/04" TargetMode="External"/><Relationship Id="rId811" Type="http://schemas.openxmlformats.org/officeDocument/2006/relationships/hyperlink" Target="https://www.the-numbers.com/movie/King-Ivory-(2025)" TargetMode="External"/><Relationship Id="rId1027" Type="http://schemas.openxmlformats.org/officeDocument/2006/relationships/hyperlink" Target="https://www.the-numbers.com/movie/Memoir-of-a-Snail-(2024-Australia)" TargetMode="External"/><Relationship Id="rId1234" Type="http://schemas.openxmlformats.org/officeDocument/2006/relationships/hyperlink" Target="https://www.the-numbers.com/box-office-chart/daily/2025/10/03" TargetMode="External"/><Relationship Id="rId243" Type="http://schemas.openxmlformats.org/officeDocument/2006/relationships/hyperlink" Target="https://www.the-numbers.com/box-office-chart/daily/1999/10/29" TargetMode="External"/><Relationship Id="rId450" Type="http://schemas.openxmlformats.org/officeDocument/2006/relationships/hyperlink" Target="https://www.the-numbers.com/movie/October-8-(2025)" TargetMode="External"/><Relationship Id="rId688" Type="http://schemas.openxmlformats.org/officeDocument/2006/relationships/hyperlink" Target="https://www.the-numbers.com/movie/Turnstile-Never-Enough-(2025)" TargetMode="External"/><Relationship Id="rId895" Type="http://schemas.openxmlformats.org/officeDocument/2006/relationships/hyperlink" Target="https://www.the-numbers.com/movie/Marlee-Matlin-Not-Alone-Anymore-(2025)" TargetMode="External"/><Relationship Id="rId909" Type="http://schemas.openxmlformats.org/officeDocument/2006/relationships/hyperlink" Target="https://www.the-numbers.com/movie/What-If-(2010)" TargetMode="External"/><Relationship Id="rId1080" Type="http://schemas.openxmlformats.org/officeDocument/2006/relationships/hyperlink" Target="https://www.the-numbers.com/box-office-chart/daily/2025/07/18" TargetMode="External"/><Relationship Id="rId1301" Type="http://schemas.openxmlformats.org/officeDocument/2006/relationships/hyperlink" Target="https://www.the-numbers.com/box-office-chart/daily/2024/09/20" TargetMode="External"/><Relationship Id="rId38" Type="http://schemas.openxmlformats.org/officeDocument/2006/relationships/hyperlink" Target="https://www.the-numbers.com/movie/Mufasa-The-Lion-King-(2024)" TargetMode="External"/><Relationship Id="rId103" Type="http://schemas.openxmlformats.org/officeDocument/2006/relationships/hyperlink" Target="https://www.the-numbers.com/box-office-chart/daily/2025/04/11" TargetMode="External"/><Relationship Id="rId310" Type="http://schemas.openxmlformats.org/officeDocument/2006/relationships/hyperlink" Target="https://www.the-numbers.com/box-office-chart/daily/2025/05/09" TargetMode="External"/><Relationship Id="rId548" Type="http://schemas.openxmlformats.org/officeDocument/2006/relationships/hyperlink" Target="https://www.the-numbers.com/movie/Good-Bad-Ugly-(2025-India)" TargetMode="External"/><Relationship Id="rId755" Type="http://schemas.openxmlformats.org/officeDocument/2006/relationships/hyperlink" Target="https://www.the-numbers.com/box-office-chart/daily/2025/02/14" TargetMode="External"/><Relationship Id="rId962" Type="http://schemas.openxmlformats.org/officeDocument/2006/relationships/hyperlink" Target="https://www.the-numbers.com/box-office-chart/daily/2024/11/22" TargetMode="External"/><Relationship Id="rId1178" Type="http://schemas.openxmlformats.org/officeDocument/2006/relationships/hyperlink" Target="https://www.the-numbers.com/movie/Borderline-(2025)" TargetMode="External"/><Relationship Id="rId91" Type="http://schemas.openxmlformats.org/officeDocument/2006/relationships/hyperlink" Target="https://www.the-numbers.com/box-office-chart/daily/2025/12/19" TargetMode="External"/><Relationship Id="rId187" Type="http://schemas.openxmlformats.org/officeDocument/2006/relationships/hyperlink" Target="https://www.the-numbers.com/box-office-chart/daily/2025/12/05" TargetMode="External"/><Relationship Id="rId394" Type="http://schemas.openxmlformats.org/officeDocument/2006/relationships/hyperlink" Target="https://www.the-numbers.com/box-office-chart/daily/2025/05/23" TargetMode="External"/><Relationship Id="rId408" Type="http://schemas.openxmlformats.org/officeDocument/2006/relationships/hyperlink" Target="https://www.the-numbers.com/box-office-chart/daily/2025/03/14" TargetMode="External"/><Relationship Id="rId615" Type="http://schemas.openxmlformats.org/officeDocument/2006/relationships/hyperlink" Target="https://www.the-numbers.com/movie/Lord-of-the-Rings-The-Return-of-the-King-The" TargetMode="External"/><Relationship Id="rId822" Type="http://schemas.openxmlformats.org/officeDocument/2006/relationships/hyperlink" Target="https://www.the-numbers.com/box-office-chart/daily/2025/04/04" TargetMode="External"/><Relationship Id="rId1038" Type="http://schemas.openxmlformats.org/officeDocument/2006/relationships/hyperlink" Target="https://www.the-numbers.com/box-office-chart/daily/2025/10/17" TargetMode="External"/><Relationship Id="rId1245" Type="http://schemas.openxmlformats.org/officeDocument/2006/relationships/hyperlink" Target="https://www.the-numbers.com/movie/Cutting-Through-Rocks-(2025)" TargetMode="External"/><Relationship Id="rId254" Type="http://schemas.openxmlformats.org/officeDocument/2006/relationships/hyperlink" Target="https://www.the-numbers.com/box-office-chart/daily/2025/03/14" TargetMode="External"/><Relationship Id="rId699" Type="http://schemas.openxmlformats.org/officeDocument/2006/relationships/hyperlink" Target="https://www.the-numbers.com/box-office-chart/daily/2025/08/20" TargetMode="External"/><Relationship Id="rId1091" Type="http://schemas.openxmlformats.org/officeDocument/2006/relationships/hyperlink" Target="https://www.the-numbers.com/movie/Shari-and-Lamb-Chop-(2025)" TargetMode="External"/><Relationship Id="rId1105" Type="http://schemas.openxmlformats.org/officeDocument/2006/relationships/hyperlink" Target="https://www.the-numbers.com/movie/Tale-of-Silyan-The-(2025)" TargetMode="External"/><Relationship Id="rId1312" Type="http://schemas.openxmlformats.org/officeDocument/2006/relationships/hyperlink" Target="https://www.the-numbers.com/movie/Vacances-forcees-(2025-France)" TargetMode="External"/><Relationship Id="rId49" Type="http://schemas.openxmlformats.org/officeDocument/2006/relationships/hyperlink" Target="https://www.the-numbers.com/box-office-chart/daily/2025/03/21" TargetMode="External"/><Relationship Id="rId114" Type="http://schemas.openxmlformats.org/officeDocument/2006/relationships/hyperlink" Target="https://www.the-numbers.com/movie/Den-of-Thieves-2-Pantera-(2025)" TargetMode="External"/><Relationship Id="rId461" Type="http://schemas.openxmlformats.org/officeDocument/2006/relationships/hyperlink" Target="https://www.the-numbers.com/box-office-chart/daily/2002/05/03" TargetMode="External"/><Relationship Id="rId559" Type="http://schemas.openxmlformats.org/officeDocument/2006/relationships/hyperlink" Target="https://www.the-numbers.com/box-office-chart/daily/2025/04/18" TargetMode="External"/><Relationship Id="rId766" Type="http://schemas.openxmlformats.org/officeDocument/2006/relationships/hyperlink" Target="https://www.the-numbers.com/movie/Boys-Go-to-Jupiter-(2025)" TargetMode="External"/><Relationship Id="rId1189" Type="http://schemas.openxmlformats.org/officeDocument/2006/relationships/hyperlink" Target="https://www.the-numbers.com/movie/Naked-Ambition-(2025)" TargetMode="External"/><Relationship Id="rId198" Type="http://schemas.openxmlformats.org/officeDocument/2006/relationships/hyperlink" Target="https://www.the-numbers.com/movie/Last-Rodeo-The-(2025)" TargetMode="External"/><Relationship Id="rId321" Type="http://schemas.openxmlformats.org/officeDocument/2006/relationships/hyperlink" Target="https://www.the-numbers.com/movie/Penguin-Lessons-The-(2025)" TargetMode="External"/><Relationship Id="rId419" Type="http://schemas.openxmlformats.org/officeDocument/2006/relationships/hyperlink" Target="https://www.the-numbers.com/box-office-chart/daily/2025/09/11" TargetMode="External"/><Relationship Id="rId626" Type="http://schemas.openxmlformats.org/officeDocument/2006/relationships/hyperlink" Target="https://www.the-numbers.com/box-office-chart/daily/2002/12/18" TargetMode="External"/><Relationship Id="rId973" Type="http://schemas.openxmlformats.org/officeDocument/2006/relationships/hyperlink" Target="https://www.the-numbers.com/movie/Hubble-3D" TargetMode="External"/><Relationship Id="rId1049" Type="http://schemas.openxmlformats.org/officeDocument/2006/relationships/hyperlink" Target="https://www.the-numbers.com/movie/Unholy-Song-(2025)" TargetMode="External"/><Relationship Id="rId1256" Type="http://schemas.openxmlformats.org/officeDocument/2006/relationships/hyperlink" Target="https://www.the-numbers.com/box-office-chart/daily/2025/07/25" TargetMode="External"/><Relationship Id="rId833" Type="http://schemas.openxmlformats.org/officeDocument/2006/relationships/hyperlink" Target="https://www.the-numbers.com/movie/Carpenters-Son-The-(2025-United-Kingdom)" TargetMode="External"/><Relationship Id="rId1116" Type="http://schemas.openxmlformats.org/officeDocument/2006/relationships/hyperlink" Target="https://www.the-numbers.com/box-office-chart/daily/2025/12/05" TargetMode="External"/><Relationship Id="rId265" Type="http://schemas.openxmlformats.org/officeDocument/2006/relationships/hyperlink" Target="https://www.the-numbers.com/movie/Truth-and-Treason-(2025)" TargetMode="External"/><Relationship Id="rId472" Type="http://schemas.openxmlformats.org/officeDocument/2006/relationships/hyperlink" Target="https://www.the-numbers.com/movie/Perfect-Blue-(1997-Japan)" TargetMode="External"/><Relationship Id="rId900" Type="http://schemas.openxmlformats.org/officeDocument/2006/relationships/hyperlink" Target="https://www.the-numbers.com/box-office-chart/daily/2025/10/17" TargetMode="External"/><Relationship Id="rId1323" Type="http://schemas.openxmlformats.org/officeDocument/2006/relationships/comments" Target="../comments1.xml"/><Relationship Id="rId125" Type="http://schemas.openxmlformats.org/officeDocument/2006/relationships/hyperlink" Target="https://www.the-numbers.com/box-office-chart/daily/2025/09/26" TargetMode="External"/><Relationship Id="rId332" Type="http://schemas.openxmlformats.org/officeDocument/2006/relationships/hyperlink" Target="https://www.the-numbers.com/box-office-chart/daily/2025/08/22" TargetMode="External"/><Relationship Id="rId777" Type="http://schemas.openxmlformats.org/officeDocument/2006/relationships/hyperlink" Target="https://www.the-numbers.com/box-office-chart/daily/2024/11/15" TargetMode="External"/><Relationship Id="rId984" Type="http://schemas.openxmlformats.org/officeDocument/2006/relationships/hyperlink" Target="https://www.the-numbers.com/movie/Sharing-Aloha-(2025)" TargetMode="External"/><Relationship Id="rId637" Type="http://schemas.openxmlformats.org/officeDocument/2006/relationships/hyperlink" Target="https://www.the-numbers.com/box-office-chart/daily/2025/05/09" TargetMode="External"/><Relationship Id="rId844" Type="http://schemas.openxmlformats.org/officeDocument/2006/relationships/hyperlink" Target="https://www.the-numbers.com/box-office-chart/daily/2025/09/05" TargetMode="External"/><Relationship Id="rId1267" Type="http://schemas.openxmlformats.org/officeDocument/2006/relationships/hyperlink" Target="https://www.the-numbers.com/movie/Business-of-Fancydancing-The-(2002)" TargetMode="External"/><Relationship Id="rId276" Type="http://schemas.openxmlformats.org/officeDocument/2006/relationships/hyperlink" Target="https://www.the-numbers.com/box-office-chart/daily/1999/03/31" TargetMode="External"/><Relationship Id="rId483" Type="http://schemas.openxmlformats.org/officeDocument/2006/relationships/hyperlink" Target="https://www.the-numbers.com/box-office-chart/daily/2025/10/17" TargetMode="External"/><Relationship Id="rId690" Type="http://schemas.openxmlformats.org/officeDocument/2006/relationships/hyperlink" Target="https://www.the-numbers.com/movie/From-Ground-Zero-(2025-Palestine)" TargetMode="External"/><Relationship Id="rId704" Type="http://schemas.openxmlformats.org/officeDocument/2006/relationships/hyperlink" Target="https://www.the-numbers.com/movie/Parthenope-(2024-Italy)" TargetMode="External"/><Relationship Id="rId911" Type="http://schemas.openxmlformats.org/officeDocument/2006/relationships/hyperlink" Target="https://www.the-numbers.com/movie/Linda-Linda-Linda-(2005-Japan)" TargetMode="External"/><Relationship Id="rId1127" Type="http://schemas.openxmlformats.org/officeDocument/2006/relationships/hyperlink" Target="https://www.the-numbers.com/box-office-chart/daily/2025/03/07" TargetMode="External"/><Relationship Id="rId40" Type="http://schemas.openxmlformats.org/officeDocument/2006/relationships/hyperlink" Target="https://www.the-numbers.com/movie/Five-Nights-at-Freddys-2-(2025)" TargetMode="External"/><Relationship Id="rId136" Type="http://schemas.openxmlformats.org/officeDocument/2006/relationships/hyperlink" Target="https://www.the-numbers.com/movie/Him-(2025)" TargetMode="External"/><Relationship Id="rId343" Type="http://schemas.openxmlformats.org/officeDocument/2006/relationships/hyperlink" Target="https://www.the-numbers.com/movie/Toxic-Avenger-Unrated-The-(2025)" TargetMode="External"/><Relationship Id="rId550" Type="http://schemas.openxmlformats.org/officeDocument/2006/relationships/hyperlink" Target="https://www.the-numbers.com/movie/Hard-Truths-(2024-United-Kingdom)" TargetMode="External"/><Relationship Id="rId788" Type="http://schemas.openxmlformats.org/officeDocument/2006/relationships/hyperlink" Target="https://www.the-numbers.com/movie/Misericorde-(2024-France)" TargetMode="External"/><Relationship Id="rId995" Type="http://schemas.openxmlformats.org/officeDocument/2006/relationships/hyperlink" Target="https://www.the-numbers.com/box-office-chart/daily/2024/12/06" TargetMode="External"/><Relationship Id="rId1180" Type="http://schemas.openxmlformats.org/officeDocument/2006/relationships/hyperlink" Target="https://www.the-numbers.com/movie/Jeux-interdits" TargetMode="External"/><Relationship Id="rId203" Type="http://schemas.openxmlformats.org/officeDocument/2006/relationships/hyperlink" Target="https://www.the-numbers.com/box-office-chart/daily/2025/12/31" TargetMode="External"/><Relationship Id="rId648" Type="http://schemas.openxmlformats.org/officeDocument/2006/relationships/hyperlink" Target="https://www.the-numbers.com/box-office-chart/daily/2025/04/04" TargetMode="External"/><Relationship Id="rId855" Type="http://schemas.openxmlformats.org/officeDocument/2006/relationships/hyperlink" Target="https://www.the-numbers.com/movie/Sister-Midnight-(2025-United-Kingdom)" TargetMode="External"/><Relationship Id="rId1040" Type="http://schemas.openxmlformats.org/officeDocument/2006/relationships/hyperlink" Target="https://www.the-numbers.com/box-office-chart/daily/2025/12/24" TargetMode="External"/><Relationship Id="rId1278" Type="http://schemas.openxmlformats.org/officeDocument/2006/relationships/hyperlink" Target="https://www.the-numbers.com/movie/Naked-Acts-(1998)" TargetMode="External"/><Relationship Id="rId287" Type="http://schemas.openxmlformats.org/officeDocument/2006/relationships/hyperlink" Target="https://www.the-numbers.com/movie/Last-Showgirl-The-(2024)" TargetMode="External"/><Relationship Id="rId410" Type="http://schemas.openxmlformats.org/officeDocument/2006/relationships/hyperlink" Target="https://www.the-numbers.com/box-office-chart/daily/2025/03/28" TargetMode="External"/><Relationship Id="rId494" Type="http://schemas.openxmlformats.org/officeDocument/2006/relationships/hyperlink" Target="https://www.the-numbers.com/movie/CatVideoFest-2025-(2025)" TargetMode="External"/><Relationship Id="rId508" Type="http://schemas.openxmlformats.org/officeDocument/2006/relationships/hyperlink" Target="https://www.the-numbers.com/movie/Unholy-Trinity-The-(2025)" TargetMode="External"/><Relationship Id="rId715" Type="http://schemas.openxmlformats.org/officeDocument/2006/relationships/hyperlink" Target="https://www.the-numbers.com/box-office-chart/daily/2025/06/06" TargetMode="External"/><Relationship Id="rId922" Type="http://schemas.openxmlformats.org/officeDocument/2006/relationships/hyperlink" Target="https://www.the-numbers.com/box-office-chart/daily/2004/09/24" TargetMode="External"/><Relationship Id="rId1138" Type="http://schemas.openxmlformats.org/officeDocument/2006/relationships/hyperlink" Target="https://www.the-numbers.com/box-office-chart/daily/2025/02/28" TargetMode="External"/><Relationship Id="rId147" Type="http://schemas.openxmlformats.org/officeDocument/2006/relationships/hyperlink" Target="https://www.the-numbers.com/box-office-chart/daily/2025/10/24" TargetMode="External"/><Relationship Id="rId354" Type="http://schemas.openxmlformats.org/officeDocument/2006/relationships/hyperlink" Target="https://www.the-numbers.com/movie/Pink-Floyd-Live-at-Pompeii-(1972-France)" TargetMode="External"/><Relationship Id="rId799" Type="http://schemas.openxmlformats.org/officeDocument/2006/relationships/hyperlink" Target="https://www.the-numbers.com/box-office-chart/daily/2025/11/28" TargetMode="External"/><Relationship Id="rId1191" Type="http://schemas.openxmlformats.org/officeDocument/2006/relationships/hyperlink" Target="https://www.the-numbers.com/movie/Glassworker-The-(2024-Pakistan)" TargetMode="External"/><Relationship Id="rId1205" Type="http://schemas.openxmlformats.org/officeDocument/2006/relationships/hyperlink" Target="https://www.the-numbers.com/movie/Compensation-(2025)" TargetMode="External"/><Relationship Id="rId51" Type="http://schemas.openxmlformats.org/officeDocument/2006/relationships/hyperlink" Target="https://www.the-numbers.com/box-office-chart/daily/2024/12/20" TargetMode="External"/><Relationship Id="rId561" Type="http://schemas.openxmlformats.org/officeDocument/2006/relationships/hyperlink" Target="https://www.the-numbers.com/box-office-chart/daily/2025/04/25" TargetMode="External"/><Relationship Id="rId659" Type="http://schemas.openxmlformats.org/officeDocument/2006/relationships/hyperlink" Target="https://www.the-numbers.com/movie/Strange-Harvest-(2025)" TargetMode="External"/><Relationship Id="rId866" Type="http://schemas.openxmlformats.org/officeDocument/2006/relationships/hyperlink" Target="https://www.the-numbers.com/box-office-chart/daily/2025/03/07" TargetMode="External"/><Relationship Id="rId1289" Type="http://schemas.openxmlformats.org/officeDocument/2006/relationships/hyperlink" Target="https://www.the-numbers.com/box-office-chart/daily/2025/09/19" TargetMode="External"/><Relationship Id="rId214" Type="http://schemas.openxmlformats.org/officeDocument/2006/relationships/hyperlink" Target="https://www.the-numbers.com/box-office-chart/daily/2025/04/11" TargetMode="External"/><Relationship Id="rId298" Type="http://schemas.openxmlformats.org/officeDocument/2006/relationships/hyperlink" Target="https://www.the-numbers.com/box-office-chart/daily/2022/12/16" TargetMode="External"/><Relationship Id="rId421" Type="http://schemas.openxmlformats.org/officeDocument/2006/relationships/hyperlink" Target="https://www.the-numbers.com/box-office-chart/daily/2025/09/26" TargetMode="External"/><Relationship Id="rId519" Type="http://schemas.openxmlformats.org/officeDocument/2006/relationships/hyperlink" Target="https://www.the-numbers.com/box-office-chart/daily/2025/04/18" TargetMode="External"/><Relationship Id="rId1051" Type="http://schemas.openxmlformats.org/officeDocument/2006/relationships/hyperlink" Target="https://www.the-numbers.com/movie/Choral-The-(2025-United-Kingdom)" TargetMode="External"/><Relationship Id="rId1149" Type="http://schemas.openxmlformats.org/officeDocument/2006/relationships/hyperlink" Target="https://www.the-numbers.com/movie/To-the-Arctic-3D" TargetMode="External"/><Relationship Id="rId158" Type="http://schemas.openxmlformats.org/officeDocument/2006/relationships/hyperlink" Target="https://www.the-numbers.com/movie/Companion-(2025)" TargetMode="External"/><Relationship Id="rId726" Type="http://schemas.openxmlformats.org/officeDocument/2006/relationships/hyperlink" Target="https://www.the-numbers.com/movie/Peter-Hujars-Day-(2025)" TargetMode="External"/><Relationship Id="rId933" Type="http://schemas.openxmlformats.org/officeDocument/2006/relationships/hyperlink" Target="https://www.the-numbers.com/box-office-chart/daily/2025/10/22" TargetMode="External"/><Relationship Id="rId1009" Type="http://schemas.openxmlformats.org/officeDocument/2006/relationships/hyperlink" Target="https://www.the-numbers.com/movie/Sovereign-(2025)" TargetMode="External"/><Relationship Id="rId62" Type="http://schemas.openxmlformats.org/officeDocument/2006/relationships/hyperlink" Target="https://www.the-numbers.com/movie/28-Years-Later-(2025)" TargetMode="External"/><Relationship Id="rId365" Type="http://schemas.openxmlformats.org/officeDocument/2006/relationships/hyperlink" Target="https://www.the-numbers.com/box-office-chart/daily/2025/04/18" TargetMode="External"/><Relationship Id="rId572" Type="http://schemas.openxmlformats.org/officeDocument/2006/relationships/hyperlink" Target="https://www.the-numbers.com/box-office-chart/daily/2025/12/19" TargetMode="External"/><Relationship Id="rId1216" Type="http://schemas.openxmlformats.org/officeDocument/2006/relationships/hyperlink" Target="https://www.the-numbers.com/box-office-chart/daily/2025/01/17" TargetMode="External"/><Relationship Id="rId225" Type="http://schemas.openxmlformats.org/officeDocument/2006/relationships/hyperlink" Target="https://www.the-numbers.com/movie/Rental-Family-(2025)" TargetMode="External"/><Relationship Id="rId432" Type="http://schemas.openxmlformats.org/officeDocument/2006/relationships/hyperlink" Target="https://www.the-numbers.com/box-office-chart/daily/2025/07/25" TargetMode="External"/><Relationship Id="rId877" Type="http://schemas.openxmlformats.org/officeDocument/2006/relationships/hyperlink" Target="https://www.the-numbers.com/box-office-chart/daily/2025/03/28" TargetMode="External"/><Relationship Id="rId1062" Type="http://schemas.openxmlformats.org/officeDocument/2006/relationships/hyperlink" Target="https://www.the-numbers.com/box-office-chart/daily/2025/10/17" TargetMode="External"/><Relationship Id="rId737" Type="http://schemas.openxmlformats.org/officeDocument/2006/relationships/hyperlink" Target="https://www.the-numbers.com/box-office-chart/daily/2025/08/29" TargetMode="External"/><Relationship Id="rId944" Type="http://schemas.openxmlformats.org/officeDocument/2006/relationships/hyperlink" Target="https://www.the-numbers.com/movie/Born-to-be-Wild-3D" TargetMode="External"/><Relationship Id="rId73" Type="http://schemas.openxmlformats.org/officeDocument/2006/relationships/hyperlink" Target="https://www.the-numbers.com/box-office-chart/daily/2025/06/06" TargetMode="External"/><Relationship Id="rId169" Type="http://schemas.openxmlformats.org/officeDocument/2006/relationships/hyperlink" Target="https://www.the-numbers.com/box-office-chart/daily/2025/05/30" TargetMode="External"/><Relationship Id="rId376" Type="http://schemas.openxmlformats.org/officeDocument/2006/relationships/hyperlink" Target="https://www.the-numbers.com/movie/Sound-of-Music-The" TargetMode="External"/><Relationship Id="rId583" Type="http://schemas.openxmlformats.org/officeDocument/2006/relationships/hyperlink" Target="https://www.the-numbers.com/box-office-chart/daily/2025/07/11" TargetMode="External"/><Relationship Id="rId790" Type="http://schemas.openxmlformats.org/officeDocument/2006/relationships/hyperlink" Target="https://www.the-numbers.com/movie/Ce-ancora-domani-(2023-Italy)" TargetMode="External"/><Relationship Id="rId804" Type="http://schemas.openxmlformats.org/officeDocument/2006/relationships/hyperlink" Target="https://www.the-numbers.com/movie/Tremors-(1990)" TargetMode="External"/><Relationship Id="rId1227" Type="http://schemas.openxmlformats.org/officeDocument/2006/relationships/hyperlink" Target="https://www.the-numbers.com/movie/domingos-mueren-mas-personas-Los-(2024-Argentina)" TargetMode="External"/><Relationship Id="rId4" Type="http://schemas.openxmlformats.org/officeDocument/2006/relationships/hyperlink" Target="https://www.the-numbers.com/movie/Lilo-and-Stitch-(2025)" TargetMode="External"/><Relationship Id="rId236" Type="http://schemas.openxmlformats.org/officeDocument/2006/relationships/hyperlink" Target="https://www.the-numbers.com/movie/Soul-on-Fire-(2025)" TargetMode="External"/><Relationship Id="rId443" Type="http://schemas.openxmlformats.org/officeDocument/2006/relationships/hyperlink" Target="https://www.the-numbers.com/box-office-chart/daily/2004/11/10" TargetMode="External"/><Relationship Id="rId650" Type="http://schemas.openxmlformats.org/officeDocument/2006/relationships/hyperlink" Target="https://www.the-numbers.com/box-office-chart/daily/2025/09/19" TargetMode="External"/><Relationship Id="rId888" Type="http://schemas.openxmlformats.org/officeDocument/2006/relationships/hyperlink" Target="https://www.the-numbers.com/box-office-chart/daily/2025/09/19" TargetMode="External"/><Relationship Id="rId1073" Type="http://schemas.openxmlformats.org/officeDocument/2006/relationships/hyperlink" Target="https://www.the-numbers.com/movie/Sirat-(2025-Spain)" TargetMode="External"/><Relationship Id="rId1280" Type="http://schemas.openxmlformats.org/officeDocument/2006/relationships/hyperlink" Target="https://www.the-numbers.com/movie/Sex-Love-Venice-(2025)" TargetMode="External"/><Relationship Id="rId303" Type="http://schemas.openxmlformats.org/officeDocument/2006/relationships/hyperlink" Target="https://www.the-numbers.com/movie/Shin-Godzilla-(2016-Japan)" TargetMode="External"/><Relationship Id="rId748" Type="http://schemas.openxmlformats.org/officeDocument/2006/relationships/hyperlink" Target="https://www.the-numbers.com/movie/Soundtrack-to-a-Coup-d-Etat-(2024-Belgium)" TargetMode="External"/><Relationship Id="rId955" Type="http://schemas.openxmlformats.org/officeDocument/2006/relationships/hyperlink" Target="https://www.the-numbers.com/movie/Sod-and-Stubble-(2025)" TargetMode="External"/><Relationship Id="rId1140" Type="http://schemas.openxmlformats.org/officeDocument/2006/relationships/hyperlink" Target="https://www.the-numbers.com/box-office-chart/daily/2025/05/30" TargetMode="External"/><Relationship Id="rId84" Type="http://schemas.openxmlformats.org/officeDocument/2006/relationships/hyperlink" Target="https://www.the-numbers.com/movie/Regretting-You-(2025)" TargetMode="External"/><Relationship Id="rId387" Type="http://schemas.openxmlformats.org/officeDocument/2006/relationships/hyperlink" Target="https://www.the-numbers.com/movie/Blue-Moon-(2025)" TargetMode="External"/><Relationship Id="rId510" Type="http://schemas.openxmlformats.org/officeDocument/2006/relationships/hyperlink" Target="https://www.the-numbers.com/movie/Nightmare-Before-Christmas-The" TargetMode="External"/><Relationship Id="rId594" Type="http://schemas.openxmlformats.org/officeDocument/2006/relationships/hyperlink" Target="https://www.the-numbers.com/movie/Dust-Bunny-(2025)" TargetMode="External"/><Relationship Id="rId608" Type="http://schemas.openxmlformats.org/officeDocument/2006/relationships/hyperlink" Target="https://www.the-numbers.com/box-office-chart/daily/2025/03/21" TargetMode="External"/><Relationship Id="rId815" Type="http://schemas.openxmlformats.org/officeDocument/2006/relationships/hyperlink" Target="https://www.the-numbers.com/movie/Rebuilding-(2025)" TargetMode="External"/><Relationship Id="rId1238" Type="http://schemas.openxmlformats.org/officeDocument/2006/relationships/hyperlink" Target="https://www.the-numbers.com/box-office-chart/daily/2024/11/01" TargetMode="External"/><Relationship Id="rId247" Type="http://schemas.openxmlformats.org/officeDocument/2006/relationships/hyperlink" Target="https://www.the-numbers.com/movie/Life-of-Chuck-The-(2025)" TargetMode="External"/><Relationship Id="rId899" Type="http://schemas.openxmlformats.org/officeDocument/2006/relationships/hyperlink" Target="https://www.the-numbers.com/movie/Wisdom-of-Happiness-(2024)" TargetMode="External"/><Relationship Id="rId1000" Type="http://schemas.openxmlformats.org/officeDocument/2006/relationships/hyperlink" Target="https://www.the-numbers.com/movie/Night-of-the-Juggler-(1980)" TargetMode="External"/><Relationship Id="rId1084" Type="http://schemas.openxmlformats.org/officeDocument/2006/relationships/hyperlink" Target="https://www.the-numbers.com/box-office-chart/daily/2002/10/11" TargetMode="External"/><Relationship Id="rId1305" Type="http://schemas.openxmlformats.org/officeDocument/2006/relationships/hyperlink" Target="https://www.the-numbers.com/box-office-chart/daily/2024/12/27" TargetMode="External"/><Relationship Id="rId107" Type="http://schemas.openxmlformats.org/officeDocument/2006/relationships/hyperlink" Target="https://www.the-numbers.com/box-office-chart/daily/2025/12/19" TargetMode="External"/><Relationship Id="rId454" Type="http://schemas.openxmlformats.org/officeDocument/2006/relationships/hyperlink" Target="https://www.the-numbers.com/movie/Damned-The-(2025-Ireland)" TargetMode="External"/><Relationship Id="rId661" Type="http://schemas.openxmlformats.org/officeDocument/2006/relationships/hyperlink" Target="https://www.the-numbers.com/movie/Kung-Fu-Panda-4-(2024)" TargetMode="External"/><Relationship Id="rId759" Type="http://schemas.openxmlformats.org/officeDocument/2006/relationships/hyperlink" Target="https://www.the-numbers.com/box-office-chart/daily/2025/05/30" TargetMode="External"/><Relationship Id="rId966" Type="http://schemas.openxmlformats.org/officeDocument/2006/relationships/hyperlink" Target="https://www.the-numbers.com/box-office-chart/daily/2025/06/20" TargetMode="External"/><Relationship Id="rId1291" Type="http://schemas.openxmlformats.org/officeDocument/2006/relationships/hyperlink" Target="https://www.the-numbers.com/box-office-chart/daily/2025/09/18" TargetMode="External"/><Relationship Id="rId11" Type="http://schemas.openxmlformats.org/officeDocument/2006/relationships/hyperlink" Target="https://www.the-numbers.com/box-office-chart/daily/2025/11/26" TargetMode="External"/><Relationship Id="rId314" Type="http://schemas.openxmlformats.org/officeDocument/2006/relationships/hyperlink" Target="https://www.the-numbers.com/box-office-chart/daily/2025/08/14" TargetMode="External"/><Relationship Id="rId398" Type="http://schemas.openxmlformats.org/officeDocument/2006/relationships/hyperlink" Target="https://www.the-numbers.com/box-office-chart/daily/2025/08/22" TargetMode="External"/><Relationship Id="rId521" Type="http://schemas.openxmlformats.org/officeDocument/2006/relationships/hyperlink" Target="https://www.the-numbers.com/box-office-chart/daily/2025/08/08" TargetMode="External"/><Relationship Id="rId619" Type="http://schemas.openxmlformats.org/officeDocument/2006/relationships/hyperlink" Target="https://www.the-numbers.com/movie/Twilight-Saga-Breaking-Dawn-Part-1-The" TargetMode="External"/><Relationship Id="rId1151" Type="http://schemas.openxmlformats.org/officeDocument/2006/relationships/hyperlink" Target="https://www.the-numbers.com/movie/Atropia-(2025)" TargetMode="External"/><Relationship Id="rId1249" Type="http://schemas.openxmlformats.org/officeDocument/2006/relationships/hyperlink" Target="https://www.the-numbers.com/movie/Paul-(2025-Canada)" TargetMode="External"/><Relationship Id="rId95" Type="http://schemas.openxmlformats.org/officeDocument/2006/relationships/hyperlink" Target="https://www.the-numbers.com/box-office-chart/daily/2025/02/14" TargetMode="External"/><Relationship Id="rId160" Type="http://schemas.openxmlformats.org/officeDocument/2006/relationships/hyperlink" Target="https://www.the-numbers.com/movie/Wolf-Man-(2025)" TargetMode="External"/><Relationship Id="rId826" Type="http://schemas.openxmlformats.org/officeDocument/2006/relationships/hyperlink" Target="https://www.the-numbers.com/movie/Rear-Window" TargetMode="External"/><Relationship Id="rId1011" Type="http://schemas.openxmlformats.org/officeDocument/2006/relationships/hyperlink" Target="https://www.the-numbers.com/movie/We-Are-Guardians-(2025)" TargetMode="External"/><Relationship Id="rId1109" Type="http://schemas.openxmlformats.org/officeDocument/2006/relationships/hyperlink" Target="https://www.the-numbers.com/movie/Vulcanizadora-(2025)" TargetMode="External"/><Relationship Id="rId258" Type="http://schemas.openxmlformats.org/officeDocument/2006/relationships/hyperlink" Target="https://www.the-numbers.com/box-office-chart/daily/2024/10/18" TargetMode="External"/><Relationship Id="rId465" Type="http://schemas.openxmlformats.org/officeDocument/2006/relationships/hyperlink" Target="https://www.the-numbers.com/box-office-chart/daily/2014/11/05" TargetMode="External"/><Relationship Id="rId672" Type="http://schemas.openxmlformats.org/officeDocument/2006/relationships/hyperlink" Target="https://www.the-numbers.com/movie/Orwell-2-and-2-5-(2025)" TargetMode="External"/><Relationship Id="rId1095" Type="http://schemas.openxmlformats.org/officeDocument/2006/relationships/hyperlink" Target="https://www.the-numbers.com/movie/Ponyboi-(2024)" TargetMode="External"/><Relationship Id="rId1316" Type="http://schemas.openxmlformats.org/officeDocument/2006/relationships/hyperlink" Target="https://www.the-numbers.com/movie/Corpo-Il-(2024-Italy)" TargetMode="External"/><Relationship Id="rId22" Type="http://schemas.openxmlformats.org/officeDocument/2006/relationships/hyperlink" Target="https://www.the-numbers.com/movie/Captain-America-Brave-New-World-(2025)" TargetMode="External"/><Relationship Id="rId118" Type="http://schemas.openxmlformats.org/officeDocument/2006/relationships/hyperlink" Target="https://www.the-numbers.com/movie/Star-Wars-Ep-III-Revenge-of-the-Sith" TargetMode="External"/><Relationship Id="rId325" Type="http://schemas.openxmlformats.org/officeDocument/2006/relationships/hyperlink" Target="https://www.the-numbers.com/movie/After-the-Hunt-(2025)" TargetMode="External"/><Relationship Id="rId532" Type="http://schemas.openxmlformats.org/officeDocument/2006/relationships/hyperlink" Target="https://www.the-numbers.com/movie/Rosario-(2025)" TargetMode="External"/><Relationship Id="rId977" Type="http://schemas.openxmlformats.org/officeDocument/2006/relationships/hyperlink" Target="https://www.the-numbers.com/box-office-chart/daily/2025/10/10" TargetMode="External"/><Relationship Id="rId1162" Type="http://schemas.openxmlformats.org/officeDocument/2006/relationships/hyperlink" Target="https://www.the-numbers.com/box-office-chart/daily/2025/10/08" TargetMode="External"/><Relationship Id="rId171" Type="http://schemas.openxmlformats.org/officeDocument/2006/relationships/hyperlink" Target="https://www.the-numbers.com/box-office-chart/daily/2025/05/30" TargetMode="External"/><Relationship Id="rId837" Type="http://schemas.openxmlformats.org/officeDocument/2006/relationships/hyperlink" Target="https://www.the-numbers.com/movie/Shoshana-(2024-United-Kingdom)" TargetMode="External"/><Relationship Id="rId1022" Type="http://schemas.openxmlformats.org/officeDocument/2006/relationships/hyperlink" Target="https://www.the-numbers.com/box-office-chart/daily/2025/06/06" TargetMode="External"/><Relationship Id="rId269" Type="http://schemas.openxmlformats.org/officeDocument/2006/relationships/hyperlink" Target="https://www.the-numbers.com/movie/Honey-Dont-(2025)" TargetMode="External"/><Relationship Id="rId476" Type="http://schemas.openxmlformats.org/officeDocument/2006/relationships/hyperlink" Target="https://www.the-numbers.com/movie/Anemone-(2025)" TargetMode="External"/><Relationship Id="rId683" Type="http://schemas.openxmlformats.org/officeDocument/2006/relationships/hyperlink" Target="https://www.the-numbers.com/box-office-chart/daily/2025/07/31" TargetMode="External"/><Relationship Id="rId890" Type="http://schemas.openxmlformats.org/officeDocument/2006/relationships/hyperlink" Target="https://www.the-numbers.com/box-office-chart/daily/2018/04/06" TargetMode="External"/><Relationship Id="rId904" Type="http://schemas.openxmlformats.org/officeDocument/2006/relationships/hyperlink" Target="https://www.the-numbers.com/box-office-chart/daily/2025/02/07" TargetMode="External"/><Relationship Id="rId33" Type="http://schemas.openxmlformats.org/officeDocument/2006/relationships/hyperlink" Target="https://www.the-numbers.com/box-office-chart/daily/2025/08/08" TargetMode="External"/><Relationship Id="rId129" Type="http://schemas.openxmlformats.org/officeDocument/2006/relationships/hyperlink" Target="https://www.the-numbers.com/box-office-chart/daily/2025/07/18" TargetMode="External"/><Relationship Id="rId336" Type="http://schemas.openxmlformats.org/officeDocument/2006/relationships/hyperlink" Target="https://www.the-numbers.com/box-office-chart/daily/2024/12/25" TargetMode="External"/><Relationship Id="rId543" Type="http://schemas.openxmlformats.org/officeDocument/2006/relationships/hyperlink" Target="https://www.the-numbers.com/movie/Angels-Egg-(1985-Japan)" TargetMode="External"/><Relationship Id="rId988" Type="http://schemas.openxmlformats.org/officeDocument/2006/relationships/hyperlink" Target="https://www.the-numbers.com/movie/Quatre-nuits-d-un-reveur-(1971-France)" TargetMode="External"/><Relationship Id="rId1173" Type="http://schemas.openxmlformats.org/officeDocument/2006/relationships/hyperlink" Target="https://www.the-numbers.com/movie/Boondock-Saints-The" TargetMode="External"/><Relationship Id="rId182" Type="http://schemas.openxmlformats.org/officeDocument/2006/relationships/hyperlink" Target="https://www.the-numbers.com/movie/Drop-(2025)" TargetMode="External"/><Relationship Id="rId403" Type="http://schemas.openxmlformats.org/officeDocument/2006/relationships/hyperlink" Target="https://www.the-numbers.com/box-office-chart/daily/2025/02/28" TargetMode="External"/><Relationship Id="rId750" Type="http://schemas.openxmlformats.org/officeDocument/2006/relationships/hyperlink" Target="https://www.the-numbers.com/movie/Last-Days-(2025)" TargetMode="External"/><Relationship Id="rId848" Type="http://schemas.openxmlformats.org/officeDocument/2006/relationships/hyperlink" Target="https://www.the-numbers.com/box-office-chart/daily/2025/07/25" TargetMode="External"/><Relationship Id="rId1033" Type="http://schemas.openxmlformats.org/officeDocument/2006/relationships/hyperlink" Target="https://www.the-numbers.com/movie/Put-Your-Soul-on-Your-Hand-and-Walk-(2025-France)" TargetMode="External"/><Relationship Id="rId487" Type="http://schemas.openxmlformats.org/officeDocument/2006/relationships/hyperlink" Target="https://www.the-numbers.com/box-office-chart/daily/2012/08/17" TargetMode="External"/><Relationship Id="rId610" Type="http://schemas.openxmlformats.org/officeDocument/2006/relationships/hyperlink" Target="https://www.the-numbers.com/box-office-chart/daily/2025/06/06" TargetMode="External"/><Relationship Id="rId694" Type="http://schemas.openxmlformats.org/officeDocument/2006/relationships/hyperlink" Target="https://www.the-numbers.com/movie/Sloth-Lane-The-(2024-Australia)" TargetMode="External"/><Relationship Id="rId708" Type="http://schemas.openxmlformats.org/officeDocument/2006/relationships/hyperlink" Target="https://www.the-numbers.com/movie/Assessment-The-(2025-Germany)" TargetMode="External"/><Relationship Id="rId915" Type="http://schemas.openxmlformats.org/officeDocument/2006/relationships/hyperlink" Target="https://www.the-numbers.com/movie/40-Year-old-Virgin-The" TargetMode="External"/><Relationship Id="rId1240" Type="http://schemas.openxmlformats.org/officeDocument/2006/relationships/hyperlink" Target="https://www.the-numbers.com/box-office-chart/daily/2025/06/26" TargetMode="External"/><Relationship Id="rId347" Type="http://schemas.openxmlformats.org/officeDocument/2006/relationships/hyperlink" Target="https://www.the-numbers.com/movie/Rocky-Horror-Picture-Show-The" TargetMode="External"/><Relationship Id="rId999" Type="http://schemas.openxmlformats.org/officeDocument/2006/relationships/hyperlink" Target="https://www.the-numbers.com/box-office-chart/daily/2025/08/22" TargetMode="External"/><Relationship Id="rId1100" Type="http://schemas.openxmlformats.org/officeDocument/2006/relationships/hyperlink" Target="https://www.the-numbers.com/box-office-chart/daily/2025/06/12" TargetMode="External"/><Relationship Id="rId1184" Type="http://schemas.openxmlformats.org/officeDocument/2006/relationships/hyperlink" Target="https://www.the-numbers.com/box-office-chart/daily/2025/04/04" TargetMode="External"/><Relationship Id="rId44" Type="http://schemas.openxmlformats.org/officeDocument/2006/relationships/hyperlink" Target="https://www.the-numbers.com/movie/Freakier-Friday-(2025)" TargetMode="External"/><Relationship Id="rId554" Type="http://schemas.openxmlformats.org/officeDocument/2006/relationships/hyperlink" Target="https://www.the-numbers.com/movie/Harry-Potter-and-the-Goblet-of-Fire" TargetMode="External"/><Relationship Id="rId761" Type="http://schemas.openxmlformats.org/officeDocument/2006/relationships/hyperlink" Target="https://www.the-numbers.com/box-office-chart/daily/2025/12/12" TargetMode="External"/><Relationship Id="rId859" Type="http://schemas.openxmlformats.org/officeDocument/2006/relationships/hyperlink" Target="https://www.the-numbers.com/movie/Muzzle-City-of-Wolves-(2025)" TargetMode="External"/><Relationship Id="rId193" Type="http://schemas.openxmlformats.org/officeDocument/2006/relationships/hyperlink" Target="https://www.the-numbers.com/box-office-chart/daily/2025/02/07" TargetMode="External"/><Relationship Id="rId207" Type="http://schemas.openxmlformats.org/officeDocument/2006/relationships/hyperlink" Target="https://www.the-numbers.com/movie/Death-of-a-Unicorn-(2025)" TargetMode="External"/><Relationship Id="rId414" Type="http://schemas.openxmlformats.org/officeDocument/2006/relationships/hyperlink" Target="https://www.the-numbers.com/movie/Green-and-Gold-(2025)" TargetMode="External"/><Relationship Id="rId498" Type="http://schemas.openxmlformats.org/officeDocument/2006/relationships/hyperlink" Target="https://www.the-numbers.com/movie/Fackham-Hall-(2025-United-Kingdom)" TargetMode="External"/><Relationship Id="rId621" Type="http://schemas.openxmlformats.org/officeDocument/2006/relationships/hyperlink" Target="https://www.the-numbers.com/movie/Kaiju-No-8-(2025-Japan)" TargetMode="External"/><Relationship Id="rId1044" Type="http://schemas.openxmlformats.org/officeDocument/2006/relationships/hyperlink" Target="https://www.the-numbers.com/box-office-chart/daily/2025/04/04" TargetMode="External"/><Relationship Id="rId1251" Type="http://schemas.openxmlformats.org/officeDocument/2006/relationships/hyperlink" Target="https://www.the-numbers.com/movie/Daniela-Forever-(2025-Spain)" TargetMode="External"/><Relationship Id="rId260" Type="http://schemas.openxmlformats.org/officeDocument/2006/relationships/hyperlink" Target="https://www.the-numbers.com/box-office-chart/daily/2025/01/17" TargetMode="External"/><Relationship Id="rId719" Type="http://schemas.openxmlformats.org/officeDocument/2006/relationships/hyperlink" Target="https://www.the-numbers.com/box-office-chart/daily/2013/11/26" TargetMode="External"/><Relationship Id="rId926" Type="http://schemas.openxmlformats.org/officeDocument/2006/relationships/hyperlink" Target="https://www.the-numbers.com/movie/Love-and-Pop-(1998-Japan)" TargetMode="External"/><Relationship Id="rId1111" Type="http://schemas.openxmlformats.org/officeDocument/2006/relationships/hyperlink" Target="https://www.the-numbers.com/movie/Elie-Wiesel-Soul-on-Fire-(2025)" TargetMode="External"/><Relationship Id="rId55" Type="http://schemas.openxmlformats.org/officeDocument/2006/relationships/hyperlink" Target="https://www.the-numbers.com/box-office-chart/daily/2025/10/17" TargetMode="External"/><Relationship Id="rId120" Type="http://schemas.openxmlformats.org/officeDocument/2006/relationships/hyperlink" Target="https://www.the-numbers.com/movie/Taylor-Swift-The-Official-Release-Party-of-a-Showgirl-(2025)" TargetMode="External"/><Relationship Id="rId358" Type="http://schemas.openxmlformats.org/officeDocument/2006/relationships/hyperlink" Target="https://www.the-numbers.com/movie/No-Other-Land-(2024-Palestine)" TargetMode="External"/><Relationship Id="rId565" Type="http://schemas.openxmlformats.org/officeDocument/2006/relationships/hyperlink" Target="https://www.the-numbers.com/box-office-chart/daily/2025/06/09" TargetMode="External"/><Relationship Id="rId772" Type="http://schemas.openxmlformats.org/officeDocument/2006/relationships/hyperlink" Target="https://www.the-numbers.com/movie/Every-Little-Thing-(2025-Australia)" TargetMode="External"/><Relationship Id="rId1195" Type="http://schemas.openxmlformats.org/officeDocument/2006/relationships/hyperlink" Target="https://www.the-numbers.com/movie/Bang-Bang-(2025)" TargetMode="External"/><Relationship Id="rId1209" Type="http://schemas.openxmlformats.org/officeDocument/2006/relationships/hyperlink" Target="https://www.the-numbers.com/movie/Marcella-(2025)" TargetMode="External"/><Relationship Id="rId218" Type="http://schemas.openxmlformats.org/officeDocument/2006/relationships/hyperlink" Target="https://www.the-numbers.com/box-office-chart/daily/2025/10/03" TargetMode="External"/><Relationship Id="rId425" Type="http://schemas.openxmlformats.org/officeDocument/2006/relationships/hyperlink" Target="https://www.the-numbers.com/movie/Yek-tasadef-sadeh-(2025-Iran)" TargetMode="External"/><Relationship Id="rId632" Type="http://schemas.openxmlformats.org/officeDocument/2006/relationships/hyperlink" Target="https://www.the-numbers.com/box-office-chart/daily/2025/04/25" TargetMode="External"/><Relationship Id="rId1055" Type="http://schemas.openxmlformats.org/officeDocument/2006/relationships/hyperlink" Target="https://www.the-numbers.com/movie/Women-in-Christ-(2025)" TargetMode="External"/><Relationship Id="rId1262" Type="http://schemas.openxmlformats.org/officeDocument/2006/relationships/hyperlink" Target="https://www.the-numbers.com/box-office-chart/daily/2024/08/30" TargetMode="External"/><Relationship Id="rId271" Type="http://schemas.openxmlformats.org/officeDocument/2006/relationships/hyperlink" Target="https://www.the-numbers.com/movie/Dan-Da-Dan-Evil-Eye-(2025-Japan)" TargetMode="External"/><Relationship Id="rId937" Type="http://schemas.openxmlformats.org/officeDocument/2006/relationships/hyperlink" Target="https://www.the-numbers.com/box-office-chart/daily/2025/04/25" TargetMode="External"/><Relationship Id="rId1122" Type="http://schemas.openxmlformats.org/officeDocument/2006/relationships/hyperlink" Target="https://www.the-numbers.com/movie/Darling-(1965-United-Kingdom)" TargetMode="External"/><Relationship Id="rId66" Type="http://schemas.openxmlformats.org/officeDocument/2006/relationships/hyperlink" Target="https://www.the-numbers.com/movie/Now-You-See-Me-Now-You-Dont-(2025)" TargetMode="External"/><Relationship Id="rId131" Type="http://schemas.openxmlformats.org/officeDocument/2006/relationships/hyperlink" Target="https://www.the-numbers.com/box-office-chart/daily/2025/02/07" TargetMode="External"/><Relationship Id="rId369" Type="http://schemas.openxmlformats.org/officeDocument/2006/relationships/hyperlink" Target="https://www.the-numbers.com/box-office-chart/daily/2025/06/27" TargetMode="External"/><Relationship Id="rId576" Type="http://schemas.openxmlformats.org/officeDocument/2006/relationships/hyperlink" Target="https://www.the-numbers.com/movie/Legends-of-the-Condor-Heroes-The-Gallants-(2025-China)" TargetMode="External"/><Relationship Id="rId783" Type="http://schemas.openxmlformats.org/officeDocument/2006/relationships/hyperlink" Target="https://www.the-numbers.com/box-office-chart/daily/2025/02/21" TargetMode="External"/><Relationship Id="rId990" Type="http://schemas.openxmlformats.org/officeDocument/2006/relationships/hyperlink" Target="https://www.the-numbers.com/movie/Man-Who-Saves-the-World-The-(2025)" TargetMode="External"/><Relationship Id="rId229" Type="http://schemas.openxmlformats.org/officeDocument/2006/relationships/hyperlink" Target="https://www.the-numbers.com/movie/Sketch-(2025)" TargetMode="External"/><Relationship Id="rId436" Type="http://schemas.openxmlformats.org/officeDocument/2006/relationships/hyperlink" Target="https://www.the-numbers.com/movie/Twilight-(2008)" TargetMode="External"/><Relationship Id="rId643" Type="http://schemas.openxmlformats.org/officeDocument/2006/relationships/hyperlink" Target="https://www.the-numbers.com/movie/Harry-Potter-and-the-Deathly-Hallows-Part-II" TargetMode="External"/><Relationship Id="rId1066" Type="http://schemas.openxmlformats.org/officeDocument/2006/relationships/hyperlink" Target="https://www.the-numbers.com/box-office-chart/daily/2016/03/04" TargetMode="External"/><Relationship Id="rId1273" Type="http://schemas.openxmlformats.org/officeDocument/2006/relationships/hyperlink" Target="https://www.the-numbers.com/box-office-chart/daily/2025/06/20" TargetMode="External"/><Relationship Id="rId850" Type="http://schemas.openxmlformats.org/officeDocument/2006/relationships/hyperlink" Target="https://www.the-numbers.com/box-office-chart/daily/2005/05/06" TargetMode="External"/><Relationship Id="rId948" Type="http://schemas.openxmlformats.org/officeDocument/2006/relationships/hyperlink" Target="https://www.the-numbers.com/movie/Aint-No-Back-to-a-Merry-Go-Round-(2025)" TargetMode="External"/><Relationship Id="rId1133" Type="http://schemas.openxmlformats.org/officeDocument/2006/relationships/hyperlink" Target="https://www.the-numbers.com/movie/Re-Election-(2025)" TargetMode="External"/><Relationship Id="rId77" Type="http://schemas.openxmlformats.org/officeDocument/2006/relationships/hyperlink" Target="https://www.the-numbers.com/box-office-chart/daily/2025/12/19" TargetMode="External"/><Relationship Id="rId282" Type="http://schemas.openxmlformats.org/officeDocument/2006/relationships/hyperlink" Target="https://www.the-numbers.com/box-office-chart/daily/2025/09/05" TargetMode="External"/><Relationship Id="rId503" Type="http://schemas.openxmlformats.org/officeDocument/2006/relationships/hyperlink" Target="https://www.the-numbers.com/box-office-chart/daily/2025/09/19" TargetMode="External"/><Relationship Id="rId587" Type="http://schemas.openxmlformats.org/officeDocument/2006/relationships/hyperlink" Target="https://www.the-numbers.com/movie/Jacobs-Ladder" TargetMode="External"/><Relationship Id="rId710" Type="http://schemas.openxmlformats.org/officeDocument/2006/relationships/hyperlink" Target="https://www.the-numbers.com/movie/Vertigo-(1958)" TargetMode="External"/><Relationship Id="rId808" Type="http://schemas.openxmlformats.org/officeDocument/2006/relationships/hyperlink" Target="https://www.the-numbers.com/box-office-chart/daily/2025/06/20" TargetMode="External"/><Relationship Id="rId8" Type="http://schemas.openxmlformats.org/officeDocument/2006/relationships/hyperlink" Target="https://www.the-numbers.com/movie/Jurassic-World-Rebirth-(2025)" TargetMode="External"/><Relationship Id="rId142" Type="http://schemas.openxmlformats.org/officeDocument/2006/relationships/hyperlink" Target="https://www.the-numbers.com/movie/Ne-Zha-2-(2025-China)" TargetMode="External"/><Relationship Id="rId447" Type="http://schemas.openxmlformats.org/officeDocument/2006/relationships/hyperlink" Target="https://www.the-numbers.com/box-office-chart/daily/2025/08/08" TargetMode="External"/><Relationship Id="rId794" Type="http://schemas.openxmlformats.org/officeDocument/2006/relationships/hyperlink" Target="https://www.the-numbers.com/movie/Dernier-Jaguar-Le-(2024-France)" TargetMode="External"/><Relationship Id="rId1077" Type="http://schemas.openxmlformats.org/officeDocument/2006/relationships/hyperlink" Target="https://www.the-numbers.com/movie/Rabbit-Trap-(2025)" TargetMode="External"/><Relationship Id="rId1200" Type="http://schemas.openxmlformats.org/officeDocument/2006/relationships/hyperlink" Target="https://www.the-numbers.com/box-office-chart/daily/2025/05/09" TargetMode="External"/><Relationship Id="rId654" Type="http://schemas.openxmlformats.org/officeDocument/2006/relationships/hyperlink" Target="https://www.the-numbers.com/box-office-chart/daily/2024/12/13" TargetMode="External"/><Relationship Id="rId861" Type="http://schemas.openxmlformats.org/officeDocument/2006/relationships/hyperlink" Target="https://www.the-numbers.com/movie/Eli-Roth-Presents-Dream-Eater-(2025-Canada)" TargetMode="External"/><Relationship Id="rId959" Type="http://schemas.openxmlformats.org/officeDocument/2006/relationships/hyperlink" Target="https://www.the-numbers.com/movie/Tall-Tales-(2025-United-Kingdom)" TargetMode="External"/><Relationship Id="rId1284" Type="http://schemas.openxmlformats.org/officeDocument/2006/relationships/hyperlink" Target="https://www.the-numbers.com/movie/Lydlose-De-(2024-Denmark)" TargetMode="External"/><Relationship Id="rId293" Type="http://schemas.openxmlformats.org/officeDocument/2006/relationships/hyperlink" Target="https://www.the-numbers.com/movie/Brave-the-Dark-(2025)" TargetMode="External"/><Relationship Id="rId307" Type="http://schemas.openxmlformats.org/officeDocument/2006/relationships/hyperlink" Target="https://www.the-numbers.com/movie/Friend-The-(2025)" TargetMode="External"/><Relationship Id="rId514" Type="http://schemas.openxmlformats.org/officeDocument/2006/relationships/hyperlink" Target="https://www.the-numbers.com/movie/J-hope-Tour-Hope-on-the-Stage-in-Japan-Live-Viewing-(2025-South-Korea)" TargetMode="External"/><Relationship Id="rId721" Type="http://schemas.openxmlformats.org/officeDocument/2006/relationships/hyperlink" Target="https://www.the-numbers.com/box-office-chart/daily/2025/08/29" TargetMode="External"/><Relationship Id="rId1144" Type="http://schemas.openxmlformats.org/officeDocument/2006/relationships/hyperlink" Target="https://www.the-numbers.com/box-office-chart/daily/2025/09/12" TargetMode="External"/><Relationship Id="rId88" Type="http://schemas.openxmlformats.org/officeDocument/2006/relationships/hyperlink" Target="https://www.the-numbers.com/movie/Complete-Unknown-A-(2024)" TargetMode="External"/><Relationship Id="rId153" Type="http://schemas.openxmlformats.org/officeDocument/2006/relationships/hyperlink" Target="https://www.the-numbers.com/box-office-chart/daily/2025/03/14" TargetMode="External"/><Relationship Id="rId360" Type="http://schemas.openxmlformats.org/officeDocument/2006/relationships/hyperlink" Target="https://www.the-numbers.com/movie/Spinal-Tap-II-The-End-Continues-(2025)" TargetMode="External"/><Relationship Id="rId598" Type="http://schemas.openxmlformats.org/officeDocument/2006/relationships/hyperlink" Target="https://www.the-numbers.com/movie/Breakfast-Club-The" TargetMode="External"/><Relationship Id="rId819" Type="http://schemas.openxmlformats.org/officeDocument/2006/relationships/hyperlink" Target="https://www.the-numbers.com/movie/Eternal-Sunshine-of-the-Spotless-Mind" TargetMode="External"/><Relationship Id="rId1004" Type="http://schemas.openxmlformats.org/officeDocument/2006/relationships/hyperlink" Target="https://www.the-numbers.com/box-office-chart/daily/2025/05/02" TargetMode="External"/><Relationship Id="rId1211" Type="http://schemas.openxmlformats.org/officeDocument/2006/relationships/hyperlink" Target="https://www.the-numbers.com/movie/Man-Finds-Tape-(2025)" TargetMode="External"/><Relationship Id="rId220" Type="http://schemas.openxmlformats.org/officeDocument/2006/relationships/hyperlink" Target="https://www.the-numbers.com/box-office-chart/daily/2025/11/26" TargetMode="External"/><Relationship Id="rId458" Type="http://schemas.openxmlformats.org/officeDocument/2006/relationships/hyperlink" Target="https://www.the-numbers.com/movie/Conclave-(2024)" TargetMode="External"/><Relationship Id="rId665" Type="http://schemas.openxmlformats.org/officeDocument/2006/relationships/hyperlink" Target="https://www.the-numbers.com/movie/Trust-(2025)" TargetMode="External"/><Relationship Id="rId872" Type="http://schemas.openxmlformats.org/officeDocument/2006/relationships/hyperlink" Target="https://www.the-numbers.com/movie/Queens-of-the-Dead-(2025)" TargetMode="External"/><Relationship Id="rId1088" Type="http://schemas.openxmlformats.org/officeDocument/2006/relationships/hyperlink" Target="https://www.the-numbers.com/box-office-chart/daily/2024/10/25" TargetMode="External"/><Relationship Id="rId1295" Type="http://schemas.openxmlformats.org/officeDocument/2006/relationships/hyperlink" Target="https://www.the-numbers.com/box-office-chart/daily/2025/02/21" TargetMode="External"/><Relationship Id="rId1309" Type="http://schemas.openxmlformats.org/officeDocument/2006/relationships/hyperlink" Target="https://www.the-numbers.com/box-office-chart/daily/2024/08/16" TargetMode="External"/><Relationship Id="rId15" Type="http://schemas.openxmlformats.org/officeDocument/2006/relationships/hyperlink" Target="https://www.the-numbers.com/box-office-chart/daily/2025/04/18" TargetMode="External"/><Relationship Id="rId318" Type="http://schemas.openxmlformats.org/officeDocument/2006/relationships/hyperlink" Target="https://www.the-numbers.com/box-office-chart/daily/2025/05/09" TargetMode="External"/><Relationship Id="rId525" Type="http://schemas.openxmlformats.org/officeDocument/2006/relationships/hyperlink" Target="https://www.the-numbers.com/box-office-chart/daily/2025/12/25" TargetMode="External"/><Relationship Id="rId732" Type="http://schemas.openxmlformats.org/officeDocument/2006/relationships/hyperlink" Target="https://www.the-numbers.com/movie/Hundreds-of-Beavers-(2024)" TargetMode="External"/><Relationship Id="rId1155" Type="http://schemas.openxmlformats.org/officeDocument/2006/relationships/hyperlink" Target="https://www.the-numbers.com/movie/AJ-Goes-to-the-Dog-Park-(2025)" TargetMode="External"/><Relationship Id="rId99" Type="http://schemas.openxmlformats.org/officeDocument/2006/relationships/hyperlink" Target="https://www.the-numbers.com/box-office-chart/daily/2025/10/24" TargetMode="External"/><Relationship Id="rId164" Type="http://schemas.openxmlformats.org/officeDocument/2006/relationships/hyperlink" Target="https://www.the-numbers.com/movie/Until-Dawn-(2025)" TargetMode="External"/><Relationship Id="rId371" Type="http://schemas.openxmlformats.org/officeDocument/2006/relationships/hyperlink" Target="https://www.the-numbers.com/box-office-chart/daily/2024/12/13" TargetMode="External"/><Relationship Id="rId1015" Type="http://schemas.openxmlformats.org/officeDocument/2006/relationships/hyperlink" Target="https://www.the-numbers.com/movie/Janis-Ian-Breaking-Silence-(2025)" TargetMode="External"/><Relationship Id="rId1222" Type="http://schemas.openxmlformats.org/officeDocument/2006/relationships/hyperlink" Target="https://www.the-numbers.com/movie/Lets-Get-Lost-(1989)" TargetMode="External"/><Relationship Id="rId469" Type="http://schemas.openxmlformats.org/officeDocument/2006/relationships/hyperlink" Target="https://www.the-numbers.com/box-office-chart/daily/2025/01/31" TargetMode="External"/><Relationship Id="rId676" Type="http://schemas.openxmlformats.org/officeDocument/2006/relationships/hyperlink" Target="https://www.the-numbers.com/movie/Love-Me-(2025)" TargetMode="External"/><Relationship Id="rId883" Type="http://schemas.openxmlformats.org/officeDocument/2006/relationships/hyperlink" Target="https://www.the-numbers.com/movie/Strange-Journey-The-Story-of-Rocky-Horror-(2025)" TargetMode="External"/><Relationship Id="rId1099" Type="http://schemas.openxmlformats.org/officeDocument/2006/relationships/hyperlink" Target="https://www.the-numbers.com/movie/Photographic-Memory-A-(2025)" TargetMode="External"/><Relationship Id="rId26" Type="http://schemas.openxmlformats.org/officeDocument/2006/relationships/hyperlink" Target="https://www.the-numbers.com/movie/Thunderbolts-(2025)" TargetMode="External"/><Relationship Id="rId231" Type="http://schemas.openxmlformats.org/officeDocument/2006/relationships/hyperlink" Target="https://www.the-numbers.com/movie/Back-to-the-Future-(1985)" TargetMode="External"/><Relationship Id="rId329" Type="http://schemas.openxmlformats.org/officeDocument/2006/relationships/hyperlink" Target="https://www.the-numbers.com/movie/Hell-of-a-Summer-(2025)" TargetMode="External"/><Relationship Id="rId536" Type="http://schemas.openxmlformats.org/officeDocument/2006/relationships/hyperlink" Target="https://www.the-numbers.com/box-office-chart/daily/2025/03/21" TargetMode="External"/><Relationship Id="rId1166" Type="http://schemas.openxmlformats.org/officeDocument/2006/relationships/hyperlink" Target="https://www.the-numbers.com/box-office-chart/daily/2025/03/28" TargetMode="External"/><Relationship Id="rId175" Type="http://schemas.openxmlformats.org/officeDocument/2006/relationships/hyperlink" Target="https://www.the-numbers.com/box-office-chart/daily/2024/12/25" TargetMode="External"/><Relationship Id="rId743" Type="http://schemas.openxmlformats.org/officeDocument/2006/relationships/hyperlink" Target="https://www.the-numbers.com/box-office-chart/daily/2025/01/13" TargetMode="External"/><Relationship Id="rId950" Type="http://schemas.openxmlformats.org/officeDocument/2006/relationships/hyperlink" Target="https://www.the-numbers.com/movie/Hot-Milk-(2025-United-Kingdom)" TargetMode="External"/><Relationship Id="rId1026" Type="http://schemas.openxmlformats.org/officeDocument/2006/relationships/hyperlink" Target="https://www.the-numbers.com/box-office-chart/daily/1999/07/02" TargetMode="External"/><Relationship Id="rId382" Type="http://schemas.openxmlformats.org/officeDocument/2006/relationships/hyperlink" Target="https://www.the-numbers.com/box-office-chart/daily/2025/07/25" TargetMode="External"/><Relationship Id="rId603" Type="http://schemas.openxmlformats.org/officeDocument/2006/relationships/hyperlink" Target="https://www.the-numbers.com/movie/Harry-Potter-and-the-Prisoner-of-Azkaban" TargetMode="External"/><Relationship Id="rId687" Type="http://schemas.openxmlformats.org/officeDocument/2006/relationships/hyperlink" Target="https://www.the-numbers.com/box-office-chart/daily/2025/01/18" TargetMode="External"/><Relationship Id="rId810" Type="http://schemas.openxmlformats.org/officeDocument/2006/relationships/hyperlink" Target="https://www.the-numbers.com/box-office-chart/daily/2025/04/25" TargetMode="External"/><Relationship Id="rId908" Type="http://schemas.openxmlformats.org/officeDocument/2006/relationships/hyperlink" Target="https://www.the-numbers.com/box-office-chart/daily/2025/08/01" TargetMode="External"/><Relationship Id="rId1233" Type="http://schemas.openxmlformats.org/officeDocument/2006/relationships/hyperlink" Target="https://www.the-numbers.com/movie/Tour-de-glace-La-(2025-France)" TargetMode="External"/><Relationship Id="rId242" Type="http://schemas.openxmlformats.org/officeDocument/2006/relationships/hyperlink" Target="https://www.the-numbers.com/movie/Princess-Mononoke-(1997-Japan)" TargetMode="External"/><Relationship Id="rId894" Type="http://schemas.openxmlformats.org/officeDocument/2006/relationships/hyperlink" Target="https://www.the-numbers.com/box-office-chart/daily/2010/06/25" TargetMode="External"/><Relationship Id="rId1177" Type="http://schemas.openxmlformats.org/officeDocument/2006/relationships/hyperlink" Target="https://www.the-numbers.com/box-office-chart/daily/2025/03/28" TargetMode="External"/><Relationship Id="rId1300" Type="http://schemas.openxmlformats.org/officeDocument/2006/relationships/hyperlink" Target="https://www.the-numbers.com/movie/In-the-Summers-(2024)" TargetMode="External"/><Relationship Id="rId37" Type="http://schemas.openxmlformats.org/officeDocument/2006/relationships/hyperlink" Target="https://www.the-numbers.com/box-office-chart/daily/2025/09/12" TargetMode="External"/><Relationship Id="rId102" Type="http://schemas.openxmlformats.org/officeDocument/2006/relationships/hyperlink" Target="https://www.the-numbers.com/movie/Amateur-The-(2025)" TargetMode="External"/><Relationship Id="rId547" Type="http://schemas.openxmlformats.org/officeDocument/2006/relationships/hyperlink" Target="https://www.the-numbers.com/box-office-chart/daily/2010/12/03" TargetMode="External"/><Relationship Id="rId754" Type="http://schemas.openxmlformats.org/officeDocument/2006/relationships/hyperlink" Target="https://www.the-numbers.com/movie/Universal-Language-(2024-Canada)" TargetMode="External"/><Relationship Id="rId961" Type="http://schemas.openxmlformats.org/officeDocument/2006/relationships/hyperlink" Target="https://www.the-numbers.com/movie/Sabbath-Queen-(2024)" TargetMode="External"/><Relationship Id="rId90" Type="http://schemas.openxmlformats.org/officeDocument/2006/relationships/hyperlink" Target="https://www.the-numbers.com/movie/SpongeBob-Movie-The-Search-for-Squarepants-(2025)" TargetMode="External"/><Relationship Id="rId186" Type="http://schemas.openxmlformats.org/officeDocument/2006/relationships/hyperlink" Target="https://www.the-numbers.com/movie/Jujutsu-Kaisen-Execution-(2025-Japan)" TargetMode="External"/><Relationship Id="rId393" Type="http://schemas.openxmlformats.org/officeDocument/2006/relationships/hyperlink" Target="https://www.the-numbers.com/movie/Jane-Austen-a-gache-ma-vie-(2025-France)" TargetMode="External"/><Relationship Id="rId407" Type="http://schemas.openxmlformats.org/officeDocument/2006/relationships/hyperlink" Target="https://www.the-numbers.com/movie/Opus-(2025)" TargetMode="External"/><Relationship Id="rId614" Type="http://schemas.openxmlformats.org/officeDocument/2006/relationships/hyperlink" Target="https://www.the-numbers.com/box-office-chart/daily/2025/03/28" TargetMode="External"/><Relationship Id="rId821" Type="http://schemas.openxmlformats.org/officeDocument/2006/relationships/hyperlink" Target="https://www.the-numbers.com/movie/Quand-vient-l-automne-(2024-France)" TargetMode="External"/><Relationship Id="rId1037" Type="http://schemas.openxmlformats.org/officeDocument/2006/relationships/hyperlink" Target="https://www.the-numbers.com/movie/Koln-75-(2025-Germany)" TargetMode="External"/><Relationship Id="rId1244" Type="http://schemas.openxmlformats.org/officeDocument/2006/relationships/hyperlink" Target="https://www.the-numbers.com/box-office-chart/daily/2025/04/25" TargetMode="External"/><Relationship Id="rId253" Type="http://schemas.openxmlformats.org/officeDocument/2006/relationships/hyperlink" Target="https://www.the-numbers.com/movie/Last-Supper-The-(2025)" TargetMode="External"/><Relationship Id="rId460" Type="http://schemas.openxmlformats.org/officeDocument/2006/relationships/hyperlink" Target="https://www.the-numbers.com/movie/Spider-Man" TargetMode="External"/><Relationship Id="rId698" Type="http://schemas.openxmlformats.org/officeDocument/2006/relationships/hyperlink" Target="https://www.the-numbers.com/movie/Hell-House-LLC-Lineage-(2025)" TargetMode="External"/><Relationship Id="rId919" Type="http://schemas.openxmlformats.org/officeDocument/2006/relationships/hyperlink" Target="https://www.the-numbers.com/box-office-chart/daily/2025/08/01" TargetMode="External"/><Relationship Id="rId1090" Type="http://schemas.openxmlformats.org/officeDocument/2006/relationships/hyperlink" Target="https://www.the-numbers.com/box-office-chart/daily/2025/12/05" TargetMode="External"/><Relationship Id="rId1104" Type="http://schemas.openxmlformats.org/officeDocument/2006/relationships/hyperlink" Target="https://www.the-numbers.com/box-office-chart/daily/2025/10/29" TargetMode="External"/><Relationship Id="rId1311" Type="http://schemas.openxmlformats.org/officeDocument/2006/relationships/hyperlink" Target="https://www.the-numbers.com/box-office-chart/daily/2025/04/11" TargetMode="External"/><Relationship Id="rId48" Type="http://schemas.openxmlformats.org/officeDocument/2006/relationships/hyperlink" Target="https://www.the-numbers.com/movie/Disneys-Snow-White-(2025)" TargetMode="External"/><Relationship Id="rId113" Type="http://schemas.openxmlformats.org/officeDocument/2006/relationships/hyperlink" Target="https://www.the-numbers.com/box-office-chart/daily/2025/06/13" TargetMode="External"/><Relationship Id="rId320" Type="http://schemas.openxmlformats.org/officeDocument/2006/relationships/hyperlink" Target="https://www.the-numbers.com/box-office-chart/daily/2025/07/18" TargetMode="External"/><Relationship Id="rId558" Type="http://schemas.openxmlformats.org/officeDocument/2006/relationships/hyperlink" Target="https://www.the-numbers.com/movie/Shrouds-The-(2024-Canada)" TargetMode="External"/><Relationship Id="rId765" Type="http://schemas.openxmlformats.org/officeDocument/2006/relationships/hyperlink" Target="https://www.the-numbers.com/box-office-chart/daily/2024/12/25" TargetMode="External"/><Relationship Id="rId972" Type="http://schemas.openxmlformats.org/officeDocument/2006/relationships/hyperlink" Target="https://www.the-numbers.com/box-office-chart/daily/2024/12/06" TargetMode="External"/><Relationship Id="rId1188" Type="http://schemas.openxmlformats.org/officeDocument/2006/relationships/hyperlink" Target="https://www.the-numbers.com/box-office-chart/daily/2025/02/07" TargetMode="External"/><Relationship Id="rId197" Type="http://schemas.openxmlformats.org/officeDocument/2006/relationships/hyperlink" Target="https://www.the-numbers.com/box-office-chart/daily/2025/08/29" TargetMode="External"/><Relationship Id="rId418" Type="http://schemas.openxmlformats.org/officeDocument/2006/relationships/hyperlink" Target="https://www.the-numbers.com/movie/Mirai-(2025-India)" TargetMode="External"/><Relationship Id="rId625" Type="http://schemas.openxmlformats.org/officeDocument/2006/relationships/hyperlink" Target="https://www.the-numbers.com/movie/Lord-of-the-Rings-The-Two-Towers-The" TargetMode="External"/><Relationship Id="rId832" Type="http://schemas.openxmlformats.org/officeDocument/2006/relationships/hyperlink" Target="https://www.the-numbers.com/box-office-chart/daily/2025/07/18" TargetMode="External"/><Relationship Id="rId1048" Type="http://schemas.openxmlformats.org/officeDocument/2006/relationships/hyperlink" Target="https://www.the-numbers.com/box-office-chart/daily/2025/06/06" TargetMode="External"/><Relationship Id="rId1255" Type="http://schemas.openxmlformats.org/officeDocument/2006/relationships/hyperlink" Target="https://www.the-numbers.com/movie/Life-of-Mike-(2025)" TargetMode="External"/><Relationship Id="rId264" Type="http://schemas.openxmlformats.org/officeDocument/2006/relationships/hyperlink" Target="https://www.the-numbers.com/box-office-chart/daily/2025/03/21" TargetMode="External"/><Relationship Id="rId471" Type="http://schemas.openxmlformats.org/officeDocument/2006/relationships/hyperlink" Target="https://www.the-numbers.com/box-office-chart/daily/2025/02/28" TargetMode="External"/><Relationship Id="rId1115" Type="http://schemas.openxmlformats.org/officeDocument/2006/relationships/hyperlink" Target="https://www.the-numbers.com/movie/Kaj-ti-je-deklica-(2025-Slovenia)" TargetMode="External"/><Relationship Id="rId1322" Type="http://schemas.openxmlformats.org/officeDocument/2006/relationships/vmlDrawing" Target="../drawings/vmlDrawing1.vml"/><Relationship Id="rId59" Type="http://schemas.openxmlformats.org/officeDocument/2006/relationships/hyperlink" Target="https://www.the-numbers.com/box-office-chart/daily/2025/06/20" TargetMode="External"/><Relationship Id="rId124" Type="http://schemas.openxmlformats.org/officeDocument/2006/relationships/hyperlink" Target="https://www.the-numbers.com/movie/Gabbys-Dollhouse-The-Movie-(2025)" TargetMode="External"/><Relationship Id="rId569" Type="http://schemas.openxmlformats.org/officeDocument/2006/relationships/hyperlink" Target="https://www.the-numbers.com/box-office-chart/daily/2025/09/05" TargetMode="External"/><Relationship Id="rId776" Type="http://schemas.openxmlformats.org/officeDocument/2006/relationships/hyperlink" Target="https://www.the-numbers.com/movie/Red-One-(2024)" TargetMode="External"/><Relationship Id="rId983" Type="http://schemas.openxmlformats.org/officeDocument/2006/relationships/hyperlink" Target="https://www.the-numbers.com/box-office-chart/daily/2025/09/26" TargetMode="External"/><Relationship Id="rId1199" Type="http://schemas.openxmlformats.org/officeDocument/2006/relationships/hyperlink" Target="https://www.the-numbers.com/movie/ADA-My-Mother-the-Architect-(2025)" TargetMode="External"/><Relationship Id="rId331" Type="http://schemas.openxmlformats.org/officeDocument/2006/relationships/hyperlink" Target="https://www.the-numbers.com/movie/Relay-(2025)" TargetMode="External"/><Relationship Id="rId429" Type="http://schemas.openxmlformats.org/officeDocument/2006/relationships/hyperlink" Target="https://www.the-numbers.com/movie/Agente-Secreto-O-(2025-Brazil)" TargetMode="External"/><Relationship Id="rId636" Type="http://schemas.openxmlformats.org/officeDocument/2006/relationships/hyperlink" Target="https://www.the-numbers.com/movie/Juliet-and-Romeo-(2025)" TargetMode="External"/><Relationship Id="rId1059" Type="http://schemas.openxmlformats.org/officeDocument/2006/relationships/hyperlink" Target="https://www.the-numbers.com/movie/Gazer-(2025)" TargetMode="External"/><Relationship Id="rId1266" Type="http://schemas.openxmlformats.org/officeDocument/2006/relationships/hyperlink" Target="https://www.the-numbers.com/box-office-chart/daily/2025/04/25" TargetMode="External"/><Relationship Id="rId843" Type="http://schemas.openxmlformats.org/officeDocument/2006/relationships/hyperlink" Target="https://www.the-numbers.com/movie/Riefenstahl-(2024-Germany)" TargetMode="External"/><Relationship Id="rId1126" Type="http://schemas.openxmlformats.org/officeDocument/2006/relationships/hyperlink" Target="https://www.the-numbers.com/movie/Empire-L-(2024-France)" TargetMode="External"/><Relationship Id="rId275" Type="http://schemas.openxmlformats.org/officeDocument/2006/relationships/hyperlink" Target="https://www.the-numbers.com/movie/Matrix-The" TargetMode="External"/><Relationship Id="rId482" Type="http://schemas.openxmlformats.org/officeDocument/2006/relationships/hyperlink" Target="https://www.the-numbers.com/movie/Mastermind-The-(2025)" TargetMode="External"/><Relationship Id="rId703" Type="http://schemas.openxmlformats.org/officeDocument/2006/relationships/hyperlink" Target="https://www.the-numbers.com/box-office-chart/daily/2010/06/30" TargetMode="External"/><Relationship Id="rId910" Type="http://schemas.openxmlformats.org/officeDocument/2006/relationships/hyperlink" Target="https://www.the-numbers.com/box-office-chart/daily/2010/08/20" TargetMode="External"/><Relationship Id="rId135" Type="http://schemas.openxmlformats.org/officeDocument/2006/relationships/hyperlink" Target="https://www.the-numbers.com/box-office-chart/daily/2025/04/11" TargetMode="External"/><Relationship Id="rId342" Type="http://schemas.openxmlformats.org/officeDocument/2006/relationships/hyperlink" Target="https://www.the-numbers.com/box-office-chart/daily/2025/02/10" TargetMode="External"/><Relationship Id="rId787" Type="http://schemas.openxmlformats.org/officeDocument/2006/relationships/hyperlink" Target="https://www.the-numbers.com/box-office-chart/daily/2003/11/07" TargetMode="External"/><Relationship Id="rId994" Type="http://schemas.openxmlformats.org/officeDocument/2006/relationships/hyperlink" Target="https://www.the-numbers.com/movie/Oh-Canada-(2024)" TargetMode="External"/><Relationship Id="rId202" Type="http://schemas.openxmlformats.org/officeDocument/2006/relationships/hyperlink" Target="https://www.the-numbers.com/movie/Warner-Bros-Other-Catalog-(2025)" TargetMode="External"/><Relationship Id="rId647" Type="http://schemas.openxmlformats.org/officeDocument/2006/relationships/hyperlink" Target="https://www.the-numbers.com/movie/Luckiest-Man-in-America-The-(2025)" TargetMode="External"/><Relationship Id="rId854" Type="http://schemas.openxmlformats.org/officeDocument/2006/relationships/hyperlink" Target="https://www.the-numbers.com/box-office-chart/daily/2025/09/12" TargetMode="External"/><Relationship Id="rId1277" Type="http://schemas.openxmlformats.org/officeDocument/2006/relationships/hyperlink" Target="https://www.the-numbers.com/box-office-chart/daily/2025/12/12" TargetMode="External"/><Relationship Id="rId286" Type="http://schemas.openxmlformats.org/officeDocument/2006/relationships/hyperlink" Target="https://www.the-numbers.com/box-office-chart/daily/2025/02/14" TargetMode="External"/><Relationship Id="rId493" Type="http://schemas.openxmlformats.org/officeDocument/2006/relationships/hyperlink" Target="https://www.the-numbers.com/box-office-chart/daily/2005/12/09" TargetMode="External"/><Relationship Id="rId507" Type="http://schemas.openxmlformats.org/officeDocument/2006/relationships/hyperlink" Target="https://www.the-numbers.com/box-office-chart/daily/2025/08/21" TargetMode="External"/><Relationship Id="rId714" Type="http://schemas.openxmlformats.org/officeDocument/2006/relationships/hyperlink" Target="https://www.the-numbers.com/movie/I-Dont-Understand-You-(2025)" TargetMode="External"/><Relationship Id="rId921" Type="http://schemas.openxmlformats.org/officeDocument/2006/relationships/hyperlink" Target="https://www.the-numbers.com/movie/Shaun-of-the-Dead" TargetMode="External"/><Relationship Id="rId1137" Type="http://schemas.openxmlformats.org/officeDocument/2006/relationships/hyperlink" Target="https://www.the-numbers.com/movie/Rats-(2025)" TargetMode="External"/><Relationship Id="rId50" Type="http://schemas.openxmlformats.org/officeDocument/2006/relationships/hyperlink" Target="https://www.the-numbers.com/movie/Sonic-the-Hedgehog-3-(2024)" TargetMode="External"/><Relationship Id="rId146" Type="http://schemas.openxmlformats.org/officeDocument/2006/relationships/hyperlink" Target="https://www.the-numbers.com/movie/Springsteen-Deliver-Me-From-Nowhere-(2025)" TargetMode="External"/><Relationship Id="rId353" Type="http://schemas.openxmlformats.org/officeDocument/2006/relationships/hyperlink" Target="https://www.the-numbers.com/box-office-chart/daily/2024/12/13" TargetMode="External"/><Relationship Id="rId560" Type="http://schemas.openxmlformats.org/officeDocument/2006/relationships/hyperlink" Target="https://www.the-numbers.com/movie/Cheech-and-Chongs-Last-Movie-(2025)" TargetMode="External"/><Relationship Id="rId798" Type="http://schemas.openxmlformats.org/officeDocument/2006/relationships/hyperlink" Target="https://www.the-numbers.com/movie/Thing-with-Feathers-The-(2025-United-Kingdom)" TargetMode="External"/><Relationship Id="rId1190" Type="http://schemas.openxmlformats.org/officeDocument/2006/relationships/hyperlink" Target="https://www.the-numbers.com/box-office-chart/daily/2025/09/12" TargetMode="External"/><Relationship Id="rId1204" Type="http://schemas.openxmlformats.org/officeDocument/2006/relationships/hyperlink" Target="https://www.the-numbers.com/box-office-chart/daily/2025/11/21" TargetMode="External"/><Relationship Id="rId213" Type="http://schemas.openxmlformats.org/officeDocument/2006/relationships/hyperlink" Target="https://www.the-numbers.com/movie/Chosen-The-Last-Supper-Part-3-(2025)" TargetMode="External"/><Relationship Id="rId420" Type="http://schemas.openxmlformats.org/officeDocument/2006/relationships/hyperlink" Target="https://www.the-numbers.com/movie/Dead-of-Winter-(2025)" TargetMode="External"/><Relationship Id="rId658" Type="http://schemas.openxmlformats.org/officeDocument/2006/relationships/hyperlink" Target="https://www.the-numbers.com/box-office-chart/daily/2025/04/11" TargetMode="External"/><Relationship Id="rId865" Type="http://schemas.openxmlformats.org/officeDocument/2006/relationships/hyperlink" Target="https://www.the-numbers.com/movie/Seven-Veils-(2025-Canada)" TargetMode="External"/><Relationship Id="rId1050" Type="http://schemas.openxmlformats.org/officeDocument/2006/relationships/hyperlink" Target="https://www.the-numbers.com/box-office-chart/daily/2025/02/28" TargetMode="External"/><Relationship Id="rId1288" Type="http://schemas.openxmlformats.org/officeDocument/2006/relationships/hyperlink" Target="https://www.the-numbers.com/movie/Namaka-(2025)" TargetMode="External"/><Relationship Id="rId297" Type="http://schemas.openxmlformats.org/officeDocument/2006/relationships/hyperlink" Target="https://www.the-numbers.com/movie/Avatar-The-Way-of-Water-(2022)" TargetMode="External"/><Relationship Id="rId518" Type="http://schemas.openxmlformats.org/officeDocument/2006/relationships/hyperlink" Target="https://www.the-numbers.com/movie/Sneaks-(2025)" TargetMode="External"/><Relationship Id="rId725" Type="http://schemas.openxmlformats.org/officeDocument/2006/relationships/hyperlink" Target="https://www.the-numbers.com/movie/Psycho-(1960)" TargetMode="External"/><Relationship Id="rId932" Type="http://schemas.openxmlformats.org/officeDocument/2006/relationships/hyperlink" Target="https://www.the-numbers.com/movie/Mistress-Dispeller-(2025)" TargetMode="External"/><Relationship Id="rId1148" Type="http://schemas.openxmlformats.org/officeDocument/2006/relationships/hyperlink" Target="https://www.the-numbers.com/box-office-chart/daily/2025/08/15" TargetMode="External"/><Relationship Id="rId157" Type="http://schemas.openxmlformats.org/officeDocument/2006/relationships/hyperlink" Target="https://www.the-numbers.com/box-office-chart/daily/2025/02/28" TargetMode="External"/><Relationship Id="rId364" Type="http://schemas.openxmlformats.org/officeDocument/2006/relationships/hyperlink" Target="https://www.the-numbers.com/movie/Legend-of-Ochi-The-(2025)" TargetMode="External"/><Relationship Id="rId1008" Type="http://schemas.openxmlformats.org/officeDocument/2006/relationships/hyperlink" Target="https://www.the-numbers.com/box-office-chart/daily/2025/04/18" TargetMode="External"/><Relationship Id="rId1215" Type="http://schemas.openxmlformats.org/officeDocument/2006/relationships/hyperlink" Target="https://www.the-numbers.com/movie/Nuit-se-traine-La-(2024-France)" TargetMode="External"/><Relationship Id="rId61" Type="http://schemas.openxmlformats.org/officeDocument/2006/relationships/hyperlink" Target="https://www.the-numbers.com/box-office-chart/daily/2025/09/26" TargetMode="External"/><Relationship Id="rId571" Type="http://schemas.openxmlformats.org/officeDocument/2006/relationships/hyperlink" Target="https://www.the-numbers.com/movie/Is-This-Thing-On-(2025)" TargetMode="External"/><Relationship Id="rId669" Type="http://schemas.openxmlformats.org/officeDocument/2006/relationships/hyperlink" Target="https://www.the-numbers.com/box-office-chart/daily/2025/09/05" TargetMode="External"/><Relationship Id="rId876" Type="http://schemas.openxmlformats.org/officeDocument/2006/relationships/hyperlink" Target="https://www.the-numbers.com/movie/Vingt-Dieux-(2024-France)" TargetMode="External"/><Relationship Id="rId1299" Type="http://schemas.openxmlformats.org/officeDocument/2006/relationships/hyperlink" Target="https://www.the-numbers.com/box-office-chart/daily/2024/11/14" TargetMode="External"/><Relationship Id="rId19" Type="http://schemas.openxmlformats.org/officeDocument/2006/relationships/hyperlink" Target="https://www.the-numbers.com/box-office-chart/daily/2025/06/13" TargetMode="External"/><Relationship Id="rId224" Type="http://schemas.openxmlformats.org/officeDocument/2006/relationships/hyperlink" Target="https://www.the-numbers.com/box-office-chart/daily/2025/07/18" TargetMode="External"/><Relationship Id="rId431" Type="http://schemas.openxmlformats.org/officeDocument/2006/relationships/hyperlink" Target="https://www.the-numbers.com/movie/Home-The-(2025)" TargetMode="External"/><Relationship Id="rId529" Type="http://schemas.openxmlformats.org/officeDocument/2006/relationships/hyperlink" Target="https://www.the-numbers.com/box-office-chart/daily/2025/10/21" TargetMode="External"/><Relationship Id="rId736" Type="http://schemas.openxmlformats.org/officeDocument/2006/relationships/hyperlink" Target="https://www.the-numbers.com/movie/Little-Prayer-A-(2025)" TargetMode="External"/><Relationship Id="rId1061" Type="http://schemas.openxmlformats.org/officeDocument/2006/relationships/hyperlink" Target="https://www.the-numbers.com/movie/Fuck-My-Son-(2025)" TargetMode="External"/><Relationship Id="rId1159" Type="http://schemas.openxmlformats.org/officeDocument/2006/relationships/hyperlink" Target="https://www.the-numbers.com/movie/Visitor-The-(2024-United-Kingdom)" TargetMode="External"/><Relationship Id="rId168" Type="http://schemas.openxmlformats.org/officeDocument/2006/relationships/hyperlink" Target="https://www.the-numbers.com/movie/Phoenician-Scheme-The-(2025)" TargetMode="External"/><Relationship Id="rId943" Type="http://schemas.openxmlformats.org/officeDocument/2006/relationships/hyperlink" Target="https://www.the-numbers.com/box-office-chart/daily/2025/06/13" TargetMode="External"/><Relationship Id="rId1019" Type="http://schemas.openxmlformats.org/officeDocument/2006/relationships/hyperlink" Target="https://www.the-numbers.com/movie/DIG-XX-(2025)" TargetMode="External"/><Relationship Id="rId72" Type="http://schemas.openxmlformats.org/officeDocument/2006/relationships/hyperlink" Target="https://www.the-numbers.com/movie/From-the-World-of-John-Wick-Ballerina-(2025)" TargetMode="External"/><Relationship Id="rId375" Type="http://schemas.openxmlformats.org/officeDocument/2006/relationships/hyperlink" Target="https://www.the-numbers.com/box-office-chart/daily/2025/03/27" TargetMode="External"/><Relationship Id="rId582" Type="http://schemas.openxmlformats.org/officeDocument/2006/relationships/hyperlink" Target="https://www.the-numbers.com/movie/Dont-Lets-Go-to-the-Dogs-Tonight-(2025-South-Africa)" TargetMode="External"/><Relationship Id="rId803" Type="http://schemas.openxmlformats.org/officeDocument/2006/relationships/hyperlink" Target="https://www.the-numbers.com/box-office-chart/daily/2025/12/25" TargetMode="External"/><Relationship Id="rId1226" Type="http://schemas.openxmlformats.org/officeDocument/2006/relationships/hyperlink" Target="https://www.the-numbers.com/box-office-chart/daily/2025/10/22" TargetMode="External"/><Relationship Id="rId3" Type="http://schemas.openxmlformats.org/officeDocument/2006/relationships/hyperlink" Target="https://www.the-numbers.com/box-office-chart/daily/2025/04/04" TargetMode="External"/><Relationship Id="rId235" Type="http://schemas.openxmlformats.org/officeDocument/2006/relationships/hyperlink" Target="https://www.the-numbers.com/box-office-chart/daily/2025/12/31" TargetMode="External"/><Relationship Id="rId442" Type="http://schemas.openxmlformats.org/officeDocument/2006/relationships/hyperlink" Target="https://www.the-numbers.com/movie/Polar-Express-The-(2004)" TargetMode="External"/><Relationship Id="rId887" Type="http://schemas.openxmlformats.org/officeDocument/2006/relationships/hyperlink" Target="https://www.the-numbers.com/movie/Xeno-(2025)" TargetMode="External"/><Relationship Id="rId1072" Type="http://schemas.openxmlformats.org/officeDocument/2006/relationships/hyperlink" Target="https://www.the-numbers.com/box-office-chart/daily/2025/07/11" TargetMode="External"/><Relationship Id="rId302" Type="http://schemas.openxmlformats.org/officeDocument/2006/relationships/hyperlink" Target="https://www.the-numbers.com/box-office-chart/daily/2025/12/31" TargetMode="External"/><Relationship Id="rId747" Type="http://schemas.openxmlformats.org/officeDocument/2006/relationships/hyperlink" Target="https://www.the-numbers.com/box-office-chart/daily/2025/01/24" TargetMode="External"/><Relationship Id="rId954" Type="http://schemas.openxmlformats.org/officeDocument/2006/relationships/hyperlink" Target="https://www.the-numbers.com/movie/Hearts-of-Darkness-A-Filmmakers-Apocalypse" TargetMode="External"/><Relationship Id="rId83" Type="http://schemas.openxmlformats.org/officeDocument/2006/relationships/hyperlink" Target="https://www.the-numbers.com/box-office-chart/daily/2025/01/17" TargetMode="External"/><Relationship Id="rId179" Type="http://schemas.openxmlformats.org/officeDocument/2006/relationships/hyperlink" Target="https://www.the-numbers.com/box-office-chart/daily/2020/07/03" TargetMode="External"/><Relationship Id="rId386" Type="http://schemas.openxmlformats.org/officeDocument/2006/relationships/hyperlink" Target="https://www.the-numbers.com/box-office-chart/daily/2025/09/18" TargetMode="External"/><Relationship Id="rId593" Type="http://schemas.openxmlformats.org/officeDocument/2006/relationships/hyperlink" Target="https://www.the-numbers.com/box-office-chart/daily/2012/11/16" TargetMode="External"/><Relationship Id="rId607" Type="http://schemas.openxmlformats.org/officeDocument/2006/relationships/hyperlink" Target="https://www.the-numbers.com/movie/Bob-Trevino-Likes-It-(2025)" TargetMode="External"/><Relationship Id="rId814" Type="http://schemas.openxmlformats.org/officeDocument/2006/relationships/hyperlink" Target="https://www.the-numbers.com/box-office-chart/daily/2025/04/25" TargetMode="External"/><Relationship Id="rId1237" Type="http://schemas.openxmlformats.org/officeDocument/2006/relationships/hyperlink" Target="https://www.the-numbers.com/movie/Little-Girl-Blue-(2023-France)" TargetMode="External"/><Relationship Id="rId246" Type="http://schemas.openxmlformats.org/officeDocument/2006/relationships/hyperlink" Target="https://www.the-numbers.com/movie/Toy-Story-(1995)" TargetMode="External"/><Relationship Id="rId453" Type="http://schemas.openxmlformats.org/officeDocument/2006/relationships/hyperlink" Target="https://www.the-numbers.com/box-office-chart/daily/2025/10/03" TargetMode="External"/><Relationship Id="rId660" Type="http://schemas.openxmlformats.org/officeDocument/2006/relationships/hyperlink" Target="https://www.the-numbers.com/box-office-chart/daily/2025/08/08" TargetMode="External"/><Relationship Id="rId898" Type="http://schemas.openxmlformats.org/officeDocument/2006/relationships/hyperlink" Target="https://www.the-numbers.com/box-office-chart/daily/2025/12/05" TargetMode="External"/><Relationship Id="rId1083" Type="http://schemas.openxmlformats.org/officeDocument/2006/relationships/hyperlink" Target="https://www.the-numbers.com/movie/Swept-Away" TargetMode="External"/><Relationship Id="rId1290" Type="http://schemas.openxmlformats.org/officeDocument/2006/relationships/hyperlink" Target="https://www.the-numbers.com/movie/Somos-Belen-(2025-Argentina)" TargetMode="External"/><Relationship Id="rId1304" Type="http://schemas.openxmlformats.org/officeDocument/2006/relationships/hyperlink" Target="https://www.the-numbers.com/movie/2073-(2024)" TargetMode="External"/><Relationship Id="rId106" Type="http://schemas.openxmlformats.org/officeDocument/2006/relationships/hyperlink" Target="https://www.the-numbers.com/movie/Marty-Supreme-(2025)" TargetMode="External"/><Relationship Id="rId313" Type="http://schemas.openxmlformats.org/officeDocument/2006/relationships/hyperlink" Target="https://www.the-numbers.com/movie/War-2-(2025-India)" TargetMode="External"/><Relationship Id="rId758" Type="http://schemas.openxmlformats.org/officeDocument/2006/relationships/hyperlink" Target="https://www.the-numbers.com/movie/Tornado-(2025-United-Kingdom)" TargetMode="External"/><Relationship Id="rId965" Type="http://schemas.openxmlformats.org/officeDocument/2006/relationships/hyperlink" Target="https://www.the-numbers.com/movie/Been-Here-Stay-Here-(2025)" TargetMode="External"/><Relationship Id="rId1150" Type="http://schemas.openxmlformats.org/officeDocument/2006/relationships/hyperlink" Target="https://www.the-numbers.com/box-office-chart/daily/2012/04/20" TargetMode="External"/><Relationship Id="rId10" Type="http://schemas.openxmlformats.org/officeDocument/2006/relationships/hyperlink" Target="https://www.the-numbers.com/movie/Zootopia-2-(2025)" TargetMode="External"/><Relationship Id="rId94" Type="http://schemas.openxmlformats.org/officeDocument/2006/relationships/hyperlink" Target="https://www.the-numbers.com/movie/Paddington-in-Peru-(2024-United-Kingdom)" TargetMode="External"/><Relationship Id="rId397" Type="http://schemas.openxmlformats.org/officeDocument/2006/relationships/hyperlink" Target="https://www.the-numbers.com/movie/Splitsville-(2025)" TargetMode="External"/><Relationship Id="rId520" Type="http://schemas.openxmlformats.org/officeDocument/2006/relationships/hyperlink" Target="https://www.the-numbers.com/movie/North-Star-(2025-United-Kingdom)" TargetMode="External"/><Relationship Id="rId618" Type="http://schemas.openxmlformats.org/officeDocument/2006/relationships/hyperlink" Target="https://www.the-numbers.com/box-office-chart/daily/2018/11/09" TargetMode="External"/><Relationship Id="rId825" Type="http://schemas.openxmlformats.org/officeDocument/2006/relationships/hyperlink" Target="https://www.the-numbers.com/box-office-chart/daily/2025/02/28" TargetMode="External"/><Relationship Id="rId1248" Type="http://schemas.openxmlformats.org/officeDocument/2006/relationships/hyperlink" Target="https://www.the-numbers.com/box-office-chart/daily/2025/08/15" TargetMode="External"/><Relationship Id="rId257" Type="http://schemas.openxmlformats.org/officeDocument/2006/relationships/hyperlink" Target="https://www.the-numbers.com/movie/Anora-(2024)" TargetMode="External"/><Relationship Id="rId464" Type="http://schemas.openxmlformats.org/officeDocument/2006/relationships/hyperlink" Target="https://www.the-numbers.com/movie/Interstellar-(2014)" TargetMode="External"/><Relationship Id="rId1010" Type="http://schemas.openxmlformats.org/officeDocument/2006/relationships/hyperlink" Target="https://www.the-numbers.com/box-office-chart/daily/2025/07/11" TargetMode="External"/><Relationship Id="rId1094" Type="http://schemas.openxmlformats.org/officeDocument/2006/relationships/hyperlink" Target="https://www.the-numbers.com/box-office-chart/daily/2024/12/06" TargetMode="External"/><Relationship Id="rId1108" Type="http://schemas.openxmlformats.org/officeDocument/2006/relationships/hyperlink" Target="https://www.the-numbers.com/box-office-chart/daily/2025/01/31" TargetMode="External"/><Relationship Id="rId1315" Type="http://schemas.openxmlformats.org/officeDocument/2006/relationships/hyperlink" Target="https://www.the-numbers.com/box-office-chart/daily/2025/04/18" TargetMode="External"/><Relationship Id="rId117" Type="http://schemas.openxmlformats.org/officeDocument/2006/relationships/hyperlink" Target="https://www.the-numbers.com/box-office-chart/daily/2025/09/12" TargetMode="External"/><Relationship Id="rId671" Type="http://schemas.openxmlformats.org/officeDocument/2006/relationships/hyperlink" Target="https://www.the-numbers.com/box-office-chart/daily/2025/07/18" TargetMode="External"/><Relationship Id="rId769" Type="http://schemas.openxmlformats.org/officeDocument/2006/relationships/hyperlink" Target="https://www.the-numbers.com/box-office-chart/daily/2025/10/10" TargetMode="External"/><Relationship Id="rId976" Type="http://schemas.openxmlformats.org/officeDocument/2006/relationships/hyperlink" Target="https://www.the-numbers.com/movie/Among-Neighbors-(2025)" TargetMode="External"/><Relationship Id="rId324" Type="http://schemas.openxmlformats.org/officeDocument/2006/relationships/hyperlink" Target="https://www.the-numbers.com/box-office-chart/daily/2025/02/14" TargetMode="External"/><Relationship Id="rId531" Type="http://schemas.openxmlformats.org/officeDocument/2006/relationships/hyperlink" Target="https://www.the-numbers.com/box-office-chart/daily/2001/11/16" TargetMode="External"/><Relationship Id="rId629" Type="http://schemas.openxmlformats.org/officeDocument/2006/relationships/hyperlink" Target="https://www.the-numbers.com/movie/Comte-de-Monte-Cristo-Le-(2024-France)" TargetMode="External"/><Relationship Id="rId1161" Type="http://schemas.openxmlformats.org/officeDocument/2006/relationships/hyperlink" Target="https://www.the-numbers.com/movie/Mr-K-(2025-Netherlands)" TargetMode="External"/><Relationship Id="rId1259" Type="http://schemas.openxmlformats.org/officeDocument/2006/relationships/hyperlink" Target="https://www.the-numbers.com/movie/Boil-Alert-(2025)" TargetMode="External"/><Relationship Id="rId836" Type="http://schemas.openxmlformats.org/officeDocument/2006/relationships/hyperlink" Target="https://www.the-numbers.com/box-office-chart/daily/2025/10/10" TargetMode="External"/><Relationship Id="rId1021" Type="http://schemas.openxmlformats.org/officeDocument/2006/relationships/hyperlink" Target="https://www.the-numbers.com/movie/Ka-Whawhai-Tonu-(2024-New-Zealand)" TargetMode="External"/><Relationship Id="rId1119" Type="http://schemas.openxmlformats.org/officeDocument/2006/relationships/hyperlink" Target="https://www.the-numbers.com/box-office-chart/daily/2024/10/25" TargetMode="External"/><Relationship Id="rId903" Type="http://schemas.openxmlformats.org/officeDocument/2006/relationships/hyperlink" Target="https://www.the-numbers.com/movie/Dark-Nuns-(2025-South-Korea)" TargetMode="External"/><Relationship Id="rId32" Type="http://schemas.openxmlformats.org/officeDocument/2006/relationships/hyperlink" Target="https://www.the-numbers.com/movie/Weapons-(2025)" TargetMode="External"/><Relationship Id="rId181" Type="http://schemas.openxmlformats.org/officeDocument/2006/relationships/hyperlink" Target="https://www.the-numbers.com/box-office-chart/daily/2025/12/25" TargetMode="External"/><Relationship Id="rId279" Type="http://schemas.openxmlformats.org/officeDocument/2006/relationships/hyperlink" Target="https://www.the-numbers.com/movie/Hurry-Up-Tomorrow-(2025)" TargetMode="External"/><Relationship Id="rId486" Type="http://schemas.openxmlformats.org/officeDocument/2006/relationships/hyperlink" Target="https://www.the-numbers.com/movie/ParaNorman-(2012)" TargetMode="External"/><Relationship Id="rId693" Type="http://schemas.openxmlformats.org/officeDocument/2006/relationships/hyperlink" Target="https://www.the-numbers.com/box-office-chart/daily/2022/04/22" TargetMode="External"/><Relationship Id="rId139" Type="http://schemas.openxmlformats.org/officeDocument/2006/relationships/hyperlink" Target="https://www.the-numbers.com/box-office-chart/daily/2025/06/20" TargetMode="External"/><Relationship Id="rId346" Type="http://schemas.openxmlformats.org/officeDocument/2006/relationships/hyperlink" Target="https://www.the-numbers.com/box-office-chart/daily/2025/06/27" TargetMode="External"/><Relationship Id="rId553" Type="http://schemas.openxmlformats.org/officeDocument/2006/relationships/hyperlink" Target="https://www.the-numbers.com/box-office-chart/daily/2025/02/21" TargetMode="External"/><Relationship Id="rId760" Type="http://schemas.openxmlformats.org/officeDocument/2006/relationships/hyperlink" Target="https://www.the-numbers.com/movie/Resurrection-(2025-China)" TargetMode="External"/><Relationship Id="rId998" Type="http://schemas.openxmlformats.org/officeDocument/2006/relationships/hyperlink" Target="https://www.the-numbers.com/movie/Pools-(2025)" TargetMode="External"/><Relationship Id="rId1183" Type="http://schemas.openxmlformats.org/officeDocument/2006/relationships/hyperlink" Target="https://www.the-numbers.com/movie/Eric-Larue-(2025)" TargetMode="External"/><Relationship Id="rId206" Type="http://schemas.openxmlformats.org/officeDocument/2006/relationships/hyperlink" Target="https://www.the-numbers.com/movie/Jaws-(1975)" TargetMode="External"/><Relationship Id="rId413" Type="http://schemas.openxmlformats.org/officeDocument/2006/relationships/hyperlink" Target="https://www.the-numbers.com/movie/Se7en-(1995)" TargetMode="External"/><Relationship Id="rId858" Type="http://schemas.openxmlformats.org/officeDocument/2006/relationships/hyperlink" Target="https://www.the-numbers.com/box-office-chart/daily/2025/12/24" TargetMode="External"/><Relationship Id="rId1043" Type="http://schemas.openxmlformats.org/officeDocument/2006/relationships/hyperlink" Target="https://www.the-numbers.com/movie/William-Tell-(2025)" TargetMode="External"/><Relationship Id="rId620" Type="http://schemas.openxmlformats.org/officeDocument/2006/relationships/hyperlink" Target="https://www.the-numbers.com/box-office-chart/daily/2011/11/18" TargetMode="External"/><Relationship Id="rId718" Type="http://schemas.openxmlformats.org/officeDocument/2006/relationships/hyperlink" Target="https://www.the-numbers.com/movie/Wolf-Children-(2012-Japan)" TargetMode="External"/><Relationship Id="rId925" Type="http://schemas.openxmlformats.org/officeDocument/2006/relationships/hyperlink" Target="https://www.the-numbers.com/box-office-chart/daily/2025/12/05" TargetMode="External"/><Relationship Id="rId1250" Type="http://schemas.openxmlformats.org/officeDocument/2006/relationships/hyperlink" Target="https://www.the-numbers.com/box-office-chart/daily/2025/05/02" TargetMode="External"/><Relationship Id="rId1110" Type="http://schemas.openxmlformats.org/officeDocument/2006/relationships/hyperlink" Target="https://www.the-numbers.com/box-office-chart/daily/2025/05/02" TargetMode="External"/><Relationship Id="rId1208" Type="http://schemas.openxmlformats.org/officeDocument/2006/relationships/hyperlink" Target="https://www.the-numbers.com/box-office-chart/daily/2025/02/07" TargetMode="External"/><Relationship Id="rId54" Type="http://schemas.openxmlformats.org/officeDocument/2006/relationships/hyperlink" Target="https://www.the-numbers.com/movie/Black-Phone-2-(2025)" TargetMode="External"/><Relationship Id="rId270" Type="http://schemas.openxmlformats.org/officeDocument/2006/relationships/hyperlink" Target="https://www.the-numbers.com/box-office-chart/daily/2025/08/22" TargetMode="External"/><Relationship Id="rId130" Type="http://schemas.openxmlformats.org/officeDocument/2006/relationships/hyperlink" Target="https://www.the-numbers.com/movie/Heart-Eyes-(2025-New-Zealand)" TargetMode="External"/><Relationship Id="rId368" Type="http://schemas.openxmlformats.org/officeDocument/2006/relationships/hyperlink" Target="https://www.the-numbers.com/movie/Sorry-Baby-(2025)" TargetMode="External"/><Relationship Id="rId575" Type="http://schemas.openxmlformats.org/officeDocument/2006/relationships/hyperlink" Target="https://www.the-numbers.com/box-office-chart/daily/2025/05/30" TargetMode="External"/><Relationship Id="rId782" Type="http://schemas.openxmlformats.org/officeDocument/2006/relationships/hyperlink" Target="https://www.the-numbers.com/movie/Ex-Husbands-(2024)" TargetMode="External"/><Relationship Id="rId228" Type="http://schemas.openxmlformats.org/officeDocument/2006/relationships/hyperlink" Target="https://www.the-numbers.com/box-office-chart/daily/2025/03/14" TargetMode="External"/><Relationship Id="rId435" Type="http://schemas.openxmlformats.org/officeDocument/2006/relationships/hyperlink" Target="https://www.the-numbers.com/movie/Withnail-and-I-(1987-United-Kingdom)" TargetMode="External"/><Relationship Id="rId642" Type="http://schemas.openxmlformats.org/officeDocument/2006/relationships/hyperlink" Target="https://www.the-numbers.com/box-office-chart/daily/2002/11/15" TargetMode="External"/><Relationship Id="rId1065" Type="http://schemas.openxmlformats.org/officeDocument/2006/relationships/hyperlink" Target="https://www.the-numbers.com/movie/Boy-and-the-Beast-The-(2015-Japan)" TargetMode="External"/><Relationship Id="rId1272" Type="http://schemas.openxmlformats.org/officeDocument/2006/relationships/hyperlink" Target="https://www.the-numbers.com/movie/His-Fathers-Son-(2025-Canada)" TargetMode="External"/><Relationship Id="rId502" Type="http://schemas.openxmlformats.org/officeDocument/2006/relationships/hyperlink" Target="https://www.the-numbers.com/movie/In-Whose-Name-(2025)" TargetMode="External"/><Relationship Id="rId947" Type="http://schemas.openxmlformats.org/officeDocument/2006/relationships/hyperlink" Target="https://www.the-numbers.com/box-office-chart/daily/2025/04/11" TargetMode="External"/><Relationship Id="rId1132" Type="http://schemas.openxmlformats.org/officeDocument/2006/relationships/hyperlink" Target="https://www.the-numbers.com/movie/El-(Mexico)" TargetMode="External"/><Relationship Id="rId76" Type="http://schemas.openxmlformats.org/officeDocument/2006/relationships/hyperlink" Target="https://www.the-numbers.com/movie/Housemaid-The-(2025)" TargetMode="External"/><Relationship Id="rId807" Type="http://schemas.openxmlformats.org/officeDocument/2006/relationships/hyperlink" Target="https://www.the-numbers.com/movie/Familiar-Touch-(2025)" TargetMode="External"/><Relationship Id="rId292" Type="http://schemas.openxmlformats.org/officeDocument/2006/relationships/hyperlink" Target="https://www.the-numbers.com/box-office-chart/daily/2025/11/21" TargetMode="External"/><Relationship Id="rId597" Type="http://schemas.openxmlformats.org/officeDocument/2006/relationships/hyperlink" Target="https://www.the-numbers.com/box-office-chart/daily/2001/12/19" TargetMode="External"/><Relationship Id="rId152" Type="http://schemas.openxmlformats.org/officeDocument/2006/relationships/hyperlink" Target="https://www.the-numbers.com/movie/Black-Bag-(2025)" TargetMode="External"/><Relationship Id="rId457" Type="http://schemas.openxmlformats.org/officeDocument/2006/relationships/hyperlink" Target="https://www.the-numbers.com/box-office-chart/daily/2025/05/02" TargetMode="External"/><Relationship Id="rId1087" Type="http://schemas.openxmlformats.org/officeDocument/2006/relationships/hyperlink" Target="https://www.the-numbers.com/movie/Seeds-(2024-Canada)" TargetMode="External"/><Relationship Id="rId1294" Type="http://schemas.openxmlformats.org/officeDocument/2006/relationships/hyperlink" Target="https://www.the-numbers.com/movie/Invader-(2025)" TargetMode="External"/><Relationship Id="rId664" Type="http://schemas.openxmlformats.org/officeDocument/2006/relationships/hyperlink" Target="https://www.the-numbers.com/box-office-chart/daily/2021/04/23" TargetMode="External"/><Relationship Id="rId871" Type="http://schemas.openxmlformats.org/officeDocument/2006/relationships/hyperlink" Target="https://www.the-numbers.com/movie/Candyman-(1992)" TargetMode="External"/><Relationship Id="rId969" Type="http://schemas.openxmlformats.org/officeDocument/2006/relationships/hyperlink" Target="https://www.the-numbers.com/movie/Accidental-Getaway-Driver-The-(2025)" TargetMode="External"/><Relationship Id="rId317" Type="http://schemas.openxmlformats.org/officeDocument/2006/relationships/hyperlink" Target="https://www.the-numbers.com/movie/Fight-or-Flight-(2025)" TargetMode="External"/><Relationship Id="rId524" Type="http://schemas.openxmlformats.org/officeDocument/2006/relationships/hyperlink" Target="https://www.the-numbers.com/movie/No-Other-Choice-(2025-South-Korea)" TargetMode="External"/><Relationship Id="rId731" Type="http://schemas.openxmlformats.org/officeDocument/2006/relationships/hyperlink" Target="https://www.the-numbers.com/box-office-chart/daily/2010/12/24" TargetMode="External"/><Relationship Id="rId1154" Type="http://schemas.openxmlformats.org/officeDocument/2006/relationships/hyperlink" Target="https://www.the-numbers.com/box-office-chart/daily/2020/07/31" TargetMode="External"/><Relationship Id="rId98" Type="http://schemas.openxmlformats.org/officeDocument/2006/relationships/hyperlink" Target="https://www.the-numbers.com/movie/Chainsaw-Man-The-Movie-Reze-Arc-(2025-Japan)" TargetMode="External"/><Relationship Id="rId829" Type="http://schemas.openxmlformats.org/officeDocument/2006/relationships/hyperlink" Target="https://www.the-numbers.com/movie/Plainclothes-(2025)" TargetMode="External"/><Relationship Id="rId1014" Type="http://schemas.openxmlformats.org/officeDocument/2006/relationships/hyperlink" Target="https://www.the-numbers.com/box-office-chart/daily/2025/12/15" TargetMode="External"/><Relationship Id="rId1221" Type="http://schemas.openxmlformats.org/officeDocument/2006/relationships/hyperlink" Target="https://www.the-numbers.com/movie/Travolti-da-un-insolito-destino-nell-azzurro-mare-d-agosto-(Italy)" TargetMode="External"/><Relationship Id="rId1319" Type="http://schemas.openxmlformats.org/officeDocument/2006/relationships/hyperlink" Target="https://www.the-numbers.com/box-office-chart/daily/2025/03/21" TargetMode="External"/><Relationship Id="rId25" Type="http://schemas.openxmlformats.org/officeDocument/2006/relationships/hyperlink" Target="https://www.the-numbers.com/box-office-chart/daily/2025/05/23" TargetMode="External"/><Relationship Id="rId174" Type="http://schemas.openxmlformats.org/officeDocument/2006/relationships/hyperlink" Target="https://www.the-numbers.com/movie/Babygirl-(2024)" TargetMode="External"/><Relationship Id="rId381" Type="http://schemas.openxmlformats.org/officeDocument/2006/relationships/hyperlink" Target="https://www.the-numbers.com/movie/Oh-Hi-(2025)" TargetMode="External"/><Relationship Id="rId241" Type="http://schemas.openxmlformats.org/officeDocument/2006/relationships/hyperlink" Target="https://www.the-numbers.com/box-office-chart/daily/2025/01/24" TargetMode="External"/><Relationship Id="rId479" Type="http://schemas.openxmlformats.org/officeDocument/2006/relationships/hyperlink" Target="https://www.the-numbers.com/box-office-chart/daily/2024/09/20" TargetMode="External"/><Relationship Id="rId686" Type="http://schemas.openxmlformats.org/officeDocument/2006/relationships/hyperlink" Target="https://www.the-numbers.com/movie/UFC-311-Makhachev-vs-Tsarukyan-2-(2025)" TargetMode="External"/><Relationship Id="rId893" Type="http://schemas.openxmlformats.org/officeDocument/2006/relationships/hyperlink" Target="https://www.the-numbers.com/movie/Kynodontas-(2009-Greece)" TargetMode="External"/><Relationship Id="rId339" Type="http://schemas.openxmlformats.org/officeDocument/2006/relationships/hyperlink" Target="https://www.the-numbers.com/movie/Rule-Breakers-(2025)" TargetMode="External"/><Relationship Id="rId546" Type="http://schemas.openxmlformats.org/officeDocument/2006/relationships/hyperlink" Target="https://www.the-numbers.com/movie/Black-Swan" TargetMode="External"/><Relationship Id="rId753" Type="http://schemas.openxmlformats.org/officeDocument/2006/relationships/hyperlink" Target="https://www.the-numbers.com/box-office-chart/daily/2023/07/21" TargetMode="External"/><Relationship Id="rId1176" Type="http://schemas.openxmlformats.org/officeDocument/2006/relationships/hyperlink" Target="https://www.the-numbers.com/movie/Thank-You-Very-Much-(2025)" TargetMode="External"/><Relationship Id="rId101" Type="http://schemas.openxmlformats.org/officeDocument/2006/relationships/hyperlink" Target="https://www.the-numbers.com/box-office-chart/daily/2024/11/22" TargetMode="External"/><Relationship Id="rId406" Type="http://schemas.openxmlformats.org/officeDocument/2006/relationships/hyperlink" Target="https://www.the-numbers.com/movie/Casper-(1995)" TargetMode="External"/><Relationship Id="rId960" Type="http://schemas.openxmlformats.org/officeDocument/2006/relationships/hyperlink" Target="https://www.the-numbers.com/box-office-chart/daily/2025/05/08" TargetMode="External"/><Relationship Id="rId1036" Type="http://schemas.openxmlformats.org/officeDocument/2006/relationships/hyperlink" Target="https://www.the-numbers.com/box-office-chart/daily/2006/03/03" TargetMode="External"/><Relationship Id="rId1243" Type="http://schemas.openxmlformats.org/officeDocument/2006/relationships/hyperlink" Target="https://www.the-numbers.com/movie/Neighborhood-Watch-(2025)" TargetMode="External"/><Relationship Id="rId613" Type="http://schemas.openxmlformats.org/officeDocument/2006/relationships/hyperlink" Target="https://www.the-numbers.com/movie/Encampments-The-(2025)" TargetMode="External"/><Relationship Id="rId820" Type="http://schemas.openxmlformats.org/officeDocument/2006/relationships/hyperlink" Target="https://www.the-numbers.com/box-office-chart/daily/2004/03/19" TargetMode="External"/><Relationship Id="rId918" Type="http://schemas.openxmlformats.org/officeDocument/2006/relationships/hyperlink" Target="https://www.the-numbers.com/movie/histoire-de-Souleymane-L-(2024-France)" TargetMode="External"/><Relationship Id="rId1103" Type="http://schemas.openxmlformats.org/officeDocument/2006/relationships/hyperlink" Target="https://www.the-numbers.com/movie/Dracula-(2025-Romania)" TargetMode="External"/><Relationship Id="rId1310" Type="http://schemas.openxmlformats.org/officeDocument/2006/relationships/hyperlink" Target="https://www.the-numbers.com/movie/Yo-no-soy-esa-(2024-Spain)" TargetMode="External"/><Relationship Id="rId47" Type="http://schemas.openxmlformats.org/officeDocument/2006/relationships/hyperlink" Target="https://www.the-numbers.com/box-office-chart/daily/2025/11/07" TargetMode="External"/><Relationship Id="rId196" Type="http://schemas.openxmlformats.org/officeDocument/2006/relationships/hyperlink" Target="https://www.the-numbers.com/movie/Roses-The-(2025-United-Kingdom)" TargetMode="External"/><Relationship Id="rId263" Type="http://schemas.openxmlformats.org/officeDocument/2006/relationships/hyperlink" Target="https://www.the-numbers.com/movie/Alto-Knights-The-(2025)" TargetMode="External"/><Relationship Id="rId470" Type="http://schemas.openxmlformats.org/officeDocument/2006/relationships/hyperlink" Target="https://www.the-numbers.com/movie/Mobile-Suit-Gundam-GQuuuuuuX-Beginning-(2025-Japan)" TargetMode="External"/><Relationship Id="rId123" Type="http://schemas.openxmlformats.org/officeDocument/2006/relationships/hyperlink" Target="https://www.the-numbers.com/box-office-chart/daily/2025/07/18" TargetMode="External"/><Relationship Id="rId330" Type="http://schemas.openxmlformats.org/officeDocument/2006/relationships/hyperlink" Target="https://www.the-numbers.com/box-office-chart/daily/2025/04/04" TargetMode="External"/><Relationship Id="rId568" Type="http://schemas.openxmlformats.org/officeDocument/2006/relationships/hyperlink" Target="https://www.the-numbers.com/movie/Threesome-The-(2025)" TargetMode="External"/><Relationship Id="rId775" Type="http://schemas.openxmlformats.org/officeDocument/2006/relationships/hyperlink" Target="https://www.the-numbers.com/box-office-chart/daily/2025/08/15" TargetMode="External"/><Relationship Id="rId982" Type="http://schemas.openxmlformats.org/officeDocument/2006/relationships/hyperlink" Target="https://www.the-numbers.com/movie/Ugly-The-(2025-South-Korea)" TargetMode="External"/><Relationship Id="rId1198" Type="http://schemas.openxmlformats.org/officeDocument/2006/relationships/hyperlink" Target="https://www.the-numbers.com/box-office-chart/daily/2023/06/22" TargetMode="External"/><Relationship Id="rId428" Type="http://schemas.openxmlformats.org/officeDocument/2006/relationships/hyperlink" Target="https://www.the-numbers.com/box-office-chart/daily/2025/10/10" TargetMode="External"/><Relationship Id="rId635" Type="http://schemas.openxmlformats.org/officeDocument/2006/relationships/hyperlink" Target="https://www.the-numbers.com/movie/Happy-Gilmore-(1996)" TargetMode="External"/><Relationship Id="rId842" Type="http://schemas.openxmlformats.org/officeDocument/2006/relationships/hyperlink" Target="https://www.the-numbers.com/box-office-chart/daily/2010/08/13" TargetMode="External"/><Relationship Id="rId1058" Type="http://schemas.openxmlformats.org/officeDocument/2006/relationships/hyperlink" Target="https://www.the-numbers.com/box-office-chart/daily/2025/01/10" TargetMode="External"/><Relationship Id="rId1265" Type="http://schemas.openxmlformats.org/officeDocument/2006/relationships/hyperlink" Target="https://www.the-numbers.com/movie/Bears-on-a-Ship-(2025)" TargetMode="External"/><Relationship Id="rId702" Type="http://schemas.openxmlformats.org/officeDocument/2006/relationships/hyperlink" Target="https://www.the-numbers.com/movie/Twilight-Saga-Eclipse-The" TargetMode="External"/><Relationship Id="rId1125" Type="http://schemas.openxmlformats.org/officeDocument/2006/relationships/hyperlink" Target="https://www.the-numbers.com/box-office-chart/daily/2024/12/27" TargetMode="External"/><Relationship Id="rId69" Type="http://schemas.openxmlformats.org/officeDocument/2006/relationships/hyperlink" Target="https://www.the-numbers.com/box-office-chart/daily/2025/04/11" TargetMode="External"/><Relationship Id="rId285" Type="http://schemas.openxmlformats.org/officeDocument/2006/relationships/hyperlink" Target="https://www.the-numbers.com/movie/Chhaava-(2024-India)" TargetMode="External"/><Relationship Id="rId492" Type="http://schemas.openxmlformats.org/officeDocument/2006/relationships/hyperlink" Target="https://www.the-numbers.com/movie/Brokeback-Mountain" TargetMode="External"/><Relationship Id="rId797" Type="http://schemas.openxmlformats.org/officeDocument/2006/relationships/hyperlink" Target="https://www.the-numbers.com/box-office-chart/daily/2025/07/25" TargetMode="External"/><Relationship Id="rId145" Type="http://schemas.openxmlformats.org/officeDocument/2006/relationships/hyperlink" Target="https://www.the-numbers.com/box-office-chart/daily/2025/10/10" TargetMode="External"/><Relationship Id="rId352" Type="http://schemas.openxmlformats.org/officeDocument/2006/relationships/hyperlink" Target="https://www.the-numbers.com/movie/Nickel-Boys-(2024)" TargetMode="External"/><Relationship Id="rId1287" Type="http://schemas.openxmlformats.org/officeDocument/2006/relationships/hyperlink" Target="https://www.the-numbers.com/box-office-chart/daily/2025/05/30" TargetMode="External"/><Relationship Id="rId212" Type="http://schemas.openxmlformats.org/officeDocument/2006/relationships/hyperlink" Target="https://www.the-numbers.com/box-office-chart/daily/2025/04/04" TargetMode="External"/><Relationship Id="rId657" Type="http://schemas.openxmlformats.org/officeDocument/2006/relationships/hyperlink" Target="https://www.the-numbers.com/movie/One-to-One-John-and-Yoko-(2025-United-Kingdom)" TargetMode="External"/><Relationship Id="rId864" Type="http://schemas.openxmlformats.org/officeDocument/2006/relationships/hyperlink" Target="https://www.the-numbers.com/box-office-chart/daily/2025/06/20" TargetMode="External"/><Relationship Id="rId517" Type="http://schemas.openxmlformats.org/officeDocument/2006/relationships/hyperlink" Target="https://www.the-numbers.com/box-office-chart/daily/2025/04/26" TargetMode="External"/><Relationship Id="rId724" Type="http://schemas.openxmlformats.org/officeDocument/2006/relationships/hyperlink" Target="https://www.the-numbers.com/box-office-chart/daily/2025/05/02" TargetMode="External"/><Relationship Id="rId931" Type="http://schemas.openxmlformats.org/officeDocument/2006/relationships/hyperlink" Target="https://www.the-numbers.com/box-office-chart/daily/2025/06/16" TargetMode="External"/><Relationship Id="rId1147" Type="http://schemas.openxmlformats.org/officeDocument/2006/relationships/hyperlink" Target="https://www.the-numbers.com/movie/Hors-du-temps-(2024-France)" TargetMode="External"/><Relationship Id="rId60" Type="http://schemas.openxmlformats.org/officeDocument/2006/relationships/hyperlink" Target="https://www.the-numbers.com/movie/One-Battle-After-Another-(2025)" TargetMode="External"/><Relationship Id="rId1007" Type="http://schemas.openxmlformats.org/officeDocument/2006/relationships/hyperlink" Target="https://www.the-numbers.com/movie/Mumu-(2025-China)" TargetMode="External"/><Relationship Id="rId1214" Type="http://schemas.openxmlformats.org/officeDocument/2006/relationships/hyperlink" Target="https://www.the-numbers.com/box-office-chart/daily/2024/11/01" TargetMode="External"/><Relationship Id="rId18" Type="http://schemas.openxmlformats.org/officeDocument/2006/relationships/hyperlink" Target="https://www.the-numbers.com/movie/How-to-Train-Your-Dragon-(2025)" TargetMode="External"/><Relationship Id="rId167" Type="http://schemas.openxmlformats.org/officeDocument/2006/relationships/hyperlink" Target="https://www.the-numbers.com/box-office-chart/daily/2025/03/14" TargetMode="External"/><Relationship Id="rId374" Type="http://schemas.openxmlformats.org/officeDocument/2006/relationships/hyperlink" Target="https://www.the-numbers.com/movie/L2-Empuraan-(2025-India)" TargetMode="External"/><Relationship Id="rId581" Type="http://schemas.openxmlformats.org/officeDocument/2006/relationships/hyperlink" Target="https://www.the-numbers.com/box-office-chart/daily/2025/08/15" TargetMode="External"/><Relationship Id="rId234" Type="http://schemas.openxmlformats.org/officeDocument/2006/relationships/hyperlink" Target="https://www.the-numbers.com/movie/Paramount-Pictures-Other-Catalog-(2025)" TargetMode="External"/><Relationship Id="rId679" Type="http://schemas.openxmlformats.org/officeDocument/2006/relationships/hyperlink" Target="https://www.the-numbers.com/movie/Ran-(1985-Japan)" TargetMode="External"/><Relationship Id="rId886" Type="http://schemas.openxmlformats.org/officeDocument/2006/relationships/hyperlink" Target="https://www.the-numbers.com/box-office-chart/daily/2025/05/13" TargetMode="External"/><Relationship Id="rId2" Type="http://schemas.openxmlformats.org/officeDocument/2006/relationships/hyperlink" Target="https://www.the-numbers.com/movie/Minecraft-Movie-A-(2025)" TargetMode="External"/><Relationship Id="rId441" Type="http://schemas.openxmlformats.org/officeDocument/2006/relationships/hyperlink" Target="https://www.the-numbers.com/box-office-chart/daily/2025/12/12" TargetMode="External"/><Relationship Id="rId539" Type="http://schemas.openxmlformats.org/officeDocument/2006/relationships/hyperlink" Target="https://www.the-numbers.com/movie/History-of-Sound-The-(2025)" TargetMode="External"/><Relationship Id="rId746" Type="http://schemas.openxmlformats.org/officeDocument/2006/relationships/hyperlink" Target="https://www.the-numbers.com/movie/Liza-A-Truly-Terrific-Absolutely-True-Story-(2025)" TargetMode="External"/><Relationship Id="rId1071" Type="http://schemas.openxmlformats.org/officeDocument/2006/relationships/hyperlink" Target="https://www.the-numbers.com/movie/Hotspring-Sharkattack-(2024-Japan)" TargetMode="External"/><Relationship Id="rId1169" Type="http://schemas.openxmlformats.org/officeDocument/2006/relationships/hyperlink" Target="https://www.the-numbers.com/movie/Cant-Let-It-Go-(2025)" TargetMode="External"/><Relationship Id="rId301" Type="http://schemas.openxmlformats.org/officeDocument/2006/relationships/hyperlink" Target="https://www.the-numbers.com/movie/Walt-Disney-Other-Catalog-(2025)" TargetMode="External"/><Relationship Id="rId953" Type="http://schemas.openxmlformats.org/officeDocument/2006/relationships/hyperlink" Target="https://www.the-numbers.com/box-office-chart/daily/2025/04/25" TargetMode="External"/><Relationship Id="rId1029" Type="http://schemas.openxmlformats.org/officeDocument/2006/relationships/hyperlink" Target="https://www.the-numbers.com/movie/Arco-(2025-France)" TargetMode="External"/><Relationship Id="rId1236" Type="http://schemas.openxmlformats.org/officeDocument/2006/relationships/hyperlink" Target="https://www.the-numbers.com/box-office-chart/daily/2025/03/14" TargetMode="External"/><Relationship Id="rId82" Type="http://schemas.openxmlformats.org/officeDocument/2006/relationships/hyperlink" Target="https://www.the-numbers.com/movie/One-of-Them-Days-(2025)" TargetMode="External"/><Relationship Id="rId606" Type="http://schemas.openxmlformats.org/officeDocument/2006/relationships/hyperlink" Target="https://www.the-numbers.com/box-office-chart/daily/2025/10/29" TargetMode="External"/><Relationship Id="rId813" Type="http://schemas.openxmlformats.org/officeDocument/2006/relationships/hyperlink" Target="https://www.the-numbers.com/movie/Yadang-The-Snitch-(2025-South-Korea)" TargetMode="External"/><Relationship Id="rId1303" Type="http://schemas.openxmlformats.org/officeDocument/2006/relationships/hyperlink" Target="https://www.the-numbers.com/box-office-chart/daily/2024/10/09" TargetMode="External"/><Relationship Id="rId189" Type="http://schemas.openxmlformats.org/officeDocument/2006/relationships/hyperlink" Target="https://www.the-numbers.com/box-office-chart/daily/2025/05/09" TargetMode="External"/><Relationship Id="rId396" Type="http://schemas.openxmlformats.org/officeDocument/2006/relationships/hyperlink" Target="https://www.the-numbers.com/box-office-chart/daily/2025/10/17" TargetMode="External"/><Relationship Id="rId256" Type="http://schemas.openxmlformats.org/officeDocument/2006/relationships/hyperlink" Target="https://www.the-numbers.com/box-office-chart/daily/2025/02/21" TargetMode="External"/><Relationship Id="rId463" Type="http://schemas.openxmlformats.org/officeDocument/2006/relationships/hyperlink" Target="https://www.the-numbers.com/box-office-chart/daily/2025/09/05" TargetMode="External"/><Relationship Id="rId670" Type="http://schemas.openxmlformats.org/officeDocument/2006/relationships/hyperlink" Target="https://www.the-numbers.com/movie/Cloud-(2024-Japan)" TargetMode="External"/><Relationship Id="rId1093" Type="http://schemas.openxmlformats.org/officeDocument/2006/relationships/hyperlink" Target="https://www.the-numbers.com/movie/Order-The-(2024)" TargetMode="External"/><Relationship Id="rId116" Type="http://schemas.openxmlformats.org/officeDocument/2006/relationships/hyperlink" Target="https://www.the-numbers.com/movie/Long-Walk-The-(2025)" TargetMode="External"/><Relationship Id="rId323" Type="http://schemas.openxmlformats.org/officeDocument/2006/relationships/hyperlink" Target="https://www.the-numbers.com/movie/2025-Oscar-Shorts-(2025)" TargetMode="External"/><Relationship Id="rId530" Type="http://schemas.openxmlformats.org/officeDocument/2006/relationships/hyperlink" Target="https://www.the-numbers.com/movie/Harry-Potter-and-the-Sorcerers-Stone" TargetMode="External"/><Relationship Id="rId768" Type="http://schemas.openxmlformats.org/officeDocument/2006/relationships/hyperlink" Target="https://www.the-numbers.com/movie/Urchin-(2025-United-Kingdom)" TargetMode="External"/><Relationship Id="rId975" Type="http://schemas.openxmlformats.org/officeDocument/2006/relationships/hyperlink" Target="https://www.the-numbers.com/movie/St-Elmos-Fire" TargetMode="External"/><Relationship Id="rId1160" Type="http://schemas.openxmlformats.org/officeDocument/2006/relationships/hyperlink" Target="https://www.the-numbers.com/box-office-chart/daily/2025/03/07" TargetMode="External"/><Relationship Id="rId628" Type="http://schemas.openxmlformats.org/officeDocument/2006/relationships/hyperlink" Target="https://www.the-numbers.com/box-office-chart/daily/2025/08/16" TargetMode="External"/><Relationship Id="rId835" Type="http://schemas.openxmlformats.org/officeDocument/2006/relationships/hyperlink" Target="https://www.the-numbers.com/movie/100-Meters-(2025-Japan)" TargetMode="External"/><Relationship Id="rId1258" Type="http://schemas.openxmlformats.org/officeDocument/2006/relationships/hyperlink" Target="https://www.the-numbers.com/box-office-chart/daily/2025/12/05" TargetMode="External"/><Relationship Id="rId1020" Type="http://schemas.openxmlformats.org/officeDocument/2006/relationships/hyperlink" Target="https://www.the-numbers.com/box-office-chart/daily/2025/01/17" TargetMode="External"/><Relationship Id="rId1118" Type="http://schemas.openxmlformats.org/officeDocument/2006/relationships/hyperlink" Target="https://www.the-numbers.com/movie/Venom-The-Last-Dance-(2024)" TargetMode="External"/><Relationship Id="rId902" Type="http://schemas.openxmlformats.org/officeDocument/2006/relationships/hyperlink" Target="https://www.the-numbers.com/box-office-chart/daily/2025/10/31" TargetMode="External"/><Relationship Id="rId31" Type="http://schemas.openxmlformats.org/officeDocument/2006/relationships/hyperlink" Target="https://www.the-numbers.com/box-office-chart/daily/2025/09/05" TargetMode="External"/><Relationship Id="rId180" Type="http://schemas.openxmlformats.org/officeDocument/2006/relationships/hyperlink" Target="https://www.the-numbers.com/movie/Song-Sung-Blue-(2025)" TargetMode="External"/><Relationship Id="rId278" Type="http://schemas.openxmlformats.org/officeDocument/2006/relationships/hyperlink" Target="https://www.the-numbers.com/box-office-chart/daily/2025/09/19" TargetMode="External"/><Relationship Id="rId485" Type="http://schemas.openxmlformats.org/officeDocument/2006/relationships/hyperlink" Target="https://www.the-numbers.com/box-office-chart/daily/2025/10/10" TargetMode="External"/><Relationship Id="rId692" Type="http://schemas.openxmlformats.org/officeDocument/2006/relationships/hyperlink" Target="https://www.the-numbers.com/movie/Bad-Guys-The" TargetMode="External"/><Relationship Id="rId138" Type="http://schemas.openxmlformats.org/officeDocument/2006/relationships/hyperlink" Target="https://www.the-numbers.com/movie/KPop-Demon-Hunters-(2025)" TargetMode="External"/><Relationship Id="rId345" Type="http://schemas.openxmlformats.org/officeDocument/2006/relationships/hyperlink" Target="https://www.the-numbers.com/movie/Sardaar-Ji-3-(2025-India)" TargetMode="External"/><Relationship Id="rId552" Type="http://schemas.openxmlformats.org/officeDocument/2006/relationships/hyperlink" Target="https://www.the-numbers.com/movie/Cleaner-(2025-United-Kingdom)" TargetMode="External"/><Relationship Id="rId997" Type="http://schemas.openxmlformats.org/officeDocument/2006/relationships/hyperlink" Target="https://www.the-numbers.com/box-office-chart/daily/2025/03/28" TargetMode="External"/><Relationship Id="rId1182" Type="http://schemas.openxmlformats.org/officeDocument/2006/relationships/hyperlink" Target="https://www.the-numbers.com/box-office-chart/daily/2025/06/20" TargetMode="External"/><Relationship Id="rId205" Type="http://schemas.openxmlformats.org/officeDocument/2006/relationships/hyperlink" Target="https://www.the-numbers.com/box-office-chart/daily/2025/11/07" TargetMode="External"/><Relationship Id="rId412" Type="http://schemas.openxmlformats.org/officeDocument/2006/relationships/hyperlink" Target="https://www.the-numbers.com/box-office-chart/daily/2025/06/20" TargetMode="External"/><Relationship Id="rId857" Type="http://schemas.openxmlformats.org/officeDocument/2006/relationships/hyperlink" Target="https://www.the-numbers.com/movie/Father-Mother-Sister-Brother-(2025)" TargetMode="External"/><Relationship Id="rId1042" Type="http://schemas.openxmlformats.org/officeDocument/2006/relationships/hyperlink" Target="https://www.the-numbers.com/box-office-chart/daily/2025/09/05" TargetMode="External"/><Relationship Id="rId717" Type="http://schemas.openxmlformats.org/officeDocument/2006/relationships/hyperlink" Target="https://www.the-numbers.com/box-office-chart/daily/2025/10/03" TargetMode="External"/><Relationship Id="rId924" Type="http://schemas.openxmlformats.org/officeDocument/2006/relationships/hyperlink" Target="https://www.the-numbers.com/movie/Rosemead-(2025)" TargetMode="External"/><Relationship Id="rId53" Type="http://schemas.openxmlformats.org/officeDocument/2006/relationships/hyperlink" Target="https://www.the-numbers.com/box-office-chart/daily/2025/08/01" TargetMode="External"/><Relationship Id="rId1207" Type="http://schemas.openxmlformats.org/officeDocument/2006/relationships/hyperlink" Target="https://www.the-numbers.com/movie/When-Im-Ready-(2025)" TargetMode="External"/><Relationship Id="rId367" Type="http://schemas.openxmlformats.org/officeDocument/2006/relationships/hyperlink" Target="https://www.the-numbers.com/box-office-chart/daily/2025/12/05" TargetMode="External"/><Relationship Id="rId574" Type="http://schemas.openxmlformats.org/officeDocument/2006/relationships/hyperlink" Target="https://www.the-numbers.com/movie/Peppa-Meets-the-Baby-Cinema-Experience-(2025-United-Kingdom)" TargetMode="External"/><Relationship Id="rId227" Type="http://schemas.openxmlformats.org/officeDocument/2006/relationships/hyperlink" Target="https://www.the-numbers.com/movie/Day-the-Earth-Blew-Up-The-A-Looney-Tunes-Movie-(2024)" TargetMode="External"/><Relationship Id="rId781" Type="http://schemas.openxmlformats.org/officeDocument/2006/relationships/hyperlink" Target="https://www.the-numbers.com/box-office-chart/daily/2016/06/07" TargetMode="External"/><Relationship Id="rId879" Type="http://schemas.openxmlformats.org/officeDocument/2006/relationships/hyperlink" Target="https://www.the-numbers.com/box-office-chart/daily/2003/05/16" TargetMode="External"/><Relationship Id="rId434" Type="http://schemas.openxmlformats.org/officeDocument/2006/relationships/hyperlink" Target="https://www.the-numbers.com/box-office-chart/daily/2025/08/22" TargetMode="External"/><Relationship Id="rId641" Type="http://schemas.openxmlformats.org/officeDocument/2006/relationships/hyperlink" Target="https://www.the-numbers.com/movie/Harry-Potter-and-the-Chamber-of-Secrets" TargetMode="External"/><Relationship Id="rId739" Type="http://schemas.openxmlformats.org/officeDocument/2006/relationships/hyperlink" Target="https://www.the-numbers.com/box-office-chart/daily/2000/06/21" TargetMode="External"/><Relationship Id="rId1064" Type="http://schemas.openxmlformats.org/officeDocument/2006/relationships/hyperlink" Target="https://www.the-numbers.com/box-office-chart/daily/2025/10/31" TargetMode="External"/><Relationship Id="rId1271" Type="http://schemas.openxmlformats.org/officeDocument/2006/relationships/hyperlink" Target="https://www.the-numbers.com/movie/Girls-Town" TargetMode="External"/><Relationship Id="rId501" Type="http://schemas.openxmlformats.org/officeDocument/2006/relationships/hyperlink" Target="https://www.the-numbers.com/box-office-chart/daily/2025/04/25" TargetMode="External"/><Relationship Id="rId946" Type="http://schemas.openxmlformats.org/officeDocument/2006/relationships/hyperlink" Target="https://www.the-numbers.com/movie/Teacher-The-(2023-United-Kingdom)" TargetMode="External"/><Relationship Id="rId1131" Type="http://schemas.openxmlformats.org/officeDocument/2006/relationships/hyperlink" Target="https://www.the-numbers.com/box-office-chart/daily/2025/11/21" TargetMode="External"/><Relationship Id="rId1229" Type="http://schemas.openxmlformats.org/officeDocument/2006/relationships/hyperlink" Target="https://www.the-numbers.com/movie/Aum-The-Cult-at-the-End-of-the-World-(2025)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oxofficemojo.com/releasegroup/gr4084814597/?ref_=bo_ydw_table_111" TargetMode="External"/><Relationship Id="rId21" Type="http://schemas.openxmlformats.org/officeDocument/2006/relationships/hyperlink" Target="https://www.boxofficemojo.com/releasegroup/gr3044233989/?ref_=bo_ydw_table_15" TargetMode="External"/><Relationship Id="rId42" Type="http://schemas.openxmlformats.org/officeDocument/2006/relationships/hyperlink" Target="https://www.boxofficemojo.com/releasegroup/gr3194573573/?ref_=bo_ydw_table_36" TargetMode="External"/><Relationship Id="rId63" Type="http://schemas.openxmlformats.org/officeDocument/2006/relationships/hyperlink" Target="https://www.boxofficemojo.com/releasegroup/gr2658423557/?ref_=bo_ydw_table_57" TargetMode="External"/><Relationship Id="rId84" Type="http://schemas.openxmlformats.org/officeDocument/2006/relationships/hyperlink" Target="https://www.boxofficemojo.com/releasegroup/gr2020496133/?ref_=bo_ydw_table_78" TargetMode="External"/><Relationship Id="rId138" Type="http://schemas.openxmlformats.org/officeDocument/2006/relationships/hyperlink" Target="https://www.boxofficemojo.com/releasegroup/gr1466258181/?ref_=bo_ydw_table_132" TargetMode="External"/><Relationship Id="rId159" Type="http://schemas.openxmlformats.org/officeDocument/2006/relationships/hyperlink" Target="https://www.boxofficemojo.com/releasegroup/gr326128389/?ref_=bo_ydw_table_153" TargetMode="External"/><Relationship Id="rId170" Type="http://schemas.openxmlformats.org/officeDocument/2006/relationships/hyperlink" Target="https://www.boxofficemojo.com/releasegroup/gr1165579013/?ref_=bo_ydw_table_164" TargetMode="External"/><Relationship Id="rId191" Type="http://schemas.openxmlformats.org/officeDocument/2006/relationships/hyperlink" Target="https://www.boxofficemojo.com/releasegroup/gr662655749/?ref_=bo_ydw_table_185" TargetMode="External"/><Relationship Id="rId205" Type="http://schemas.openxmlformats.org/officeDocument/2006/relationships/hyperlink" Target="https://www.boxofficemojo.com/releasegroup/gr3782431493/?ref_=bo_ydw_table_199" TargetMode="External"/><Relationship Id="rId107" Type="http://schemas.openxmlformats.org/officeDocument/2006/relationships/hyperlink" Target="https://www.boxofficemojo.com/releasegroup/gr1332302597/?ref_=bo_ydw_table_101" TargetMode="External"/><Relationship Id="rId11" Type="http://schemas.openxmlformats.org/officeDocument/2006/relationships/hyperlink" Target="https://www.boxofficemojo.com/releasegroup/gr1926910469/?ref_=bo_ydw_table_5" TargetMode="External"/><Relationship Id="rId32" Type="http://schemas.openxmlformats.org/officeDocument/2006/relationships/hyperlink" Target="https://www.boxofficemojo.com/releasegroup/gr1281970949/?ref_=bo_ydw_table_26" TargetMode="External"/><Relationship Id="rId53" Type="http://schemas.openxmlformats.org/officeDocument/2006/relationships/hyperlink" Target="https://www.boxofficemojo.com/releasegroup/gr1786991109/?ref_=bo_ydw_table_47" TargetMode="External"/><Relationship Id="rId74" Type="http://schemas.openxmlformats.org/officeDocument/2006/relationships/hyperlink" Target="https://www.boxofficemojo.com/releasegroup/gr645681925/?ref_=bo_ydw_table_68" TargetMode="External"/><Relationship Id="rId128" Type="http://schemas.openxmlformats.org/officeDocument/2006/relationships/hyperlink" Target="https://www.boxofficemojo.com/releasegroup/gr4286337797/?ref_=bo_ydw_table_122" TargetMode="External"/><Relationship Id="rId149" Type="http://schemas.openxmlformats.org/officeDocument/2006/relationships/hyperlink" Target="https://www.boxofficemojo.com/releasegroup/gr1483821829/?ref_=bo_ydw_table_143" TargetMode="External"/><Relationship Id="rId5" Type="http://schemas.openxmlformats.org/officeDocument/2006/relationships/hyperlink" Target="https://www.boxofficemojo.com/year/world/2025/?sort=foreignGrossToDate&amp;ref_=bo_ydw__resort" TargetMode="External"/><Relationship Id="rId95" Type="http://schemas.openxmlformats.org/officeDocument/2006/relationships/hyperlink" Target="https://www.boxofficemojo.com/releasegroup/gr796742405/?ref_=bo_ydw_table_89" TargetMode="External"/><Relationship Id="rId160" Type="http://schemas.openxmlformats.org/officeDocument/2006/relationships/hyperlink" Target="https://www.boxofficemojo.com/releasegroup/gr1113871109/?ref_=bo_ydw_table_154" TargetMode="External"/><Relationship Id="rId181" Type="http://schemas.openxmlformats.org/officeDocument/2006/relationships/hyperlink" Target="https://www.boxofficemojo.com/releasegroup/gr1281774341/?ref_=bo_ydw_table_175" TargetMode="External"/><Relationship Id="rId22" Type="http://schemas.openxmlformats.org/officeDocument/2006/relationships/hyperlink" Target="https://www.boxofficemojo.com/releasegroup/gr3229373189/?ref_=bo_ydw_table_16" TargetMode="External"/><Relationship Id="rId43" Type="http://schemas.openxmlformats.org/officeDocument/2006/relationships/hyperlink" Target="https://www.boxofficemojo.com/releasegroup/gr1029001733/?ref_=bo_ydw_table_37" TargetMode="External"/><Relationship Id="rId64" Type="http://schemas.openxmlformats.org/officeDocument/2006/relationships/hyperlink" Target="https://www.boxofficemojo.com/releasegroup/gr3514454789/?ref_=bo_ydw_table_58" TargetMode="External"/><Relationship Id="rId118" Type="http://schemas.openxmlformats.org/officeDocument/2006/relationships/hyperlink" Target="https://www.boxofficemojo.com/releasegroup/gr2792575749/?ref_=bo_ydw_table_112" TargetMode="External"/><Relationship Id="rId139" Type="http://schemas.openxmlformats.org/officeDocument/2006/relationships/hyperlink" Target="https://www.boxofficemojo.com/releasegroup/gr1466192645/?ref_=bo_ydw_table_133" TargetMode="External"/><Relationship Id="rId85" Type="http://schemas.openxmlformats.org/officeDocument/2006/relationships/hyperlink" Target="https://www.boxofficemojo.com/releasegroup/gr778654469/?ref_=bo_ydw_table_79" TargetMode="External"/><Relationship Id="rId150" Type="http://schemas.openxmlformats.org/officeDocument/2006/relationships/hyperlink" Target="https://www.boxofficemojo.com/releasegroup/gr4168569605/?ref_=bo_ydw_table_144" TargetMode="External"/><Relationship Id="rId171" Type="http://schemas.openxmlformats.org/officeDocument/2006/relationships/hyperlink" Target="https://www.boxofficemojo.com/releasegroup/gr3078443781/?ref_=bo_ydw_table_165" TargetMode="External"/><Relationship Id="rId192" Type="http://schemas.openxmlformats.org/officeDocument/2006/relationships/hyperlink" Target="https://www.boxofficemojo.com/releasegroup/gr460083973/?ref_=bo_ydw_table_186" TargetMode="External"/><Relationship Id="rId206" Type="http://schemas.openxmlformats.org/officeDocument/2006/relationships/hyperlink" Target="https://www.boxofficemojo.com/releasegroup/gr310334213/?ref_=bo_ydw_table_200" TargetMode="External"/><Relationship Id="rId12" Type="http://schemas.openxmlformats.org/officeDocument/2006/relationships/hyperlink" Target="https://www.boxofficemojo.com/releasegroup/gr4002763269/?ref_=bo_ydw_table_6" TargetMode="External"/><Relationship Id="rId33" Type="http://schemas.openxmlformats.org/officeDocument/2006/relationships/hyperlink" Target="https://www.boxofficemojo.com/releasegroup/gr1385452037/?ref_=bo_ydw_table_27" TargetMode="External"/><Relationship Id="rId108" Type="http://schemas.openxmlformats.org/officeDocument/2006/relationships/hyperlink" Target="https://www.boxofficemojo.com/releasegroup/gr426988293/?ref_=bo_ydw_table_102" TargetMode="External"/><Relationship Id="rId129" Type="http://schemas.openxmlformats.org/officeDocument/2006/relationships/hyperlink" Target="https://www.boxofficemojo.com/releasegroup/gr628773637/?ref_=bo_ydw_table_123" TargetMode="External"/><Relationship Id="rId54" Type="http://schemas.openxmlformats.org/officeDocument/2006/relationships/hyperlink" Target="https://www.boxofficemojo.com/releasegroup/gr2222543621/?ref_=bo_ydw_table_48" TargetMode="External"/><Relationship Id="rId75" Type="http://schemas.openxmlformats.org/officeDocument/2006/relationships/hyperlink" Target="https://www.boxofficemojo.com/releasegroup/gr1600410373/?ref_=bo_ydw_table_69" TargetMode="External"/><Relationship Id="rId96" Type="http://schemas.openxmlformats.org/officeDocument/2006/relationships/hyperlink" Target="https://www.boxofficemojo.com/releasegroup/gr1065177861/?ref_=bo_ydw_table_90" TargetMode="External"/><Relationship Id="rId140" Type="http://schemas.openxmlformats.org/officeDocument/2006/relationships/hyperlink" Target="https://www.boxofficemojo.com/releasegroup/gr26497541/?ref_=bo_ydw_table_134" TargetMode="External"/><Relationship Id="rId161" Type="http://schemas.openxmlformats.org/officeDocument/2006/relationships/hyperlink" Target="https://www.boxofficemojo.com/releasegroup/gr1534219013/?ref_=bo_ydw_table_155" TargetMode="External"/><Relationship Id="rId182" Type="http://schemas.openxmlformats.org/officeDocument/2006/relationships/hyperlink" Target="https://www.boxofficemojo.com/releasegroup/gr595088133/?ref_=bo_ydw_table_176" TargetMode="External"/><Relationship Id="rId6" Type="http://schemas.openxmlformats.org/officeDocument/2006/relationships/hyperlink" Target="https://www.boxofficemojo.com/year/world/2025/?sort=foreignGrossToDatePercent&amp;ref_=bo_ydw__resort" TargetMode="External"/><Relationship Id="rId23" Type="http://schemas.openxmlformats.org/officeDocument/2006/relationships/hyperlink" Target="https://www.boxofficemojo.com/releasegroup/gr2894942725/?ref_=bo_ydw_table_17" TargetMode="External"/><Relationship Id="rId119" Type="http://schemas.openxmlformats.org/officeDocument/2006/relationships/hyperlink" Target="https://www.boxofficemojo.com/releasegroup/gr2224378373/?ref_=bo_ydw_table_113" TargetMode="External"/><Relationship Id="rId44" Type="http://schemas.openxmlformats.org/officeDocument/2006/relationships/hyperlink" Target="https://www.boxofficemojo.com/releasegroup/gr543904517/?ref_=bo_ydw_table_38" TargetMode="External"/><Relationship Id="rId65" Type="http://schemas.openxmlformats.org/officeDocument/2006/relationships/hyperlink" Target="https://www.boxofficemojo.com/releasegroup/gr1332368133/?ref_=bo_ydw_table_59" TargetMode="External"/><Relationship Id="rId86" Type="http://schemas.openxmlformats.org/officeDocument/2006/relationships/hyperlink" Target="https://www.boxofficemojo.com/releasegroup/gr3328529157/?ref_=bo_ydw_table_80" TargetMode="External"/><Relationship Id="rId130" Type="http://schemas.openxmlformats.org/officeDocument/2006/relationships/hyperlink" Target="https://www.boxofficemojo.com/releasegroup/gr292705029/?ref_=bo_ydw_table_124" TargetMode="External"/><Relationship Id="rId151" Type="http://schemas.openxmlformats.org/officeDocument/2006/relationships/hyperlink" Target="https://www.boxofficemojo.com/releasegroup/gr3430765317/?ref_=bo_ydw_table_145" TargetMode="External"/><Relationship Id="rId172" Type="http://schemas.openxmlformats.org/officeDocument/2006/relationships/hyperlink" Target="https://www.boxofficemojo.com/releasegroup/gr1835356933/?ref_=bo_ydw_table_166" TargetMode="External"/><Relationship Id="rId193" Type="http://schemas.openxmlformats.org/officeDocument/2006/relationships/hyperlink" Target="https://www.boxofficemojo.com/releasegroup/gr3614724869/?ref_=bo_ydw_table_187" TargetMode="External"/><Relationship Id="rId207" Type="http://schemas.openxmlformats.org/officeDocument/2006/relationships/vmlDrawing" Target="../drawings/vmlDrawing2.vml"/><Relationship Id="rId13" Type="http://schemas.openxmlformats.org/officeDocument/2006/relationships/hyperlink" Target="https://www.boxofficemojo.com/releasegroup/gr342119173/?ref_=bo_ydw_table_7" TargetMode="External"/><Relationship Id="rId109" Type="http://schemas.openxmlformats.org/officeDocument/2006/relationships/hyperlink" Target="https://www.boxofficemojo.com/releasegroup/gr2926138117/?ref_=bo_ydw_table_103" TargetMode="External"/><Relationship Id="rId34" Type="http://schemas.openxmlformats.org/officeDocument/2006/relationships/hyperlink" Target="https://www.boxofficemojo.com/releasegroup/gr2458079749/?ref_=bo_ydw_table_28" TargetMode="External"/><Relationship Id="rId55" Type="http://schemas.openxmlformats.org/officeDocument/2006/relationships/hyperlink" Target="https://www.boxofficemojo.com/releasegroup/gr409228037/?ref_=bo_ydw_table_49" TargetMode="External"/><Relationship Id="rId76" Type="http://schemas.openxmlformats.org/officeDocument/2006/relationships/hyperlink" Target="https://www.boxofficemojo.com/releasegroup/gr1264734981/?ref_=bo_ydw_table_70" TargetMode="External"/><Relationship Id="rId97" Type="http://schemas.openxmlformats.org/officeDocument/2006/relationships/hyperlink" Target="https://www.boxofficemojo.com/releasegroup/gr3076870917/?ref_=bo_ydw_table_91" TargetMode="External"/><Relationship Id="rId120" Type="http://schemas.openxmlformats.org/officeDocument/2006/relationships/hyperlink" Target="https://www.boxofficemojo.com/releasegroup/gr2959364869/?ref_=bo_ydw_table_114" TargetMode="External"/><Relationship Id="rId141" Type="http://schemas.openxmlformats.org/officeDocument/2006/relationships/hyperlink" Target="https://www.boxofficemojo.com/releasegroup/gr2876855045/?ref_=bo_ydw_table_135" TargetMode="External"/><Relationship Id="rId7" Type="http://schemas.openxmlformats.org/officeDocument/2006/relationships/hyperlink" Target="https://www.boxofficemojo.com/releasegroup/gr2405716741/?ref_=bo_ydw_table_1" TargetMode="External"/><Relationship Id="rId162" Type="http://schemas.openxmlformats.org/officeDocument/2006/relationships/hyperlink" Target="https://www.boxofficemojo.com/releasegroup/gr1281643269/?ref_=bo_ydw_table_156" TargetMode="External"/><Relationship Id="rId183" Type="http://schemas.openxmlformats.org/officeDocument/2006/relationships/hyperlink" Target="https://www.boxofficemojo.com/releasegroup/gr2977256197/?ref_=bo_ydw_table_177" TargetMode="External"/><Relationship Id="rId24" Type="http://schemas.openxmlformats.org/officeDocument/2006/relationships/hyperlink" Target="https://www.boxofficemojo.com/releasegroup/gr3966128901/?ref_=bo_ydw_table_18" TargetMode="External"/><Relationship Id="rId40" Type="http://schemas.openxmlformats.org/officeDocument/2006/relationships/hyperlink" Target="https://www.boxofficemojo.com/releasegroup/gr833769989/?ref_=bo_ydw_table_34" TargetMode="External"/><Relationship Id="rId45" Type="http://schemas.openxmlformats.org/officeDocument/2006/relationships/hyperlink" Target="https://www.boxofficemojo.com/releasegroup/gr2204390149/?ref_=bo_ydw_table_39" TargetMode="External"/><Relationship Id="rId66" Type="http://schemas.openxmlformats.org/officeDocument/2006/relationships/hyperlink" Target="https://www.boxofficemojo.com/releasegroup/gr259281669/?ref_=bo_ydw_table_60" TargetMode="External"/><Relationship Id="rId87" Type="http://schemas.openxmlformats.org/officeDocument/2006/relationships/hyperlink" Target="https://www.boxofficemojo.com/releasegroup/gr2389660421/?ref_=bo_ydw_table_81" TargetMode="External"/><Relationship Id="rId110" Type="http://schemas.openxmlformats.org/officeDocument/2006/relationships/hyperlink" Target="https://www.boxofficemojo.com/releasegroup/gr2155041541/?ref_=bo_ydw_table_104" TargetMode="External"/><Relationship Id="rId115" Type="http://schemas.openxmlformats.org/officeDocument/2006/relationships/hyperlink" Target="https://www.boxofficemojo.com/releasegroup/gr1366250245/?ref_=bo_ydw_table_109" TargetMode="External"/><Relationship Id="rId131" Type="http://schemas.openxmlformats.org/officeDocument/2006/relationships/hyperlink" Target="https://www.boxofficemojo.com/releasegroup/gr880628485/?ref_=bo_ydw_table_125" TargetMode="External"/><Relationship Id="rId136" Type="http://schemas.openxmlformats.org/officeDocument/2006/relationships/hyperlink" Target="https://www.boxofficemojo.com/releasegroup/gr3531363077/?ref_=bo_ydw_table_130" TargetMode="External"/><Relationship Id="rId157" Type="http://schemas.openxmlformats.org/officeDocument/2006/relationships/hyperlink" Target="https://www.boxofficemojo.com/releasegroup/gr4267987717/?ref_=bo_ydw_table_151" TargetMode="External"/><Relationship Id="rId178" Type="http://schemas.openxmlformats.org/officeDocument/2006/relationships/hyperlink" Target="https://www.boxofficemojo.com/releasegroup/gr142299909/?ref_=bo_ydw_table_172" TargetMode="External"/><Relationship Id="rId61" Type="http://schemas.openxmlformats.org/officeDocument/2006/relationships/hyperlink" Target="https://www.boxofficemojo.com/releasegroup/gr4183839493/?ref_=bo_ydw_table_55" TargetMode="External"/><Relationship Id="rId82" Type="http://schemas.openxmlformats.org/officeDocument/2006/relationships/hyperlink" Target="https://www.boxofficemojo.com/releasegroup/gr1198740229/?ref_=bo_ydw_table_76" TargetMode="External"/><Relationship Id="rId152" Type="http://schemas.openxmlformats.org/officeDocument/2006/relationships/hyperlink" Target="https://www.boxofficemojo.com/releasegroup/gr1853772549/?ref_=bo_ydw_table_146" TargetMode="External"/><Relationship Id="rId173" Type="http://schemas.openxmlformats.org/officeDocument/2006/relationships/hyperlink" Target="https://www.boxofficemojo.com/releasegroup/gr593908485/?ref_=bo_ydw_table_167" TargetMode="External"/><Relationship Id="rId194" Type="http://schemas.openxmlformats.org/officeDocument/2006/relationships/hyperlink" Target="https://www.boxofficemojo.com/releasegroup/gr159142661/?ref_=bo_ydw_table_188" TargetMode="External"/><Relationship Id="rId199" Type="http://schemas.openxmlformats.org/officeDocument/2006/relationships/hyperlink" Target="https://www.boxofficemojo.com/releasegroup/gr1584681733/?ref_=bo_ydw_table_193" TargetMode="External"/><Relationship Id="rId203" Type="http://schemas.openxmlformats.org/officeDocument/2006/relationships/hyperlink" Target="https://www.boxofficemojo.com/releasegroup/gr731533829/?ref_=bo_ydw_table_197" TargetMode="External"/><Relationship Id="rId208" Type="http://schemas.openxmlformats.org/officeDocument/2006/relationships/comments" Target="../comments2.xml"/><Relationship Id="rId19" Type="http://schemas.openxmlformats.org/officeDocument/2006/relationships/hyperlink" Target="https://www.boxofficemojo.com/releasegroup/gr2727170565/?ref_=bo_ydw_table_13" TargetMode="External"/><Relationship Id="rId14" Type="http://schemas.openxmlformats.org/officeDocument/2006/relationships/hyperlink" Target="https://www.boxofficemojo.com/releasegroup/gr2474922501/?ref_=bo_ydw_table_8" TargetMode="External"/><Relationship Id="rId30" Type="http://schemas.openxmlformats.org/officeDocument/2006/relationships/hyperlink" Target="https://www.boxofficemojo.com/releasegroup/gr1450922757/?ref_=bo_ydw_table_24" TargetMode="External"/><Relationship Id="rId35" Type="http://schemas.openxmlformats.org/officeDocument/2006/relationships/hyperlink" Target="https://www.boxofficemojo.com/releasegroup/gr3815133957/?ref_=bo_ydw_table_29" TargetMode="External"/><Relationship Id="rId56" Type="http://schemas.openxmlformats.org/officeDocument/2006/relationships/hyperlink" Target="https://www.boxofficemojo.com/releasegroup/gr2121224965/?ref_=bo_ydw_table_50" TargetMode="External"/><Relationship Id="rId77" Type="http://schemas.openxmlformats.org/officeDocument/2006/relationships/hyperlink" Target="https://www.boxofficemojo.com/releasegroup/gr360403717/?ref_=bo_ydw_table_71" TargetMode="External"/><Relationship Id="rId100" Type="http://schemas.openxmlformats.org/officeDocument/2006/relationships/hyperlink" Target="https://www.boxofficemojo.com/releasegroup/gr4036252165/?ref_=bo_ydw_table_94" TargetMode="External"/><Relationship Id="rId105" Type="http://schemas.openxmlformats.org/officeDocument/2006/relationships/hyperlink" Target="https://www.boxofficemojo.com/releasegroup/gr208950021/?ref_=bo_ydw_table_99" TargetMode="External"/><Relationship Id="rId126" Type="http://schemas.openxmlformats.org/officeDocument/2006/relationships/hyperlink" Target="https://www.boxofficemojo.com/releasegroup/gr2977911557/?ref_=bo_ydw_table_120" TargetMode="External"/><Relationship Id="rId147" Type="http://schemas.openxmlformats.org/officeDocument/2006/relationships/hyperlink" Target="https://www.boxofficemojo.com/releasegroup/gr2658751237/?ref_=bo_ydw_table_141" TargetMode="External"/><Relationship Id="rId168" Type="http://schemas.openxmlformats.org/officeDocument/2006/relationships/hyperlink" Target="https://www.boxofficemojo.com/releasegroup/gr3949220613/?ref_=bo_ydw_table_162" TargetMode="External"/><Relationship Id="rId8" Type="http://schemas.openxmlformats.org/officeDocument/2006/relationships/hyperlink" Target="https://www.boxofficemojo.com/releasegroup/gr2845135365/?ref_=bo_ydw_table_2" TargetMode="External"/><Relationship Id="rId51" Type="http://schemas.openxmlformats.org/officeDocument/2006/relationships/hyperlink" Target="https://www.boxofficemojo.com/releasegroup/gr1318212101/?ref_=bo_ydw_table_45" TargetMode="External"/><Relationship Id="rId72" Type="http://schemas.openxmlformats.org/officeDocument/2006/relationships/hyperlink" Target="https://www.boxofficemojo.com/releasegroup/gr979981061/?ref_=bo_ydw_table_66" TargetMode="External"/><Relationship Id="rId93" Type="http://schemas.openxmlformats.org/officeDocument/2006/relationships/hyperlink" Target="https://www.boxofficemojo.com/releasegroup/gr3297071621/?ref_=bo_ydw_table_87" TargetMode="External"/><Relationship Id="rId98" Type="http://schemas.openxmlformats.org/officeDocument/2006/relationships/hyperlink" Target="https://www.boxofficemojo.com/releasegroup/gr2942391045/?ref_=bo_ydw_table_92" TargetMode="External"/><Relationship Id="rId121" Type="http://schemas.openxmlformats.org/officeDocument/2006/relationships/hyperlink" Target="https://www.boxofficemojo.com/releasegroup/gr2121093893/?ref_=bo_ydw_table_115" TargetMode="External"/><Relationship Id="rId142" Type="http://schemas.openxmlformats.org/officeDocument/2006/relationships/hyperlink" Target="https://www.boxofficemojo.com/releasegroup/gr3262403333/?ref_=bo_ydw_table_136" TargetMode="External"/><Relationship Id="rId163" Type="http://schemas.openxmlformats.org/officeDocument/2006/relationships/hyperlink" Target="https://www.boxofficemojo.com/releasegroup/gr3028243205/?ref_=bo_ydw_table_157" TargetMode="External"/><Relationship Id="rId184" Type="http://schemas.openxmlformats.org/officeDocument/2006/relationships/hyperlink" Target="https://www.boxofficemojo.com/releasegroup/gr1298420485/?ref_=bo_ydw_table_178" TargetMode="External"/><Relationship Id="rId189" Type="http://schemas.openxmlformats.org/officeDocument/2006/relationships/hyperlink" Target="https://www.boxofficemojo.com/releasegroup/gr2726056709/?ref_=bo_ydw_table_183" TargetMode="External"/><Relationship Id="rId3" Type="http://schemas.openxmlformats.org/officeDocument/2006/relationships/hyperlink" Target="https://www.boxofficemojo.com/year/world/2025/?sort=domesticGrossToDate&amp;ref_=bo_ydw__resort" TargetMode="External"/><Relationship Id="rId25" Type="http://schemas.openxmlformats.org/officeDocument/2006/relationships/hyperlink" Target="https://www.boxofficemojo.com/releasegroup/gr2911719941/?ref_=bo_ydw_table_19" TargetMode="External"/><Relationship Id="rId46" Type="http://schemas.openxmlformats.org/officeDocument/2006/relationships/hyperlink" Target="https://www.boxofficemojo.com/releasegroup/gr1654280709/?ref_=bo_ydw_table_40" TargetMode="External"/><Relationship Id="rId67" Type="http://schemas.openxmlformats.org/officeDocument/2006/relationships/hyperlink" Target="https://www.boxofficemojo.com/releasegroup/gr3279049477/?ref_=bo_ydw_table_61" TargetMode="External"/><Relationship Id="rId116" Type="http://schemas.openxmlformats.org/officeDocument/2006/relationships/hyperlink" Target="https://www.boxofficemojo.com/releasegroup/gr4067644165/?ref_=bo_ydw_table_110" TargetMode="External"/><Relationship Id="rId137" Type="http://schemas.openxmlformats.org/officeDocument/2006/relationships/hyperlink" Target="https://www.boxofficemojo.com/releasegroup/gr477123333/?ref_=bo_ydw_table_131" TargetMode="External"/><Relationship Id="rId158" Type="http://schemas.openxmlformats.org/officeDocument/2006/relationships/hyperlink" Target="https://www.boxofficemojo.com/releasegroup/gr2994361093/?ref_=bo_ydw_table_152" TargetMode="External"/><Relationship Id="rId20" Type="http://schemas.openxmlformats.org/officeDocument/2006/relationships/hyperlink" Target="https://www.boxofficemojo.com/releasegroup/gr258298629/?ref_=bo_ydw_table_14" TargetMode="External"/><Relationship Id="rId41" Type="http://schemas.openxmlformats.org/officeDocument/2006/relationships/hyperlink" Target="https://www.boxofficemojo.com/releasegroup/gr2305774341/?ref_=bo_ydw_table_35" TargetMode="External"/><Relationship Id="rId62" Type="http://schemas.openxmlformats.org/officeDocument/2006/relationships/hyperlink" Target="https://www.boxofficemojo.com/releasegroup/gr2188464901/?ref_=bo_ydw_table_56" TargetMode="External"/><Relationship Id="rId83" Type="http://schemas.openxmlformats.org/officeDocument/2006/relationships/hyperlink" Target="https://www.boxofficemojo.com/releasegroup/gr1265849093/?ref_=bo_ydw_table_77" TargetMode="External"/><Relationship Id="rId88" Type="http://schemas.openxmlformats.org/officeDocument/2006/relationships/hyperlink" Target="https://www.boxofficemojo.com/releasegroup/gr276648709/?ref_=bo_ydw_table_82" TargetMode="External"/><Relationship Id="rId111" Type="http://schemas.openxmlformats.org/officeDocument/2006/relationships/hyperlink" Target="https://www.boxofficemojo.com/releasegroup/gr3900527365/?ref_=bo_ydw_table_105" TargetMode="External"/><Relationship Id="rId132" Type="http://schemas.openxmlformats.org/officeDocument/2006/relationships/hyperlink" Target="https://www.boxofficemojo.com/releasegroup/gr4218901253/?ref_=bo_ydw_table_126" TargetMode="External"/><Relationship Id="rId153" Type="http://schemas.openxmlformats.org/officeDocument/2006/relationships/hyperlink" Target="https://www.boxofficemojo.com/releasegroup/gr1786139397/?ref_=bo_ydw_table_147" TargetMode="External"/><Relationship Id="rId174" Type="http://schemas.openxmlformats.org/officeDocument/2006/relationships/hyperlink" Target="https://www.boxofficemojo.com/releasegroup/gr1182683909/?ref_=bo_ydw_table_168" TargetMode="External"/><Relationship Id="rId179" Type="http://schemas.openxmlformats.org/officeDocument/2006/relationships/hyperlink" Target="https://www.boxofficemojo.com/releasegroup/gr3279573765/?ref_=bo_ydw_table_173" TargetMode="External"/><Relationship Id="rId195" Type="http://schemas.openxmlformats.org/officeDocument/2006/relationships/hyperlink" Target="https://www.boxofficemojo.com/releasegroup/gr3665515269/?ref_=bo_ydw_table_189" TargetMode="External"/><Relationship Id="rId190" Type="http://schemas.openxmlformats.org/officeDocument/2006/relationships/hyperlink" Target="https://www.boxofficemojo.com/releasegroup/gr527520517/?ref_=bo_ydw_table_184" TargetMode="External"/><Relationship Id="rId204" Type="http://schemas.openxmlformats.org/officeDocument/2006/relationships/hyperlink" Target="https://www.boxofficemojo.com/releasegroup/gr2826195717/?ref_=bo_ydw_table_198" TargetMode="External"/><Relationship Id="rId15" Type="http://schemas.openxmlformats.org/officeDocument/2006/relationships/hyperlink" Target="https://www.boxofficemojo.com/releasegroup/gr4100936453/?ref_=bo_ydw_table_9" TargetMode="External"/><Relationship Id="rId36" Type="http://schemas.openxmlformats.org/officeDocument/2006/relationships/hyperlink" Target="https://www.boxofficemojo.com/releasegroup/gr123884293/?ref_=bo_ydw_table_30" TargetMode="External"/><Relationship Id="rId57" Type="http://schemas.openxmlformats.org/officeDocument/2006/relationships/hyperlink" Target="https://www.boxofficemojo.com/releasegroup/gr4151923461/?ref_=bo_ydw_table_51" TargetMode="External"/><Relationship Id="rId106" Type="http://schemas.openxmlformats.org/officeDocument/2006/relationships/hyperlink" Target="https://www.boxofficemojo.com/releasegroup/gr225727237/?ref_=bo_ydw_table_100" TargetMode="External"/><Relationship Id="rId127" Type="http://schemas.openxmlformats.org/officeDocument/2006/relationships/hyperlink" Target="https://www.boxofficemojo.com/releasegroup/gr2189054725/?ref_=bo_ydw_table_121" TargetMode="External"/><Relationship Id="rId10" Type="http://schemas.openxmlformats.org/officeDocument/2006/relationships/hyperlink" Target="https://www.boxofficemojo.com/releasegroup/gr1868714757/?ref_=bo_ydw_table_4" TargetMode="External"/><Relationship Id="rId31" Type="http://schemas.openxmlformats.org/officeDocument/2006/relationships/hyperlink" Target="https://www.boxofficemojo.com/releasegroup/gr949047813/?ref_=bo_ydw_table_25" TargetMode="External"/><Relationship Id="rId52" Type="http://schemas.openxmlformats.org/officeDocument/2006/relationships/hyperlink" Target="https://www.boxofficemojo.com/releasegroup/gr1857311237/?ref_=bo_ydw_table_46" TargetMode="External"/><Relationship Id="rId73" Type="http://schemas.openxmlformats.org/officeDocument/2006/relationships/hyperlink" Target="https://www.boxofficemojo.com/releasegroup/gr2943963909/?ref_=bo_ydw_table_67" TargetMode="External"/><Relationship Id="rId78" Type="http://schemas.openxmlformats.org/officeDocument/2006/relationships/hyperlink" Target="https://www.boxofficemojo.com/releasegroup/gr2992853765/?ref_=bo_ydw_table_72" TargetMode="External"/><Relationship Id="rId94" Type="http://schemas.openxmlformats.org/officeDocument/2006/relationships/hyperlink" Target="https://www.boxofficemojo.com/releasegroup/gr2590593797/?ref_=bo_ydw_table_88" TargetMode="External"/><Relationship Id="rId99" Type="http://schemas.openxmlformats.org/officeDocument/2006/relationships/hyperlink" Target="https://www.boxofficemojo.com/releasegroup/gr1132286725/?ref_=bo_ydw_table_93" TargetMode="External"/><Relationship Id="rId101" Type="http://schemas.openxmlformats.org/officeDocument/2006/relationships/hyperlink" Target="https://www.boxofficemojo.com/releasegroup/gr1436635653/?ref_=bo_ydw_table_95" TargetMode="External"/><Relationship Id="rId122" Type="http://schemas.openxmlformats.org/officeDocument/2006/relationships/hyperlink" Target="https://www.boxofficemojo.com/releasegroup/gr3647230725/?ref_=bo_ydw_table_116" TargetMode="External"/><Relationship Id="rId143" Type="http://schemas.openxmlformats.org/officeDocument/2006/relationships/hyperlink" Target="https://www.boxofficemojo.com/releasegroup/gr3580187397/?ref_=bo_ydw_table_137" TargetMode="External"/><Relationship Id="rId148" Type="http://schemas.openxmlformats.org/officeDocument/2006/relationships/hyperlink" Target="https://www.boxofficemojo.com/releasegroup/gr2322682629/?ref_=bo_ydw_table_142" TargetMode="External"/><Relationship Id="rId164" Type="http://schemas.openxmlformats.org/officeDocument/2006/relationships/hyperlink" Target="https://www.boxofficemojo.com/releasegroup/gr159273733/?ref_=bo_ydw_table_158" TargetMode="External"/><Relationship Id="rId169" Type="http://schemas.openxmlformats.org/officeDocument/2006/relationships/hyperlink" Target="https://www.boxofficemojo.com/releasegroup/gr3245363973/?ref_=bo_ydw_table_163" TargetMode="External"/><Relationship Id="rId185" Type="http://schemas.openxmlformats.org/officeDocument/2006/relationships/hyperlink" Target="https://www.boxofficemojo.com/releasegroup/gr4236006149/?ref_=bo_ydw_table_179" TargetMode="External"/><Relationship Id="rId4" Type="http://schemas.openxmlformats.org/officeDocument/2006/relationships/hyperlink" Target="https://www.boxofficemojo.com/year/world/2025/?sort=domesticGrossToDatePercent&amp;ref_=bo_ydw__resort" TargetMode="External"/><Relationship Id="rId9" Type="http://schemas.openxmlformats.org/officeDocument/2006/relationships/hyperlink" Target="https://www.boxofficemojo.com/releasegroup/gr2771014149/?ref_=bo_ydw_table_3" TargetMode="External"/><Relationship Id="rId180" Type="http://schemas.openxmlformats.org/officeDocument/2006/relationships/hyperlink" Target="https://www.boxofficemojo.com/releasegroup/gr443634437/?ref_=bo_ydw_table_174" TargetMode="External"/><Relationship Id="rId26" Type="http://schemas.openxmlformats.org/officeDocument/2006/relationships/hyperlink" Target="https://www.boxofficemojo.com/releasegroup/gr3429585669/?ref_=bo_ydw_table_20" TargetMode="External"/><Relationship Id="rId47" Type="http://schemas.openxmlformats.org/officeDocument/2006/relationships/hyperlink" Target="https://www.boxofficemojo.com/releasegroup/gr3010810629/?ref_=bo_ydw_table_41" TargetMode="External"/><Relationship Id="rId68" Type="http://schemas.openxmlformats.org/officeDocument/2006/relationships/hyperlink" Target="https://www.boxofficemojo.com/releasegroup/gr4049752837/?ref_=bo_ydw_table_62" TargetMode="External"/><Relationship Id="rId89" Type="http://schemas.openxmlformats.org/officeDocument/2006/relationships/hyperlink" Target="https://www.boxofficemojo.com/releasegroup/gr4033106693/?ref_=bo_ydw_table_83" TargetMode="External"/><Relationship Id="rId112" Type="http://schemas.openxmlformats.org/officeDocument/2006/relationships/hyperlink" Target="https://www.boxofficemojo.com/releasegroup/gr1902203653/?ref_=bo_ydw_table_106" TargetMode="External"/><Relationship Id="rId133" Type="http://schemas.openxmlformats.org/officeDocument/2006/relationships/hyperlink" Target="https://www.boxofficemojo.com/releasegroup/gr930960133/?ref_=bo_ydw_table_127" TargetMode="External"/><Relationship Id="rId154" Type="http://schemas.openxmlformats.org/officeDocument/2006/relationships/hyperlink" Target="https://www.boxofficemojo.com/releasegroup/gr3833549573/?ref_=bo_ydw_table_148" TargetMode="External"/><Relationship Id="rId175" Type="http://schemas.openxmlformats.org/officeDocument/2006/relationships/hyperlink" Target="https://www.boxofficemojo.com/releasegroup/gr427250437/?ref_=bo_ydw_table_169" TargetMode="External"/><Relationship Id="rId196" Type="http://schemas.openxmlformats.org/officeDocument/2006/relationships/hyperlink" Target="https://www.boxofficemojo.com/releasegroup/gr2189251333/?ref_=bo_ydw_table_190" TargetMode="External"/><Relationship Id="rId200" Type="http://schemas.openxmlformats.org/officeDocument/2006/relationships/hyperlink" Target="https://www.boxofficemojo.com/releasegroup/gr3816116997/?ref_=bo_ydw_table_194" TargetMode="External"/><Relationship Id="rId16" Type="http://schemas.openxmlformats.org/officeDocument/2006/relationships/hyperlink" Target="https://www.boxofficemojo.com/releasegroup/gr746934789/?ref_=bo_ydw_table_10" TargetMode="External"/><Relationship Id="rId37" Type="http://schemas.openxmlformats.org/officeDocument/2006/relationships/hyperlink" Target="https://www.boxofficemojo.com/releasegroup/gr2659209733/?ref_=bo_ydw_table_31" TargetMode="External"/><Relationship Id="rId58" Type="http://schemas.openxmlformats.org/officeDocument/2006/relationships/hyperlink" Target="https://www.boxofficemojo.com/releasegroup/gr4053029381/?ref_=bo_ydw_table_52" TargetMode="External"/><Relationship Id="rId79" Type="http://schemas.openxmlformats.org/officeDocument/2006/relationships/hyperlink" Target="https://www.boxofficemojo.com/releasegroup/gr3631305477/?ref_=bo_ydw_table_73" TargetMode="External"/><Relationship Id="rId102" Type="http://schemas.openxmlformats.org/officeDocument/2006/relationships/hyperlink" Target="https://www.boxofficemojo.com/releasegroup/gr477975301/?ref_=bo_ydw_table_96" TargetMode="External"/><Relationship Id="rId123" Type="http://schemas.openxmlformats.org/officeDocument/2006/relationships/hyperlink" Target="https://www.boxofficemojo.com/releasegroup/gr175854341/?ref_=bo_ydw_table_117" TargetMode="External"/><Relationship Id="rId144" Type="http://schemas.openxmlformats.org/officeDocument/2006/relationships/hyperlink" Target="https://www.boxofficemojo.com/releasegroup/gr1887326981/?ref_=bo_ydw_table_138" TargetMode="External"/><Relationship Id="rId90" Type="http://schemas.openxmlformats.org/officeDocument/2006/relationships/hyperlink" Target="https://www.boxofficemojo.com/releasegroup/gr275927813/?ref_=bo_ydw_table_84" TargetMode="External"/><Relationship Id="rId165" Type="http://schemas.openxmlformats.org/officeDocument/2006/relationships/hyperlink" Target="https://www.boxofficemojo.com/releasegroup/gr360207109/?ref_=bo_ydw_table_159" TargetMode="External"/><Relationship Id="rId186" Type="http://schemas.openxmlformats.org/officeDocument/2006/relationships/hyperlink" Target="https://www.boxofficemojo.com/releasegroup/gr4185346821/?ref_=bo_ydw_table_180" TargetMode="External"/><Relationship Id="rId27" Type="http://schemas.openxmlformats.org/officeDocument/2006/relationships/hyperlink" Target="https://www.boxofficemojo.com/releasegroup/gr2556908293/?ref_=bo_ydw_table_21" TargetMode="External"/><Relationship Id="rId48" Type="http://schemas.openxmlformats.org/officeDocument/2006/relationships/hyperlink" Target="https://www.boxofficemojo.com/releasegroup/gr2574668549/?ref_=bo_ydw_table_42" TargetMode="External"/><Relationship Id="rId69" Type="http://schemas.openxmlformats.org/officeDocument/2006/relationships/hyperlink" Target="https://www.boxofficemojo.com/releasegroup/gr2573488901/?ref_=bo_ydw_table_63" TargetMode="External"/><Relationship Id="rId113" Type="http://schemas.openxmlformats.org/officeDocument/2006/relationships/hyperlink" Target="https://www.boxofficemojo.com/releasegroup/gr3462746885/?ref_=bo_ydw_table_107" TargetMode="External"/><Relationship Id="rId134" Type="http://schemas.openxmlformats.org/officeDocument/2006/relationships/hyperlink" Target="https://www.boxofficemojo.com/releasegroup/gr1650742021/?ref_=bo_ydw_table_128" TargetMode="External"/><Relationship Id="rId80" Type="http://schemas.openxmlformats.org/officeDocument/2006/relationships/hyperlink" Target="https://www.boxofficemojo.com/releasegroup/gr627659525/?ref_=bo_ydw_table_74" TargetMode="External"/><Relationship Id="rId155" Type="http://schemas.openxmlformats.org/officeDocument/2006/relationships/hyperlink" Target="https://www.boxofficemojo.com/releasegroup/gr1098142469/?ref_=bo_ydw_table_149" TargetMode="External"/><Relationship Id="rId176" Type="http://schemas.openxmlformats.org/officeDocument/2006/relationships/hyperlink" Target="https://www.boxofficemojo.com/releasegroup/gr3262796549/?ref_=bo_ydw_table_170" TargetMode="External"/><Relationship Id="rId197" Type="http://schemas.openxmlformats.org/officeDocument/2006/relationships/hyperlink" Target="https://www.boxofficemojo.com/releasegroup/gr4001256197/?ref_=bo_ydw_table_191" TargetMode="External"/><Relationship Id="rId201" Type="http://schemas.openxmlformats.org/officeDocument/2006/relationships/hyperlink" Target="https://www.boxofficemojo.com/releasegroup/gr3329381125/?ref_=bo_ydw_table_195" TargetMode="External"/><Relationship Id="rId17" Type="http://schemas.openxmlformats.org/officeDocument/2006/relationships/hyperlink" Target="https://www.boxofficemojo.com/releasegroup/gr1885491717/?ref_=bo_ydw_table_11" TargetMode="External"/><Relationship Id="rId38" Type="http://schemas.openxmlformats.org/officeDocument/2006/relationships/hyperlink" Target="https://www.boxofficemojo.com/releasegroup/gr1870222085/?ref_=bo_ydw_table_32" TargetMode="External"/><Relationship Id="rId59" Type="http://schemas.openxmlformats.org/officeDocument/2006/relationships/hyperlink" Target="https://www.boxofficemojo.com/releasegroup/gr2761904645/?ref_=bo_ydw_table_53" TargetMode="External"/><Relationship Id="rId103" Type="http://schemas.openxmlformats.org/officeDocument/2006/relationships/hyperlink" Target="https://www.boxofficemojo.com/releasegroup/gr2036683525/?ref_=bo_ydw_table_97" TargetMode="External"/><Relationship Id="rId124" Type="http://schemas.openxmlformats.org/officeDocument/2006/relationships/hyperlink" Target="https://www.boxofficemojo.com/releasegroup/gr3145224965/?ref_=bo_ydw_table_118" TargetMode="External"/><Relationship Id="rId70" Type="http://schemas.openxmlformats.org/officeDocument/2006/relationships/hyperlink" Target="https://www.boxofficemojo.com/releasegroup/gr1114198789/?ref_=bo_ydw_table_64" TargetMode="External"/><Relationship Id="rId91" Type="http://schemas.openxmlformats.org/officeDocument/2006/relationships/hyperlink" Target="https://www.boxofficemojo.com/releasegroup/gr2054902533/?ref_=bo_ydw_table_85" TargetMode="External"/><Relationship Id="rId145" Type="http://schemas.openxmlformats.org/officeDocument/2006/relationships/hyperlink" Target="https://www.boxofficemojo.com/releasegroup/gr2439271173/?ref_=bo_ydw_table_139" TargetMode="External"/><Relationship Id="rId166" Type="http://schemas.openxmlformats.org/officeDocument/2006/relationships/hyperlink" Target="https://www.boxofficemojo.com/releasegroup/gr4133966597/?ref_=bo_ydw_table_160" TargetMode="External"/><Relationship Id="rId187" Type="http://schemas.openxmlformats.org/officeDocument/2006/relationships/hyperlink" Target="https://www.boxofficemojo.com/releasegroup/gr327111429/?ref_=bo_ydw_table_181" TargetMode="External"/><Relationship Id="rId1" Type="http://schemas.openxmlformats.org/officeDocument/2006/relationships/hyperlink" Target="https://www.boxofficemojo.com/year/world/2025/?sort=rank&amp;ref_=bo_ydw__resort" TargetMode="External"/><Relationship Id="rId28" Type="http://schemas.openxmlformats.org/officeDocument/2006/relationships/hyperlink" Target="https://www.boxofficemojo.com/releasegroup/gr1651659525/?ref_=bo_ydw_table_22" TargetMode="External"/><Relationship Id="rId49" Type="http://schemas.openxmlformats.org/officeDocument/2006/relationships/hyperlink" Target="https://www.boxofficemojo.com/releasegroup/gr746541829/?ref_=bo_ydw_table_43" TargetMode="External"/><Relationship Id="rId114" Type="http://schemas.openxmlformats.org/officeDocument/2006/relationships/hyperlink" Target="https://www.boxofficemojo.com/releasegroup/gr1920684805/?ref_=bo_ydw_table_108" TargetMode="External"/><Relationship Id="rId60" Type="http://schemas.openxmlformats.org/officeDocument/2006/relationships/hyperlink" Target="https://www.boxofficemojo.com/releasegroup/gr4150678277/?ref_=bo_ydw_table_54" TargetMode="External"/><Relationship Id="rId81" Type="http://schemas.openxmlformats.org/officeDocument/2006/relationships/hyperlink" Target="https://www.boxofficemojo.com/releasegroup/gr1735938821/?ref_=bo_ydw_table_75" TargetMode="External"/><Relationship Id="rId135" Type="http://schemas.openxmlformats.org/officeDocument/2006/relationships/hyperlink" Target="https://www.boxofficemojo.com/releasegroup/gr897405701/?ref_=bo_ydw_table_129" TargetMode="External"/><Relationship Id="rId156" Type="http://schemas.openxmlformats.org/officeDocument/2006/relationships/hyperlink" Target="https://www.boxofficemojo.com/releasegroup/gr2271564549/?ref_=bo_ydw_table_150" TargetMode="External"/><Relationship Id="rId177" Type="http://schemas.openxmlformats.org/officeDocument/2006/relationships/hyperlink" Target="https://www.boxofficemojo.com/releasegroup/gr3849409285/?ref_=bo_ydw_table_171" TargetMode="External"/><Relationship Id="rId198" Type="http://schemas.openxmlformats.org/officeDocument/2006/relationships/hyperlink" Target="https://www.boxofficemojo.com/releasegroup/gr2709410565/?ref_=bo_ydw_table_192" TargetMode="External"/><Relationship Id="rId202" Type="http://schemas.openxmlformats.org/officeDocument/2006/relationships/hyperlink" Target="https://www.boxofficemojo.com/releasegroup/gr1014977285/?ref_=bo_ydw_table_196" TargetMode="External"/><Relationship Id="rId18" Type="http://schemas.openxmlformats.org/officeDocument/2006/relationships/hyperlink" Target="https://www.boxofficemojo.com/releasegroup/gr1233736197/?ref_=bo_ydw_table_12" TargetMode="External"/><Relationship Id="rId39" Type="http://schemas.openxmlformats.org/officeDocument/2006/relationships/hyperlink" Target="https://www.boxofficemojo.com/releasegroup/gr2843366149/?ref_=bo_ydw_table_33" TargetMode="External"/><Relationship Id="rId50" Type="http://schemas.openxmlformats.org/officeDocument/2006/relationships/hyperlink" Target="https://www.boxofficemojo.com/releasegroup/gr1317491205/?ref_=bo_ydw_table_44" TargetMode="External"/><Relationship Id="rId104" Type="http://schemas.openxmlformats.org/officeDocument/2006/relationships/hyperlink" Target="https://www.boxofficemojo.com/releasegroup/gr4150481669/?ref_=bo_ydw_table_98" TargetMode="External"/><Relationship Id="rId125" Type="http://schemas.openxmlformats.org/officeDocument/2006/relationships/hyperlink" Target="https://www.boxofficemojo.com/releasegroup/gr1617187589/?ref_=bo_ydw_table_119" TargetMode="External"/><Relationship Id="rId146" Type="http://schemas.openxmlformats.org/officeDocument/2006/relationships/hyperlink" Target="https://www.boxofficemojo.com/releasegroup/gr711348997/?ref_=bo_ydw_table_140" TargetMode="External"/><Relationship Id="rId167" Type="http://schemas.openxmlformats.org/officeDocument/2006/relationships/hyperlink" Target="https://www.boxofficemojo.com/releasegroup/gr4135146245/?ref_=bo_ydw_table_161" TargetMode="External"/><Relationship Id="rId188" Type="http://schemas.openxmlformats.org/officeDocument/2006/relationships/hyperlink" Target="https://www.boxofficemojo.com/releasegroup/gr1853051653/?ref_=bo_ydw_table_182" TargetMode="External"/><Relationship Id="rId71" Type="http://schemas.openxmlformats.org/officeDocument/2006/relationships/hyperlink" Target="https://www.boxofficemojo.com/releasegroup/gr3095024389/?ref_=bo_ydw_table_65" TargetMode="External"/><Relationship Id="rId92" Type="http://schemas.openxmlformats.org/officeDocument/2006/relationships/hyperlink" Target="https://www.boxofficemojo.com/releasegroup/gr2422493957/?ref_=bo_ydw_table_86" TargetMode="External"/><Relationship Id="rId2" Type="http://schemas.openxmlformats.org/officeDocument/2006/relationships/hyperlink" Target="https://www.boxofficemojo.com/year/world/2025/?sort=worldwideGrossToDate&amp;ref_=bo_ydw__resort" TargetMode="External"/><Relationship Id="rId29" Type="http://schemas.openxmlformats.org/officeDocument/2006/relationships/hyperlink" Target="https://www.boxofficemojo.com/releasegroup/gr2557039365/?ref_=bo_ydw_table_23" TargetMode="External"/></Relationships>
</file>

<file path=xl/worksheets/_rels/sheet3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the-numbers.com/movie/Bad-Boys-Ride-or-Die-(2024)" TargetMode="External"/><Relationship Id="rId170" Type="http://schemas.openxmlformats.org/officeDocument/2006/relationships/hyperlink" Target="https://www.the-numbers.com/box-office-chart/daily/2024/02/01" TargetMode="External"/><Relationship Id="rId268" Type="http://schemas.openxmlformats.org/officeDocument/2006/relationships/hyperlink" Target="https://www.the-numbers.com/box-office-chart/daily/2024/05/03" TargetMode="External"/><Relationship Id="rId475" Type="http://schemas.openxmlformats.org/officeDocument/2006/relationships/hyperlink" Target="https://www.the-numbers.com/box-office-chart/daily/2024/03/29" TargetMode="External"/><Relationship Id="rId682" Type="http://schemas.openxmlformats.org/officeDocument/2006/relationships/hyperlink" Target="https://www.the-numbers.com/movie/National-Anthem-(2024)" TargetMode="External"/><Relationship Id="rId128" Type="http://schemas.openxmlformats.org/officeDocument/2006/relationships/hyperlink" Target="https://www.the-numbers.com/box-office-chart/daily/2024/12/13" TargetMode="External"/><Relationship Id="rId335" Type="http://schemas.openxmlformats.org/officeDocument/2006/relationships/hyperlink" Target="https://www.the-numbers.com/box-office-chart/daily/2024/08/30" TargetMode="External"/><Relationship Id="rId542" Type="http://schemas.openxmlformats.org/officeDocument/2006/relationships/hyperlink" Target="https://www.the-numbers.com/movie/Salaar-Cease-Fire-Part-1-(2023-India)" TargetMode="External"/><Relationship Id="rId987" Type="http://schemas.openxmlformats.org/officeDocument/2006/relationships/hyperlink" Target="https://www.the-numbers.com/box-office-chart/daily/2024/08/30" TargetMode="External"/><Relationship Id="rId1172" Type="http://schemas.openxmlformats.org/officeDocument/2006/relationships/hyperlink" Target="https://www.the-numbers.com/movie/Lost-Angel-The-Genius-of-Judee-Sill-(2024)" TargetMode="External"/><Relationship Id="rId402" Type="http://schemas.openxmlformats.org/officeDocument/2006/relationships/hyperlink" Target="https://www.the-numbers.com/box-office-chart/daily/2024/12/06" TargetMode="External"/><Relationship Id="rId847" Type="http://schemas.openxmlformats.org/officeDocument/2006/relationships/hyperlink" Target="https://www.the-numbers.com/movie/Monster-(2023-Japan)" TargetMode="External"/><Relationship Id="rId1032" Type="http://schemas.openxmlformats.org/officeDocument/2006/relationships/hyperlink" Target="https://www.the-numbers.com/movie/Omni-Loop-(2024)" TargetMode="External"/><Relationship Id="rId707" Type="http://schemas.openxmlformats.org/officeDocument/2006/relationships/hyperlink" Target="https://www.the-numbers.com/movie/Its-Only-Life-After-All-(2024)" TargetMode="External"/><Relationship Id="rId914" Type="http://schemas.openxmlformats.org/officeDocument/2006/relationships/hyperlink" Target="https://www.the-numbers.com/box-office-chart/daily/2024/11/20" TargetMode="External"/><Relationship Id="rId43" Type="http://schemas.openxmlformats.org/officeDocument/2006/relationships/hyperlink" Target="https://www.the-numbers.com/movie/Alien-Romulus-(2024)" TargetMode="External"/><Relationship Id="rId192" Type="http://schemas.openxmlformats.org/officeDocument/2006/relationships/hyperlink" Target="https://www.the-numbers.com/box-office-chart/daily/2024/09/20" TargetMode="External"/><Relationship Id="rId497" Type="http://schemas.openxmlformats.org/officeDocument/2006/relationships/hyperlink" Target="https://www.the-numbers.com/box-office-chart/daily/2023/12/22" TargetMode="External"/><Relationship Id="rId357" Type="http://schemas.openxmlformats.org/officeDocument/2006/relationships/hyperlink" Target="https://www.the-numbers.com/box-office-chart/daily/2005/06/10" TargetMode="External"/><Relationship Id="rId1194" Type="http://schemas.openxmlformats.org/officeDocument/2006/relationships/hyperlink" Target="https://www.the-numbers.com/movie/Windigo-The-(2024)" TargetMode="External"/><Relationship Id="rId217" Type="http://schemas.openxmlformats.org/officeDocument/2006/relationships/hyperlink" Target="https://www.the-numbers.com/movie/Ferrari-(2023)" TargetMode="External"/><Relationship Id="rId564" Type="http://schemas.openxmlformats.org/officeDocument/2006/relationships/hyperlink" Target="https://www.the-numbers.com/box-office-chart/daily/2024/05/10" TargetMode="External"/><Relationship Id="rId771" Type="http://schemas.openxmlformats.org/officeDocument/2006/relationships/hyperlink" Target="https://www.the-numbers.com/movie/Bocchi-The-Rock-Recap-Part-1-and-2-(2024-Japan)" TargetMode="External"/><Relationship Id="rId869" Type="http://schemas.openxmlformats.org/officeDocument/2006/relationships/hyperlink" Target="https://www.the-numbers.com/box-office-chart/daily/2004/06/25" TargetMode="External"/><Relationship Id="rId424" Type="http://schemas.openxmlformats.org/officeDocument/2006/relationships/hyperlink" Target="https://www.the-numbers.com/box-office-chart/daily/2024/08/30" TargetMode="External"/><Relationship Id="rId631" Type="http://schemas.openxmlformats.org/officeDocument/2006/relationships/hyperlink" Target="https://www.the-numbers.com/movie/Back-to-the-Future-Part-II" TargetMode="External"/><Relationship Id="rId729" Type="http://schemas.openxmlformats.org/officeDocument/2006/relationships/hyperlink" Target="https://www.the-numbers.com/box-office-chart/daily/2008/07/18" TargetMode="External"/><Relationship Id="rId1054" Type="http://schemas.openxmlformats.org/officeDocument/2006/relationships/hyperlink" Target="https://www.the-numbers.com/box-office-chart/daily/2024/11/22" TargetMode="External"/><Relationship Id="rId1261" Type="http://schemas.openxmlformats.org/officeDocument/2006/relationships/hyperlink" Target="https://www.the-numbers.com/movie/2073-(2024)" TargetMode="External"/><Relationship Id="rId936" Type="http://schemas.openxmlformats.org/officeDocument/2006/relationships/hyperlink" Target="https://www.the-numbers.com/movie/Singin-in-the-Rain" TargetMode="External"/><Relationship Id="rId1121" Type="http://schemas.openxmlformats.org/officeDocument/2006/relationships/hyperlink" Target="https://www.the-numbers.com/movie/Free-Time-(2024)" TargetMode="External"/><Relationship Id="rId1219" Type="http://schemas.openxmlformats.org/officeDocument/2006/relationships/hyperlink" Target="https://www.the-numbers.com/box-office-chart/daily/2024/07/19" TargetMode="External"/><Relationship Id="rId65" Type="http://schemas.openxmlformats.org/officeDocument/2006/relationships/hyperlink" Target="https://www.the-numbers.com/movie/Furiosa-A-Mad-Max-Saga-(2024)" TargetMode="External"/><Relationship Id="rId281" Type="http://schemas.openxmlformats.org/officeDocument/2006/relationships/hyperlink" Target="https://www.the-numbers.com/movie/Fighter-(2024-India)" TargetMode="External"/><Relationship Id="rId141" Type="http://schemas.openxmlformats.org/officeDocument/2006/relationships/hyperlink" Target="https://www.the-numbers.com/movie/Cabrini-(2024)" TargetMode="External"/><Relationship Id="rId379" Type="http://schemas.openxmlformats.org/officeDocument/2006/relationships/hyperlink" Target="https://www.the-numbers.com/movie/Holdovers-The-(2023)" TargetMode="External"/><Relationship Id="rId586" Type="http://schemas.openxmlformats.org/officeDocument/2006/relationships/hyperlink" Target="https://www.the-numbers.com/movie/Dune" TargetMode="External"/><Relationship Id="rId793" Type="http://schemas.openxmlformats.org/officeDocument/2006/relationships/hyperlink" Target="https://www.the-numbers.com/box-office-chart/daily/2024/07/23" TargetMode="External"/><Relationship Id="rId7" Type="http://schemas.openxmlformats.org/officeDocument/2006/relationships/hyperlink" Target="https://www.the-numbers.com/movie/Moana-2-(2024)" TargetMode="External"/><Relationship Id="rId239" Type="http://schemas.openxmlformats.org/officeDocument/2006/relationships/hyperlink" Target="https://www.the-numbers.com/movie/Book-of-Clarence-The-(2024)" TargetMode="External"/><Relationship Id="rId446" Type="http://schemas.openxmlformats.org/officeDocument/2006/relationships/hyperlink" Target="https://www.the-numbers.com/box-office-chart/daily/2004/06/30" TargetMode="External"/><Relationship Id="rId653" Type="http://schemas.openxmlformats.org/officeDocument/2006/relationships/hyperlink" Target="https://www.the-numbers.com/box-office-chart/daily/2024/09/13" TargetMode="External"/><Relationship Id="rId1076" Type="http://schemas.openxmlformats.org/officeDocument/2006/relationships/hyperlink" Target="https://www.the-numbers.com/movie/Bushman-(2024)" TargetMode="External"/><Relationship Id="rId1283" Type="http://schemas.openxmlformats.org/officeDocument/2006/relationships/hyperlink" Target="https://www.the-numbers.com/movie/Tu-no-eres-yo-(2024-Spain)" TargetMode="External"/><Relationship Id="rId306" Type="http://schemas.openxmlformats.org/officeDocument/2006/relationships/hyperlink" Target="https://www.the-numbers.com/box-office-chart/daily/2001/12/19" TargetMode="External"/><Relationship Id="rId860" Type="http://schemas.openxmlformats.org/officeDocument/2006/relationships/hyperlink" Target="https://www.the-numbers.com/movie/Dahomey-(2024-France)" TargetMode="External"/><Relationship Id="rId958" Type="http://schemas.openxmlformats.org/officeDocument/2006/relationships/hyperlink" Target="https://www.the-numbers.com/movie/Shayda-(2023-Australia)" TargetMode="External"/><Relationship Id="rId1143" Type="http://schemas.openxmlformats.org/officeDocument/2006/relationships/hyperlink" Target="https://www.the-numbers.com/box-office-chart/daily/2024/02/16" TargetMode="External"/><Relationship Id="rId87" Type="http://schemas.openxmlformats.org/officeDocument/2006/relationships/hyperlink" Target="https://www.the-numbers.com/movie/Trap-(2024)" TargetMode="External"/><Relationship Id="rId513" Type="http://schemas.openxmlformats.org/officeDocument/2006/relationships/hyperlink" Target="https://www.the-numbers.com/box-office-chart/daily/2024/02/23" TargetMode="External"/><Relationship Id="rId720" Type="http://schemas.openxmlformats.org/officeDocument/2006/relationships/hyperlink" Target="https://www.the-numbers.com/movie/Ghost-Cat-Anzu-(2024-Japan)" TargetMode="External"/><Relationship Id="rId818" Type="http://schemas.openxmlformats.org/officeDocument/2006/relationships/hyperlink" Target="https://www.the-numbers.com/movie/Love-Actually" TargetMode="External"/><Relationship Id="rId1003" Type="http://schemas.openxmlformats.org/officeDocument/2006/relationships/hyperlink" Target="https://www.the-numbers.com/movie/Riddle-of-Fire-(2024)" TargetMode="External"/><Relationship Id="rId1210" Type="http://schemas.openxmlformats.org/officeDocument/2006/relationships/hyperlink" Target="https://www.the-numbers.com/movie/Augure-(2023-Belgium)" TargetMode="External"/><Relationship Id="rId1308" Type="http://schemas.openxmlformats.org/officeDocument/2006/relationships/hyperlink" Target="https://www.the-numbers.com/box-office-chart/daily/2024/02/23" TargetMode="External"/><Relationship Id="rId14" Type="http://schemas.openxmlformats.org/officeDocument/2006/relationships/hyperlink" Target="https://www.the-numbers.com/box-office-chart/daily/2024/03/01" TargetMode="External"/><Relationship Id="rId163" Type="http://schemas.openxmlformats.org/officeDocument/2006/relationships/hyperlink" Target="https://www.the-numbers.com/movie/Borderlands-(2024)" TargetMode="External"/><Relationship Id="rId370" Type="http://schemas.openxmlformats.org/officeDocument/2006/relationships/hyperlink" Target="https://www.the-numbers.com/box-office-chart/daily/2023/03/08" TargetMode="External"/><Relationship Id="rId230" Type="http://schemas.openxmlformats.org/officeDocument/2006/relationships/hyperlink" Target="https://www.the-numbers.com/box-office-chart/daily/2024/08/30" TargetMode="External"/><Relationship Id="rId468" Type="http://schemas.openxmlformats.org/officeDocument/2006/relationships/hyperlink" Target="https://www.the-numbers.com/movie/Outrun-The-(2024-United-Kingdom)" TargetMode="External"/><Relationship Id="rId675" Type="http://schemas.openxmlformats.org/officeDocument/2006/relationships/hyperlink" Target="https://www.the-numbers.com/movie/Minions-The-Rise-of-Gru-(2021)" TargetMode="External"/><Relationship Id="rId882" Type="http://schemas.openxmlformats.org/officeDocument/2006/relationships/hyperlink" Target="https://www.the-numbers.com/movie/Fitting-In-(2024-Canada)" TargetMode="External"/><Relationship Id="rId1098" Type="http://schemas.openxmlformats.org/officeDocument/2006/relationships/hyperlink" Target="https://www.the-numbers.com/movie/Uproar-(2023-New-Zealand)" TargetMode="External"/><Relationship Id="rId328" Type="http://schemas.openxmlformats.org/officeDocument/2006/relationships/hyperlink" Target="https://www.the-numbers.com/movie/Absolution-(2024)" TargetMode="External"/><Relationship Id="rId535" Type="http://schemas.openxmlformats.org/officeDocument/2006/relationships/hyperlink" Target="https://www.the-numbers.com/movie/Amazing-Spider-Man-The" TargetMode="External"/><Relationship Id="rId742" Type="http://schemas.openxmlformats.org/officeDocument/2006/relationships/hyperlink" Target="https://www.the-numbers.com/box-office-chart/daily/2024/05/03" TargetMode="External"/><Relationship Id="rId1165" Type="http://schemas.openxmlformats.org/officeDocument/2006/relationships/hyperlink" Target="https://www.the-numbers.com/box-office-chart/daily/2023/11/24" TargetMode="External"/><Relationship Id="rId602" Type="http://schemas.openxmlformats.org/officeDocument/2006/relationships/hyperlink" Target="https://www.the-numbers.com/box-office-chart/daily/2012/12/25" TargetMode="External"/><Relationship Id="rId1025" Type="http://schemas.openxmlformats.org/officeDocument/2006/relationships/hyperlink" Target="https://www.the-numbers.com/movie/Humane-(2024)" TargetMode="External"/><Relationship Id="rId1232" Type="http://schemas.openxmlformats.org/officeDocument/2006/relationships/hyperlink" Target="https://www.the-numbers.com/movie/Separated-(2024)" TargetMode="External"/><Relationship Id="rId907" Type="http://schemas.openxmlformats.org/officeDocument/2006/relationships/hyperlink" Target="https://www.the-numbers.com/box-office-chart/daily/2023/11/10" TargetMode="External"/><Relationship Id="rId36" Type="http://schemas.openxmlformats.org/officeDocument/2006/relationships/hyperlink" Target="https://www.the-numbers.com/box-office-chart/daily/2024/06/28" TargetMode="External"/><Relationship Id="rId185" Type="http://schemas.openxmlformats.org/officeDocument/2006/relationships/hyperlink" Target="https://www.the-numbers.com/movie/Sound-of-Hope-The-Story-of-Possum-Trot-(2024)" TargetMode="External"/><Relationship Id="rId392" Type="http://schemas.openxmlformats.org/officeDocument/2006/relationships/hyperlink" Target="https://www.the-numbers.com/box-office-chart/daily/2024/01/18" TargetMode="External"/><Relationship Id="rId697" Type="http://schemas.openxmlformats.org/officeDocument/2006/relationships/hyperlink" Target="https://www.the-numbers.com/movie/Room-Next-Door-The-(2024-Spain)" TargetMode="External"/><Relationship Id="rId252" Type="http://schemas.openxmlformats.org/officeDocument/2006/relationships/hyperlink" Target="https://www.the-numbers.com/movie/My-Old-Ass-(2024)" TargetMode="External"/><Relationship Id="rId1187" Type="http://schemas.openxmlformats.org/officeDocument/2006/relationships/hyperlink" Target="https://www.the-numbers.com/box-office-chart/daily/2023/11/03" TargetMode="External"/><Relationship Id="rId112" Type="http://schemas.openxmlformats.org/officeDocument/2006/relationships/hyperlink" Target="https://www.the-numbers.com/box-office-chart/daily/2024/03/08" TargetMode="External"/><Relationship Id="rId557" Type="http://schemas.openxmlformats.org/officeDocument/2006/relationships/hyperlink" Target="https://www.the-numbers.com/box-office-chart/daily/2024/05/24" TargetMode="External"/><Relationship Id="rId764" Type="http://schemas.openxmlformats.org/officeDocument/2006/relationships/hyperlink" Target="https://www.the-numbers.com/movie/Samouri-Le" TargetMode="External"/><Relationship Id="rId971" Type="http://schemas.openxmlformats.org/officeDocument/2006/relationships/hyperlink" Target="https://www.the-numbers.com/movie/Deer-Camp-86-(2024)" TargetMode="External"/><Relationship Id="rId417" Type="http://schemas.openxmlformats.org/officeDocument/2006/relationships/hyperlink" Target="https://www.the-numbers.com/box-office-chart/daily/2003/11/07" TargetMode="External"/><Relationship Id="rId624" Type="http://schemas.openxmlformats.org/officeDocument/2006/relationships/hyperlink" Target="https://www.the-numbers.com/movie/Hard-Miles-(2024)" TargetMode="External"/><Relationship Id="rId831" Type="http://schemas.openxmlformats.org/officeDocument/2006/relationships/hyperlink" Target="https://www.the-numbers.com/box-office-chart/daily/2024/07/19" TargetMode="External"/><Relationship Id="rId1047" Type="http://schemas.openxmlformats.org/officeDocument/2006/relationships/hyperlink" Target="https://www.the-numbers.com/movie/Line-The-(2024)" TargetMode="External"/><Relationship Id="rId1254" Type="http://schemas.openxmlformats.org/officeDocument/2006/relationships/hyperlink" Target="https://www.the-numbers.com/movie/Petrol-(2023-Australia)" TargetMode="External"/><Relationship Id="rId929" Type="http://schemas.openxmlformats.org/officeDocument/2006/relationships/hyperlink" Target="https://www.the-numbers.com/box-office-chart/daily/2024/08/16" TargetMode="External"/><Relationship Id="rId1114" Type="http://schemas.openxmlformats.org/officeDocument/2006/relationships/hyperlink" Target="https://www.the-numbers.com/box-office-chart/daily/2024/08/09" TargetMode="External"/><Relationship Id="rId1321" Type="http://schemas.openxmlformats.org/officeDocument/2006/relationships/hyperlink" Target="https://www.the-numbers.com/movie/Before-Dawn-(2024-Australia)" TargetMode="External"/><Relationship Id="rId58" Type="http://schemas.openxmlformats.org/officeDocument/2006/relationships/hyperlink" Target="https://www.the-numbers.com/box-office-chart/daily/2023/12/22" TargetMode="External"/><Relationship Id="rId274" Type="http://schemas.openxmlformats.org/officeDocument/2006/relationships/hyperlink" Target="https://www.the-numbers.com/box-office-chart/daily/2024/01/19" TargetMode="External"/><Relationship Id="rId481" Type="http://schemas.openxmlformats.org/officeDocument/2006/relationships/hyperlink" Target="https://www.the-numbers.com/movie/Article-370-(2024-India)" TargetMode="External"/><Relationship Id="rId134" Type="http://schemas.openxmlformats.org/officeDocument/2006/relationships/hyperlink" Target="https://www.the-numbers.com/box-office-chart/daily/2024/07/12" TargetMode="External"/><Relationship Id="rId579" Type="http://schemas.openxmlformats.org/officeDocument/2006/relationships/hyperlink" Target="https://www.the-numbers.com/movie/Treasure-(2024-Germany)" TargetMode="External"/><Relationship Id="rId786" Type="http://schemas.openxmlformats.org/officeDocument/2006/relationships/hyperlink" Target="https://www.the-numbers.com/movie/Christmas-Eve-in-Millers-Point-(2024)" TargetMode="External"/><Relationship Id="rId993" Type="http://schemas.openxmlformats.org/officeDocument/2006/relationships/hyperlink" Target="https://www.the-numbers.com/movie/Beast-Within-The-(2024-United-Kingdom)" TargetMode="External"/><Relationship Id="rId341" Type="http://schemas.openxmlformats.org/officeDocument/2006/relationships/hyperlink" Target="https://www.the-numbers.com/box-office-chart/daily/2024/05/17" TargetMode="External"/><Relationship Id="rId439" Type="http://schemas.openxmlformats.org/officeDocument/2006/relationships/hyperlink" Target="https://www.the-numbers.com/movie/Monster-Summer-(2024)" TargetMode="External"/><Relationship Id="rId646" Type="http://schemas.openxmlformats.org/officeDocument/2006/relationships/hyperlink" Target="https://www.the-numbers.com/movie/Millers-Girl-(2024)" TargetMode="External"/><Relationship Id="rId1069" Type="http://schemas.openxmlformats.org/officeDocument/2006/relationships/hyperlink" Target="https://www.the-numbers.com/box-office-chart/daily/2024/11/08" TargetMode="External"/><Relationship Id="rId1276" Type="http://schemas.openxmlformats.org/officeDocument/2006/relationships/hyperlink" Target="https://www.the-numbers.com/box-office-chart/daily/2024/09/06" TargetMode="External"/><Relationship Id="rId201" Type="http://schemas.openxmlformats.org/officeDocument/2006/relationships/hyperlink" Target="https://www.the-numbers.com/movie/Chosen-The-Season-4-Episodes-4-through-6-(2024)" TargetMode="External"/><Relationship Id="rId506" Type="http://schemas.openxmlformats.org/officeDocument/2006/relationships/hyperlink" Target="https://www.the-numbers.com/movie/Whiplash" TargetMode="External"/><Relationship Id="rId853" Type="http://schemas.openxmlformats.org/officeDocument/2006/relationships/hyperlink" Target="https://www.the-numbers.com/movie/Frikis-Los-(2024)" TargetMode="External"/><Relationship Id="rId1136" Type="http://schemas.openxmlformats.org/officeDocument/2006/relationships/hyperlink" Target="https://www.the-numbers.com/movie/Kensukes-Kingdom-(2023-United-Kingdom)" TargetMode="External"/><Relationship Id="rId713" Type="http://schemas.openxmlformats.org/officeDocument/2006/relationships/hyperlink" Target="https://www.the-numbers.com/box-office-chart/daily/2024/04/05" TargetMode="External"/><Relationship Id="rId920" Type="http://schemas.openxmlformats.org/officeDocument/2006/relationships/hyperlink" Target="https://www.the-numbers.com/box-office-chart/daily/2024/03/22" TargetMode="External"/><Relationship Id="rId1203" Type="http://schemas.openxmlformats.org/officeDocument/2006/relationships/hyperlink" Target="https://www.the-numbers.com/box-office-chart/daily/2024/03/29" TargetMode="External"/><Relationship Id="rId296" Type="http://schemas.openxmlformats.org/officeDocument/2006/relationships/hyperlink" Target="https://www.the-numbers.com/box-office-chart/daily/2023/12/22" TargetMode="External"/><Relationship Id="rId156" Type="http://schemas.openxmlformats.org/officeDocument/2006/relationships/hyperlink" Target="https://www.the-numbers.com/box-office-chart/daily/2024/08/02" TargetMode="External"/><Relationship Id="rId363" Type="http://schemas.openxmlformats.org/officeDocument/2006/relationships/hyperlink" Target="https://www.the-numbers.com/box-office-chart/daily/2024/03/15" TargetMode="External"/><Relationship Id="rId570" Type="http://schemas.openxmlformats.org/officeDocument/2006/relationships/hyperlink" Target="https://www.the-numbers.com/box-office-chart/daily/2024/05/03" TargetMode="External"/><Relationship Id="rId223" Type="http://schemas.openxmlformats.org/officeDocument/2006/relationships/hyperlink" Target="https://www.the-numbers.com/movie/Megalopolis-(2024)" TargetMode="External"/><Relationship Id="rId430" Type="http://schemas.openxmlformats.org/officeDocument/2006/relationships/hyperlink" Target="https://www.the-numbers.com/box-office-chart/daily/2024/10/18" TargetMode="External"/><Relationship Id="rId668" Type="http://schemas.openxmlformats.org/officeDocument/2006/relationships/hyperlink" Target="https://www.the-numbers.com/box-office-chart/daily/2023/11/17" TargetMode="External"/><Relationship Id="rId875" Type="http://schemas.openxmlformats.org/officeDocument/2006/relationships/hyperlink" Target="https://www.the-numbers.com/movie/Deep-Sea-3D" TargetMode="External"/><Relationship Id="rId1060" Type="http://schemas.openxmlformats.org/officeDocument/2006/relationships/hyperlink" Target="https://www.the-numbers.com/box-office-chart/daily/2024/10/25" TargetMode="External"/><Relationship Id="rId1298" Type="http://schemas.openxmlformats.org/officeDocument/2006/relationships/hyperlink" Target="https://www.the-numbers.com/box-office-chart/daily/2024/07/26" TargetMode="External"/><Relationship Id="rId528" Type="http://schemas.openxmlformats.org/officeDocument/2006/relationships/hyperlink" Target="https://www.the-numbers.com/movie/Spider-Man-No-Way-Home-(2021)" TargetMode="External"/><Relationship Id="rId735" Type="http://schemas.openxmlformats.org/officeDocument/2006/relationships/hyperlink" Target="https://www.the-numbers.com/movie/Luther-Never-Too-Much-(2024)" TargetMode="External"/><Relationship Id="rId942" Type="http://schemas.openxmlformats.org/officeDocument/2006/relationships/hyperlink" Target="https://www.the-numbers.com/box-office-chart/daily/2024/05/17" TargetMode="External"/><Relationship Id="rId1158" Type="http://schemas.openxmlformats.org/officeDocument/2006/relationships/hyperlink" Target="https://www.the-numbers.com/movie/Cruise-The" TargetMode="External"/><Relationship Id="rId1018" Type="http://schemas.openxmlformats.org/officeDocument/2006/relationships/hyperlink" Target="https://www.the-numbers.com/box-office-chart/daily/2024/08/16" TargetMode="External"/><Relationship Id="rId1225" Type="http://schemas.openxmlformats.org/officeDocument/2006/relationships/hyperlink" Target="https://www.the-numbers.com/box-office-chart/daily/2024/08/30" TargetMode="External"/><Relationship Id="rId71" Type="http://schemas.openxmlformats.org/officeDocument/2006/relationships/hyperlink" Target="https://www.the-numbers.com/movie/Transformers-One-(2024)" TargetMode="External"/><Relationship Id="rId802" Type="http://schemas.openxmlformats.org/officeDocument/2006/relationships/hyperlink" Target="https://www.the-numbers.com/movie/Lola-rennt" TargetMode="External"/><Relationship Id="rId29" Type="http://schemas.openxmlformats.org/officeDocument/2006/relationships/hyperlink" Target="https://www.the-numbers.com/movie/It-Ends-With-Us-(2024)" TargetMode="External"/><Relationship Id="rId178" Type="http://schemas.openxmlformats.org/officeDocument/2006/relationships/hyperlink" Target="https://www.the-numbers.com/box-office-chart/daily/2024/12/05" TargetMode="External"/><Relationship Id="rId385" Type="http://schemas.openxmlformats.org/officeDocument/2006/relationships/hyperlink" Target="https://www.the-numbers.com/movie/Lee-(2024)" TargetMode="External"/><Relationship Id="rId592" Type="http://schemas.openxmlformats.org/officeDocument/2006/relationships/hyperlink" Target="https://www.the-numbers.com/movie/William-Shatner-You-Can-Call-Me-Bill-(2024)" TargetMode="External"/><Relationship Id="rId245" Type="http://schemas.openxmlformats.org/officeDocument/2006/relationships/hyperlink" Target="https://www.the-numbers.com/box-office-chart/daily/2024/04/02" TargetMode="External"/><Relationship Id="rId452" Type="http://schemas.openxmlformats.org/officeDocument/2006/relationships/hyperlink" Target="https://www.the-numbers.com/movie/Roundup-The-Punishment-(2024-South-Korea)" TargetMode="External"/><Relationship Id="rId897" Type="http://schemas.openxmlformats.org/officeDocument/2006/relationships/hyperlink" Target="https://www.the-numbers.com/box-office-chart/daily/2024/04/26" TargetMode="External"/><Relationship Id="rId1082" Type="http://schemas.openxmlformats.org/officeDocument/2006/relationships/hyperlink" Target="https://www.the-numbers.com/box-office-chart/daily/2024/10/18" TargetMode="External"/><Relationship Id="rId105" Type="http://schemas.openxmlformats.org/officeDocument/2006/relationships/hyperlink" Target="https://www.the-numbers.com/movie/Forge-The-(2024)" TargetMode="External"/><Relationship Id="rId312" Type="http://schemas.openxmlformats.org/officeDocument/2006/relationships/hyperlink" Target="https://www.the-numbers.com/box-office-chart/daily/2024/04/12" TargetMode="External"/><Relationship Id="rId757" Type="http://schemas.openxmlformats.org/officeDocument/2006/relationships/hyperlink" Target="https://www.the-numbers.com/movie/Fabuleux-destin-d-Amelie-Poulain-Le-(2001)" TargetMode="External"/><Relationship Id="rId964" Type="http://schemas.openxmlformats.org/officeDocument/2006/relationships/hyperlink" Target="https://www.the-numbers.com/movie/Live-is-Smile-Always-Lander-(2024)" TargetMode="External"/><Relationship Id="rId93" Type="http://schemas.openxmlformats.org/officeDocument/2006/relationships/hyperlink" Target="https://www.the-numbers.com/movie/Strangers-The-Chapter-1-(2024)" TargetMode="External"/><Relationship Id="rId617" Type="http://schemas.openxmlformats.org/officeDocument/2006/relationships/hyperlink" Target="https://www.the-numbers.com/box-office-chart/daily/2024/04/05" TargetMode="External"/><Relationship Id="rId824" Type="http://schemas.openxmlformats.org/officeDocument/2006/relationships/hyperlink" Target="https://www.the-numbers.com/movie/Casa-Bonita-Mi-Amor-(2024)" TargetMode="External"/><Relationship Id="rId1247" Type="http://schemas.openxmlformats.org/officeDocument/2006/relationships/hyperlink" Target="https://www.the-numbers.com/box-office-chart/daily/2024/10/04" TargetMode="External"/><Relationship Id="rId1107" Type="http://schemas.openxmlformats.org/officeDocument/2006/relationships/hyperlink" Target="https://www.the-numbers.com/box-office-chart/daily/2024/01/19" TargetMode="External"/><Relationship Id="rId1314" Type="http://schemas.openxmlformats.org/officeDocument/2006/relationships/hyperlink" Target="https://www.the-numbers.com/box-office-chart/daily/2023/09/22" TargetMode="External"/><Relationship Id="rId20" Type="http://schemas.openxmlformats.org/officeDocument/2006/relationships/hyperlink" Target="https://www.the-numbers.com/box-office-chart/daily/2024/03/08" TargetMode="External"/><Relationship Id="rId267" Type="http://schemas.openxmlformats.org/officeDocument/2006/relationships/hyperlink" Target="https://www.the-numbers.com/movie/I-Saw-the-TV-Glow-(2024)" TargetMode="External"/><Relationship Id="rId474" Type="http://schemas.openxmlformats.org/officeDocument/2006/relationships/hyperlink" Target="https://www.the-numbers.com/movie/chimera-La-(2023-Italy)" TargetMode="External"/><Relationship Id="rId127" Type="http://schemas.openxmlformats.org/officeDocument/2006/relationships/hyperlink" Target="https://www.the-numbers.com/movie/Kraven-the-Hunter-(2024)" TargetMode="External"/><Relationship Id="rId681" Type="http://schemas.openxmlformats.org/officeDocument/2006/relationships/hyperlink" Target="https://www.the-numbers.com/box-office-chart/daily/2010/03/26" TargetMode="External"/><Relationship Id="rId779" Type="http://schemas.openxmlformats.org/officeDocument/2006/relationships/hyperlink" Target="https://www.the-numbers.com/movie/No-Way-Up-(2024)" TargetMode="External"/><Relationship Id="rId986" Type="http://schemas.openxmlformats.org/officeDocument/2006/relationships/hyperlink" Target="https://www.the-numbers.com/movie/Seeking-Mavis-Beacon-(2024)" TargetMode="External"/><Relationship Id="rId334" Type="http://schemas.openxmlformats.org/officeDocument/2006/relationships/hyperlink" Target="https://www.the-numbers.com/movie/Sight-and-Sound-Presents-Daniel-Live-(2024)" TargetMode="External"/><Relationship Id="rId541" Type="http://schemas.openxmlformats.org/officeDocument/2006/relationships/hyperlink" Target="https://www.the-numbers.com/box-office-chart/daily/2023/12/01" TargetMode="External"/><Relationship Id="rId639" Type="http://schemas.openxmlformats.org/officeDocument/2006/relationships/hyperlink" Target="https://www.the-numbers.com/movie/Anselm-Das-Rauschen-der-Zeit-(2023-Germany)" TargetMode="External"/><Relationship Id="rId1171" Type="http://schemas.openxmlformats.org/officeDocument/2006/relationships/hyperlink" Target="https://www.the-numbers.com/box-office-chart/daily/2024/01/26" TargetMode="External"/><Relationship Id="rId1269" Type="http://schemas.openxmlformats.org/officeDocument/2006/relationships/hyperlink" Target="https://www.the-numbers.com/movie/Killer-Unicorn-(2019)" TargetMode="External"/><Relationship Id="rId401" Type="http://schemas.openxmlformats.org/officeDocument/2006/relationships/hyperlink" Target="https://www.the-numbers.com/movie/Werewolves-(2024)" TargetMode="External"/><Relationship Id="rId846" Type="http://schemas.openxmlformats.org/officeDocument/2006/relationships/hyperlink" Target="https://www.the-numbers.com/box-office-chart/daily/2024/02/16" TargetMode="External"/><Relationship Id="rId1031" Type="http://schemas.openxmlformats.org/officeDocument/2006/relationships/hyperlink" Target="https://www.the-numbers.com/box-office-chart/daily/2023/12/08" TargetMode="External"/><Relationship Id="rId1129" Type="http://schemas.openxmlformats.org/officeDocument/2006/relationships/hyperlink" Target="https://www.the-numbers.com/movie/Featherweight-The-(2024)" TargetMode="External"/><Relationship Id="rId706" Type="http://schemas.openxmlformats.org/officeDocument/2006/relationships/hyperlink" Target="https://www.the-numbers.com/box-office-chart/daily/2024/12/13" TargetMode="External"/><Relationship Id="rId913" Type="http://schemas.openxmlformats.org/officeDocument/2006/relationships/hyperlink" Target="https://www.the-numbers.com/movie/Omar-and-Cedric-If-This-Ever-Gets-Weird-(2024-Germany)" TargetMode="External"/><Relationship Id="rId42" Type="http://schemas.openxmlformats.org/officeDocument/2006/relationships/hyperlink" Target="https://www.the-numbers.com/box-office-chart/daily/2024/05/17" TargetMode="External"/><Relationship Id="rId191" Type="http://schemas.openxmlformats.org/officeDocument/2006/relationships/hyperlink" Target="https://www.the-numbers.com/movie/Never-Let-Go-(2024)" TargetMode="External"/><Relationship Id="rId289" Type="http://schemas.openxmlformats.org/officeDocument/2006/relationships/hyperlink" Target="https://www.the-numbers.com/movie/Perfect-Days-(2023-Japan)" TargetMode="External"/><Relationship Id="rId496" Type="http://schemas.openxmlformats.org/officeDocument/2006/relationships/hyperlink" Target="https://www.the-numbers.com/movie/Freuds-Last-Session-(2023-United-Kingdom)" TargetMode="External"/><Relationship Id="rId149" Type="http://schemas.openxmlformats.org/officeDocument/2006/relationships/hyperlink" Target="https://www.the-numbers.com/movie/Tarot-(2024)" TargetMode="External"/><Relationship Id="rId356" Type="http://schemas.openxmlformats.org/officeDocument/2006/relationships/hyperlink" Target="https://www.the-numbers.com/movie/Howls-Moving-Castle-(2004-Japan)" TargetMode="External"/><Relationship Id="rId563" Type="http://schemas.openxmlformats.org/officeDocument/2006/relationships/hyperlink" Target="https://www.the-numbers.com/movie/Not-Another-Church-Movie-(2024)" TargetMode="External"/><Relationship Id="rId770" Type="http://schemas.openxmlformats.org/officeDocument/2006/relationships/hyperlink" Target="https://www.the-numbers.com/box-office-chart/daily/2023/11/17" TargetMode="External"/><Relationship Id="rId1193" Type="http://schemas.openxmlformats.org/officeDocument/2006/relationships/hyperlink" Target="https://www.the-numbers.com/box-office-chart/daily/2024/03/29" TargetMode="External"/><Relationship Id="rId216" Type="http://schemas.openxmlformats.org/officeDocument/2006/relationships/hyperlink" Target="https://www.the-numbers.com/box-office-chart/daily/2024/03/08" TargetMode="External"/><Relationship Id="rId423" Type="http://schemas.openxmlformats.org/officeDocument/2006/relationships/hyperlink" Target="https://www.the-numbers.com/movie/You-Gotta-Believe-(2024)" TargetMode="External"/><Relationship Id="rId868" Type="http://schemas.openxmlformats.org/officeDocument/2006/relationships/hyperlink" Target="https://www.the-numbers.com/movie/Notebook-The" TargetMode="External"/><Relationship Id="rId1053" Type="http://schemas.openxmlformats.org/officeDocument/2006/relationships/hyperlink" Target="https://www.the-numbers.com/movie/Ernest-Cole-Lost-and-Found-(2024)" TargetMode="External"/><Relationship Id="rId1260" Type="http://schemas.openxmlformats.org/officeDocument/2006/relationships/hyperlink" Target="https://www.the-numbers.com/movie/Coup-de-Torchon-(1981-France)" TargetMode="External"/><Relationship Id="rId630" Type="http://schemas.openxmlformats.org/officeDocument/2006/relationships/hyperlink" Target="https://www.the-numbers.com/movie/Blazing-Saddles-(1974)" TargetMode="External"/><Relationship Id="rId728" Type="http://schemas.openxmlformats.org/officeDocument/2006/relationships/hyperlink" Target="https://www.the-numbers.com/movie/Dark-Knight-The" TargetMode="External"/><Relationship Id="rId935" Type="http://schemas.openxmlformats.org/officeDocument/2006/relationships/hyperlink" Target="https://www.the-numbers.com/box-office-chart/daily/2024/03/08" TargetMode="External"/><Relationship Id="rId64" Type="http://schemas.openxmlformats.org/officeDocument/2006/relationships/hyperlink" Target="https://www.the-numbers.com/box-office-chart/daily/2024/04/12" TargetMode="External"/><Relationship Id="rId1120" Type="http://schemas.openxmlformats.org/officeDocument/2006/relationships/hyperlink" Target="https://www.the-numbers.com/box-office-chart/daily/2023/12/08" TargetMode="External"/><Relationship Id="rId1218" Type="http://schemas.openxmlformats.org/officeDocument/2006/relationships/hyperlink" Target="https://www.the-numbers.com/movie/Great-Absence-(2023-Japan)" TargetMode="External"/><Relationship Id="rId280" Type="http://schemas.openxmlformats.org/officeDocument/2006/relationships/hyperlink" Target="https://www.the-numbers.com/box-office-chart/daily/2024/05/31" TargetMode="External"/><Relationship Id="rId140" Type="http://schemas.openxmlformats.org/officeDocument/2006/relationships/hyperlink" Target="https://www.the-numbers.com/box-office-chart/daily/2023/12/22" TargetMode="External"/><Relationship Id="rId378" Type="http://schemas.openxmlformats.org/officeDocument/2006/relationships/hyperlink" Target="https://www.the-numbers.com/box-office-chart/daily/2024/08/16" TargetMode="External"/><Relationship Id="rId585" Type="http://schemas.openxmlformats.org/officeDocument/2006/relationships/hyperlink" Target="https://www.the-numbers.com/box-office-chart/daily/2024/06/14" TargetMode="External"/><Relationship Id="rId792" Type="http://schemas.openxmlformats.org/officeDocument/2006/relationships/hyperlink" Target="https://www.the-numbers.com/movie/Good-Half-The-(2024)" TargetMode="External"/><Relationship Id="rId6" Type="http://schemas.openxmlformats.org/officeDocument/2006/relationships/hyperlink" Target="https://www.the-numbers.com/box-office-chart/daily/2024/11/22" TargetMode="External"/><Relationship Id="rId238" Type="http://schemas.openxmlformats.org/officeDocument/2006/relationships/hyperlink" Target="https://www.the-numbers.com/box-office-chart/daily/2024/05/17" TargetMode="External"/><Relationship Id="rId445" Type="http://schemas.openxmlformats.org/officeDocument/2006/relationships/hyperlink" Target="https://www.the-numbers.com/movie/Spider-Man-2" TargetMode="External"/><Relationship Id="rId652" Type="http://schemas.openxmlformats.org/officeDocument/2006/relationships/hyperlink" Target="https://www.the-numbers.com/movie/Lahn-mah-(2024-Thailand)" TargetMode="External"/><Relationship Id="rId1075" Type="http://schemas.openxmlformats.org/officeDocument/2006/relationships/hyperlink" Target="https://www.the-numbers.com/box-office-chart/daily/2024/09/18" TargetMode="External"/><Relationship Id="rId1282" Type="http://schemas.openxmlformats.org/officeDocument/2006/relationships/hyperlink" Target="https://www.the-numbers.com/box-office-chart/daily/2024/09/20" TargetMode="External"/><Relationship Id="rId305" Type="http://schemas.openxmlformats.org/officeDocument/2006/relationships/hyperlink" Target="https://www.the-numbers.com/movie/Lord-of-the-Rings-The-Fellowship-of-the-Ring-The" TargetMode="External"/><Relationship Id="rId512" Type="http://schemas.openxmlformats.org/officeDocument/2006/relationships/hyperlink" Target="https://www.the-numbers.com/movie/Stopmotion-(2024)" TargetMode="External"/><Relationship Id="rId957" Type="http://schemas.openxmlformats.org/officeDocument/2006/relationships/hyperlink" Target="https://www.the-numbers.com/box-office-chart/daily/2024/08/28" TargetMode="External"/><Relationship Id="rId1142" Type="http://schemas.openxmlformats.org/officeDocument/2006/relationships/hyperlink" Target="https://www.the-numbers.com/movie/Altered-Reality-(2024)" TargetMode="External"/><Relationship Id="rId86" Type="http://schemas.openxmlformats.org/officeDocument/2006/relationships/hyperlink" Target="https://www.the-numbers.com/box-office-chart/daily/2024/02/14" TargetMode="External"/><Relationship Id="rId151" Type="http://schemas.openxmlformats.org/officeDocument/2006/relationships/hyperlink" Target="https://www.the-numbers.com/movie/Kalki-2898-AD-(2024-India)" TargetMode="External"/><Relationship Id="rId389" Type="http://schemas.openxmlformats.org/officeDocument/2006/relationships/hyperlink" Target="https://www.the-numbers.com/movie/YOLO-(2024-China)" TargetMode="External"/><Relationship Id="rId596" Type="http://schemas.openxmlformats.org/officeDocument/2006/relationships/hyperlink" Target="https://www.the-numbers.com/box-office-chart/daily/2009/07/15" TargetMode="External"/><Relationship Id="rId817" Type="http://schemas.openxmlformats.org/officeDocument/2006/relationships/hyperlink" Target="https://www.the-numbers.com/box-office-chart/daily/2024/05/10" TargetMode="External"/><Relationship Id="rId1002" Type="http://schemas.openxmlformats.org/officeDocument/2006/relationships/hyperlink" Target="https://www.the-numbers.com/box-office-chart/daily/2024/02/09" TargetMode="External"/><Relationship Id="rId249" Type="http://schemas.openxmlformats.org/officeDocument/2006/relationships/hyperlink" Target="https://www.the-numbers.com/box-office-chart/daily/2024/09/27" TargetMode="External"/><Relationship Id="rId456" Type="http://schemas.openxmlformats.org/officeDocument/2006/relationships/hyperlink" Target="https://www.the-numbers.com/movie/Average-Joe-(2024)" TargetMode="External"/><Relationship Id="rId663" Type="http://schemas.openxmlformats.org/officeDocument/2006/relationships/hyperlink" Target="https://www.the-numbers.com/movie/Kung-Fu-Panda-(2008)" TargetMode="External"/><Relationship Id="rId870" Type="http://schemas.openxmlformats.org/officeDocument/2006/relationships/hyperlink" Target="https://www.the-numbers.com/movie/Blade-Runner-(1982)" TargetMode="External"/><Relationship Id="rId1086" Type="http://schemas.openxmlformats.org/officeDocument/2006/relationships/hyperlink" Target="https://www.the-numbers.com/box-office-chart/daily/2024/11/15" TargetMode="External"/><Relationship Id="rId1293" Type="http://schemas.openxmlformats.org/officeDocument/2006/relationships/hyperlink" Target="https://www.the-numbers.com/movie/When-Men-Were-Men-(2022)" TargetMode="External"/><Relationship Id="rId1307" Type="http://schemas.openxmlformats.org/officeDocument/2006/relationships/hyperlink" Target="https://www.the-numbers.com/movie/Bring-Him-to-Me-(2023-Australia)" TargetMode="External"/><Relationship Id="rId13" Type="http://schemas.openxmlformats.org/officeDocument/2006/relationships/hyperlink" Target="https://www.the-numbers.com/movie/Dune-Part-Two-(2024)" TargetMode="External"/><Relationship Id="rId109" Type="http://schemas.openxmlformats.org/officeDocument/2006/relationships/hyperlink" Target="https://www.the-numbers.com/movie/Complete-Unknown-A-(2024)" TargetMode="External"/><Relationship Id="rId316" Type="http://schemas.openxmlformats.org/officeDocument/2006/relationships/hyperlink" Target="https://www.the-numbers.com/box-office-chart/daily/2024/08/30" TargetMode="External"/><Relationship Id="rId523" Type="http://schemas.openxmlformats.org/officeDocument/2006/relationships/hyperlink" Target="https://www.the-numbers.com/box-office-chart/daily/2024/07/12" TargetMode="External"/><Relationship Id="rId968" Type="http://schemas.openxmlformats.org/officeDocument/2006/relationships/hyperlink" Target="https://www.the-numbers.com/movie/Force-of-Nature-The-Dry-2-(2023)" TargetMode="External"/><Relationship Id="rId1153" Type="http://schemas.openxmlformats.org/officeDocument/2006/relationships/hyperlink" Target="https://www.the-numbers.com/box-office-chart/daily/2024/12/06" TargetMode="External"/><Relationship Id="rId97" Type="http://schemas.openxmlformats.org/officeDocument/2006/relationships/hyperlink" Target="https://www.the-numbers.com/movie/Night-Swim-(2024)" TargetMode="External"/><Relationship Id="rId730" Type="http://schemas.openxmlformats.org/officeDocument/2006/relationships/hyperlink" Target="https://www.the-numbers.com/movie/Trailer-Park-Boys-Presents-Standing-on-the-Shoulders-of-Kitties-(2024-Canada)" TargetMode="External"/><Relationship Id="rId828" Type="http://schemas.openxmlformats.org/officeDocument/2006/relationships/hyperlink" Target="https://www.the-numbers.com/movie/Shrek-2" TargetMode="External"/><Relationship Id="rId1013" Type="http://schemas.openxmlformats.org/officeDocument/2006/relationships/hyperlink" Target="https://www.the-numbers.com/movie/Vourdalak-Le-(2023-France)" TargetMode="External"/><Relationship Id="rId162" Type="http://schemas.openxmlformats.org/officeDocument/2006/relationships/hyperlink" Target="https://www.the-numbers.com/box-office-chart/daily/2024/03/22" TargetMode="External"/><Relationship Id="rId467" Type="http://schemas.openxmlformats.org/officeDocument/2006/relationships/hyperlink" Target="https://www.the-numbers.com/box-office-chart/daily/2024/09/13" TargetMode="External"/><Relationship Id="rId1097" Type="http://schemas.openxmlformats.org/officeDocument/2006/relationships/hyperlink" Target="https://www.the-numbers.com/box-office-chart/daily/2024/04/09" TargetMode="External"/><Relationship Id="rId1220" Type="http://schemas.openxmlformats.org/officeDocument/2006/relationships/hyperlink" Target="https://www.the-numbers.com/movie/Scream-Therapy-(2024)" TargetMode="External"/><Relationship Id="rId1318" Type="http://schemas.openxmlformats.org/officeDocument/2006/relationships/hyperlink" Target="https://www.the-numbers.com/box-office-chart/daily/2024/01/19" TargetMode="External"/><Relationship Id="rId674" Type="http://schemas.openxmlformats.org/officeDocument/2006/relationships/hyperlink" Target="https://www.the-numbers.com/box-office-chart/daily/2024/04/05" TargetMode="External"/><Relationship Id="rId881" Type="http://schemas.openxmlformats.org/officeDocument/2006/relationships/hyperlink" Target="https://www.the-numbers.com/box-office-chart/daily/2024/09/20" TargetMode="External"/><Relationship Id="rId979" Type="http://schemas.openxmlformats.org/officeDocument/2006/relationships/hyperlink" Target="https://www.the-numbers.com/box-office-chart/daily/2018/01/12" TargetMode="External"/><Relationship Id="rId24" Type="http://schemas.openxmlformats.org/officeDocument/2006/relationships/hyperlink" Target="https://www.the-numbers.com/box-office-chart/daily/2024/05/10" TargetMode="External"/><Relationship Id="rId327" Type="http://schemas.openxmlformats.org/officeDocument/2006/relationships/hyperlink" Target="https://www.the-numbers.com/box-office-chart/daily/2024/08/16" TargetMode="External"/><Relationship Id="rId534" Type="http://schemas.openxmlformats.org/officeDocument/2006/relationships/hyperlink" Target="https://www.the-numbers.com/box-office-chart/daily/2024/04/10" TargetMode="External"/><Relationship Id="rId741" Type="http://schemas.openxmlformats.org/officeDocument/2006/relationships/hyperlink" Target="https://www.the-numbers.com/movie/Mars-Express-(2023-France)" TargetMode="External"/><Relationship Id="rId839" Type="http://schemas.openxmlformats.org/officeDocument/2006/relationships/hyperlink" Target="https://www.the-numbers.com/box-office-chart/daily/2024/08/09" TargetMode="External"/><Relationship Id="rId1164" Type="http://schemas.openxmlformats.org/officeDocument/2006/relationships/hyperlink" Target="https://www.the-numbers.com/movie/Smoke-Sauna-Sisterhood-(2023-Estonia)" TargetMode="External"/><Relationship Id="rId173" Type="http://schemas.openxmlformats.org/officeDocument/2006/relationships/hyperlink" Target="https://www.the-numbers.com/movie/Homestead-(2024)" TargetMode="External"/><Relationship Id="rId380" Type="http://schemas.openxmlformats.org/officeDocument/2006/relationships/hyperlink" Target="https://www.the-numbers.com/box-office-chart/daily/2023/10/27" TargetMode="External"/><Relationship Id="rId601" Type="http://schemas.openxmlformats.org/officeDocument/2006/relationships/hyperlink" Target="https://www.the-numbers.com/movie/Miserables-Les-(2012)" TargetMode="External"/><Relationship Id="rId1024" Type="http://schemas.openxmlformats.org/officeDocument/2006/relationships/hyperlink" Target="https://www.the-numbers.com/box-office-chart/daily/2024/03/22" TargetMode="External"/><Relationship Id="rId1231" Type="http://schemas.openxmlformats.org/officeDocument/2006/relationships/hyperlink" Target="https://www.the-numbers.com/box-office-chart/daily/2024/10/04" TargetMode="External"/><Relationship Id="rId240" Type="http://schemas.openxmlformats.org/officeDocument/2006/relationships/hyperlink" Target="https://www.the-numbers.com/box-office-chart/daily/2024/01/12" TargetMode="External"/><Relationship Id="rId478" Type="http://schemas.openxmlformats.org/officeDocument/2006/relationships/hyperlink" Target="https://www.the-numbers.com/movie/Daddio-(2024)" TargetMode="External"/><Relationship Id="rId685" Type="http://schemas.openxmlformats.org/officeDocument/2006/relationships/hyperlink" Target="https://www.the-numbers.com/box-office-chart/daily/2022/03/01" TargetMode="External"/><Relationship Id="rId892" Type="http://schemas.openxmlformats.org/officeDocument/2006/relationships/hyperlink" Target="https://www.the-numbers.com/box-office-chart/daily/2015/05/15" TargetMode="External"/><Relationship Id="rId906" Type="http://schemas.openxmlformats.org/officeDocument/2006/relationships/hyperlink" Target="https://www.the-numbers.com/movie/Dream-Scenario-(2023)" TargetMode="External"/><Relationship Id="rId1329" Type="http://schemas.openxmlformats.org/officeDocument/2006/relationships/hyperlink" Target="https://www.the-numbers.com/movie/Alimanas-(2023-Spain)" TargetMode="External"/><Relationship Id="rId35" Type="http://schemas.openxmlformats.org/officeDocument/2006/relationships/hyperlink" Target="https://www.the-numbers.com/movie/Quiet-Place-A-Day-One-(2024)" TargetMode="External"/><Relationship Id="rId100" Type="http://schemas.openxmlformats.org/officeDocument/2006/relationships/hyperlink" Target="https://www.the-numbers.com/box-office-chart/daily/2024/10/25" TargetMode="External"/><Relationship Id="rId338" Type="http://schemas.openxmlformats.org/officeDocument/2006/relationships/hyperlink" Target="https://www.the-numbers.com/movie/Lord-of-the-Rings-The-Two-Towers-The" TargetMode="External"/><Relationship Id="rId545" Type="http://schemas.openxmlformats.org/officeDocument/2006/relationships/hyperlink" Target="https://www.the-numbers.com/box-office-chart/daily/2024/09/20" TargetMode="External"/><Relationship Id="rId752" Type="http://schemas.openxmlformats.org/officeDocument/2006/relationships/hyperlink" Target="https://www.the-numbers.com/box-office-chart/daily/2024/03/22" TargetMode="External"/><Relationship Id="rId1175" Type="http://schemas.openxmlformats.org/officeDocument/2006/relationships/hyperlink" Target="https://www.the-numbers.com/box-office-chart/daily/2024/07/12" TargetMode="External"/><Relationship Id="rId184" Type="http://schemas.openxmlformats.org/officeDocument/2006/relationships/hyperlink" Target="https://www.the-numbers.com/box-office-chart/daily/2024/11/22" TargetMode="External"/><Relationship Id="rId391" Type="http://schemas.openxmlformats.org/officeDocument/2006/relationships/hyperlink" Target="https://www.the-numbers.com/movie/Queen-Rock-Montreal-(2007-United-Kingdom)" TargetMode="External"/><Relationship Id="rId405" Type="http://schemas.openxmlformats.org/officeDocument/2006/relationships/hyperlink" Target="https://www.the-numbers.com/movie/Jatt-and-Juliet-3-(2024-India)" TargetMode="External"/><Relationship Id="rId612" Type="http://schemas.openxmlformats.org/officeDocument/2006/relationships/hyperlink" Target="https://www.the-numbers.com/box-office-chart/daily/2005/11/18" TargetMode="External"/><Relationship Id="rId1035" Type="http://schemas.openxmlformats.org/officeDocument/2006/relationships/hyperlink" Target="https://www.the-numbers.com/box-office-chart/daily/2024/10/18" TargetMode="External"/><Relationship Id="rId1242" Type="http://schemas.openxmlformats.org/officeDocument/2006/relationships/hyperlink" Target="https://www.the-numbers.com/movie/Little-Family-Drama-A-(2024)" TargetMode="External"/><Relationship Id="rId251" Type="http://schemas.openxmlformats.org/officeDocument/2006/relationships/hyperlink" Target="https://www.the-numbers.com/box-office-chart/daily/2024/09/13" TargetMode="External"/><Relationship Id="rId489" Type="http://schemas.openxmlformats.org/officeDocument/2006/relationships/hyperlink" Target="https://www.the-numbers.com/movie/Soul-(2020)" TargetMode="External"/><Relationship Id="rId696" Type="http://schemas.openxmlformats.org/officeDocument/2006/relationships/hyperlink" Target="https://www.the-numbers.com/box-office-chart/daily/2023/12/01" TargetMode="External"/><Relationship Id="rId917" Type="http://schemas.openxmlformats.org/officeDocument/2006/relationships/hyperlink" Target="https://www.the-numbers.com/movie/Crossing-(2024-Turkey)" TargetMode="External"/><Relationship Id="rId1102" Type="http://schemas.openxmlformats.org/officeDocument/2006/relationships/hyperlink" Target="https://www.the-numbers.com/movie/Handtering-av-udode-(2024-Norway)" TargetMode="External"/><Relationship Id="rId46" Type="http://schemas.openxmlformats.org/officeDocument/2006/relationships/hyperlink" Target="https://www.the-numbers.com/box-office-chart/daily/2024/02/14" TargetMode="External"/><Relationship Id="rId349" Type="http://schemas.openxmlformats.org/officeDocument/2006/relationships/hyperlink" Target="https://www.the-numbers.com/box-office-chart/daily/2024/03/29" TargetMode="External"/><Relationship Id="rId556" Type="http://schemas.openxmlformats.org/officeDocument/2006/relationships/hyperlink" Target="https://www.the-numbers.com/movie/Ryans-World-the-Movie-Titan-Universe-Adventure-(2024)" TargetMode="External"/><Relationship Id="rId763" Type="http://schemas.openxmlformats.org/officeDocument/2006/relationships/hyperlink" Target="https://www.the-numbers.com/box-office-chart/daily/2024/02/02" TargetMode="External"/><Relationship Id="rId1186" Type="http://schemas.openxmlformats.org/officeDocument/2006/relationships/hyperlink" Target="https://www.the-numbers.com/movie/Touch-the-Water-(2023)" TargetMode="External"/><Relationship Id="rId111" Type="http://schemas.openxmlformats.org/officeDocument/2006/relationships/hyperlink" Target="https://www.the-numbers.com/movie/Imaginary-(2024)" TargetMode="External"/><Relationship Id="rId195" Type="http://schemas.openxmlformats.org/officeDocument/2006/relationships/hyperlink" Target="https://www.the-numbers.com/movie/Lisa-Frankenstein-(2024)" TargetMode="External"/><Relationship Id="rId209" Type="http://schemas.openxmlformats.org/officeDocument/2006/relationships/hyperlink" Target="https://www.the-numbers.com/movie/Lord-of-the-Rings-The-The-War-of-the-Rohirrim-(2024)" TargetMode="External"/><Relationship Id="rId416" Type="http://schemas.openxmlformats.org/officeDocument/2006/relationships/hyperlink" Target="https://www.the-numbers.com/movie/Elf-(2003)" TargetMode="External"/><Relationship Id="rId970" Type="http://schemas.openxmlformats.org/officeDocument/2006/relationships/hyperlink" Target="https://www.the-numbers.com/movie/Fugitive-The-(1993)" TargetMode="External"/><Relationship Id="rId1046" Type="http://schemas.openxmlformats.org/officeDocument/2006/relationships/hyperlink" Target="https://www.the-numbers.com/box-office-chart/daily/2024/08/02" TargetMode="External"/><Relationship Id="rId1253" Type="http://schemas.openxmlformats.org/officeDocument/2006/relationships/hyperlink" Target="https://www.the-numbers.com/box-office-chart/daily/2024/12/27" TargetMode="External"/><Relationship Id="rId623" Type="http://schemas.openxmlformats.org/officeDocument/2006/relationships/hyperlink" Target="https://www.the-numbers.com/box-office-chart/daily/2024/09/27" TargetMode="External"/><Relationship Id="rId830" Type="http://schemas.openxmlformats.org/officeDocument/2006/relationships/hyperlink" Target="https://www.the-numbers.com/movie/Customs-Frontline-(2024-Hong-Kong)" TargetMode="External"/><Relationship Id="rId928" Type="http://schemas.openxmlformats.org/officeDocument/2006/relationships/hyperlink" Target="https://www.the-numbers.com/movie/Close-to-You-(2024)" TargetMode="External"/><Relationship Id="rId57" Type="http://schemas.openxmlformats.org/officeDocument/2006/relationships/hyperlink" Target="https://www.the-numbers.com/movie/Migration-(2023)" TargetMode="External"/><Relationship Id="rId262" Type="http://schemas.openxmlformats.org/officeDocument/2006/relationships/hyperlink" Target="https://www.the-numbers.com/box-office-chart/daily/2024/02/23" TargetMode="External"/><Relationship Id="rId567" Type="http://schemas.openxmlformats.org/officeDocument/2006/relationships/hyperlink" Target="https://www.the-numbers.com/movie/Faith-of-Angels-(2024)" TargetMode="External"/><Relationship Id="rId1113" Type="http://schemas.openxmlformats.org/officeDocument/2006/relationships/hyperlink" Target="https://www.the-numbers.com/movie/Dance-First-(2023)" TargetMode="External"/><Relationship Id="rId1197" Type="http://schemas.openxmlformats.org/officeDocument/2006/relationships/hyperlink" Target="https://www.the-numbers.com/box-office-chart/daily/2024/02/02" TargetMode="External"/><Relationship Id="rId1320" Type="http://schemas.openxmlformats.org/officeDocument/2006/relationships/hyperlink" Target="https://www.the-numbers.com/box-office-chart/daily/2023/06/23" TargetMode="External"/><Relationship Id="rId122" Type="http://schemas.openxmlformats.org/officeDocument/2006/relationships/hyperlink" Target="https://www.the-numbers.com/box-office-chart/daily/2024/10/11" TargetMode="External"/><Relationship Id="rId774" Type="http://schemas.openxmlformats.org/officeDocument/2006/relationships/hyperlink" Target="https://www.the-numbers.com/box-office-chart/daily/2024/08/02" TargetMode="External"/><Relationship Id="rId981" Type="http://schemas.openxmlformats.org/officeDocument/2006/relationships/hyperlink" Target="https://www.the-numbers.com/movie/Menus-plaisirs-(2023-France)" TargetMode="External"/><Relationship Id="rId1057" Type="http://schemas.openxmlformats.org/officeDocument/2006/relationships/hyperlink" Target="https://www.the-numbers.com/movie/Concierge-at-Hokkyoku-Department-Store-The-(2023-Japan)" TargetMode="External"/><Relationship Id="rId427" Type="http://schemas.openxmlformats.org/officeDocument/2006/relationships/hyperlink" Target="https://www.the-numbers.com/movie/Something-to-Stand-for-with-Mike-Rowe-(2024)" TargetMode="External"/><Relationship Id="rId634" Type="http://schemas.openxmlformats.org/officeDocument/2006/relationships/hyperlink" Target="https://www.the-numbers.com/movie/Shrek-(2001)" TargetMode="External"/><Relationship Id="rId841" Type="http://schemas.openxmlformats.org/officeDocument/2006/relationships/hyperlink" Target="https://www.the-numbers.com/box-office-chart/daily/2024/08/02" TargetMode="External"/><Relationship Id="rId1264" Type="http://schemas.openxmlformats.org/officeDocument/2006/relationships/hyperlink" Target="https://www.the-numbers.com/box-office-chart/daily/2024/07/12" TargetMode="External"/><Relationship Id="rId273" Type="http://schemas.openxmlformats.org/officeDocument/2006/relationships/hyperlink" Target="https://www.the-numbers.com/movie/Origin-(2023)" TargetMode="External"/><Relationship Id="rId480" Type="http://schemas.openxmlformats.org/officeDocument/2006/relationships/hyperlink" Target="https://www.the-numbers.com/movie/National-Lampoons-Christmas-Vacation" TargetMode="External"/><Relationship Id="rId701" Type="http://schemas.openxmlformats.org/officeDocument/2006/relationships/hyperlink" Target="https://www.the-numbers.com/movie/Nostalghia" TargetMode="External"/><Relationship Id="rId939" Type="http://schemas.openxmlformats.org/officeDocument/2006/relationships/hyperlink" Target="https://www.the-numbers.com/movie/Sebastian-(2024-United-Kingdom)" TargetMode="External"/><Relationship Id="rId1124" Type="http://schemas.openxmlformats.org/officeDocument/2006/relationships/hyperlink" Target="https://www.the-numbers.com/box-office-chart/daily/2024/01/12" TargetMode="External"/><Relationship Id="rId1331" Type="http://schemas.openxmlformats.org/officeDocument/2006/relationships/hyperlink" Target="https://www.the-numbers.com/movie/Day-By-Day-(2023)" TargetMode="External"/><Relationship Id="rId68" Type="http://schemas.openxmlformats.org/officeDocument/2006/relationships/hyperlink" Target="https://www.the-numbers.com/box-office-chart/daily/2024/01/12" TargetMode="External"/><Relationship Id="rId133" Type="http://schemas.openxmlformats.org/officeDocument/2006/relationships/hyperlink" Target="https://www.the-numbers.com/movie/Fly-Me-to-the-Moon-(2024)" TargetMode="External"/><Relationship Id="rId340" Type="http://schemas.openxmlformats.org/officeDocument/2006/relationships/hyperlink" Target="https://www.the-numbers.com/movie/Blue-Angels-The-(2024)" TargetMode="External"/><Relationship Id="rId578" Type="http://schemas.openxmlformats.org/officeDocument/2006/relationships/hyperlink" Target="https://www.the-numbers.com/box-office-chart/daily/2011/07/15" TargetMode="External"/><Relationship Id="rId785" Type="http://schemas.openxmlformats.org/officeDocument/2006/relationships/hyperlink" Target="https://www.the-numbers.com/movie/Vertigo-(1958)" TargetMode="External"/><Relationship Id="rId992" Type="http://schemas.openxmlformats.org/officeDocument/2006/relationships/hyperlink" Target="https://www.the-numbers.com/box-office-chart/daily/2004/12/22" TargetMode="External"/><Relationship Id="rId200" Type="http://schemas.openxmlformats.org/officeDocument/2006/relationships/hyperlink" Target="https://www.the-numbers.com/box-office-chart/daily/2024/09/27" TargetMode="External"/><Relationship Id="rId438" Type="http://schemas.openxmlformats.org/officeDocument/2006/relationships/hyperlink" Target="https://www.the-numbers.com/box-office-chart/daily/2024/03/17" TargetMode="External"/><Relationship Id="rId645" Type="http://schemas.openxmlformats.org/officeDocument/2006/relationships/hyperlink" Target="https://www.the-numbers.com/box-office-chart/daily/2007/07/11" TargetMode="External"/><Relationship Id="rId852" Type="http://schemas.openxmlformats.org/officeDocument/2006/relationships/hyperlink" Target="https://www.the-numbers.com/box-office-chart/daily/2024/04/19" TargetMode="External"/><Relationship Id="rId1068" Type="http://schemas.openxmlformats.org/officeDocument/2006/relationships/hyperlink" Target="https://www.the-numbers.com/movie/Fighting-Spirit-A-Combat-Chaplains-Journey-(2024)" TargetMode="External"/><Relationship Id="rId1275" Type="http://schemas.openxmlformats.org/officeDocument/2006/relationships/hyperlink" Target="https://www.the-numbers.com/movie/Paragon-The-(2023-New-Zealand)" TargetMode="External"/><Relationship Id="rId284" Type="http://schemas.openxmlformats.org/officeDocument/2006/relationships/hyperlink" Target="https://www.the-numbers.com/box-office-chart/daily/2024/01/12" TargetMode="External"/><Relationship Id="rId491" Type="http://schemas.openxmlformats.org/officeDocument/2006/relationships/hyperlink" Target="https://www.the-numbers.com/movie/Robot-Dreams-(2023-Spain)" TargetMode="External"/><Relationship Id="rId505" Type="http://schemas.openxmlformats.org/officeDocument/2006/relationships/hyperlink" Target="https://www.the-numbers.com/box-office-chart/daily/2024/12/20" TargetMode="External"/><Relationship Id="rId712" Type="http://schemas.openxmlformats.org/officeDocument/2006/relationships/hyperlink" Target="https://www.the-numbers.com/movie/Old-Oak-The-(2023-United-Kingdom)" TargetMode="External"/><Relationship Id="rId1135" Type="http://schemas.openxmlformats.org/officeDocument/2006/relationships/hyperlink" Target="https://www.the-numbers.com/box-office-chart/daily/2023/11/10" TargetMode="External"/><Relationship Id="rId79" Type="http://schemas.openxmlformats.org/officeDocument/2006/relationships/hyperlink" Target="https://www.the-numbers.com/movie/Nosferatu-(2024)" TargetMode="External"/><Relationship Id="rId144" Type="http://schemas.openxmlformats.org/officeDocument/2006/relationships/hyperlink" Target="https://www.the-numbers.com/box-office-chart/daily/2023/12/15" TargetMode="External"/><Relationship Id="rId589" Type="http://schemas.openxmlformats.org/officeDocument/2006/relationships/hyperlink" Target="https://www.the-numbers.com/movie/How-the-Grinch-Stole-Christmas-(2000)" TargetMode="External"/><Relationship Id="rId796" Type="http://schemas.openxmlformats.org/officeDocument/2006/relationships/hyperlink" Target="https://www.the-numbers.com/movie/Tokyo-Cowboy-(2024)" TargetMode="External"/><Relationship Id="rId1202" Type="http://schemas.openxmlformats.org/officeDocument/2006/relationships/hyperlink" Target="https://www.the-numbers.com/movie/Lousy-Carter-(2024)" TargetMode="External"/><Relationship Id="rId351" Type="http://schemas.openxmlformats.org/officeDocument/2006/relationships/hyperlink" Target="https://www.the-numbers.com/box-office-chart/daily/2024/03/15" TargetMode="External"/><Relationship Id="rId449" Type="http://schemas.openxmlformats.org/officeDocument/2006/relationships/hyperlink" Target="https://www.the-numbers.com/movie/Kill-(2024-India)" TargetMode="External"/><Relationship Id="rId656" Type="http://schemas.openxmlformats.org/officeDocument/2006/relationships/hyperlink" Target="https://www.the-numbers.com/movie/Nightmare-on-Elm-Street-A-(1984)" TargetMode="External"/><Relationship Id="rId863" Type="http://schemas.openxmlformats.org/officeDocument/2006/relationships/hyperlink" Target="https://www.the-numbers.com/movie/Totem-(2023-Mexico)" TargetMode="External"/><Relationship Id="rId1079" Type="http://schemas.openxmlformats.org/officeDocument/2006/relationships/hyperlink" Target="https://www.the-numbers.com/movie/To-the-Arctic-3D" TargetMode="External"/><Relationship Id="rId1286" Type="http://schemas.openxmlformats.org/officeDocument/2006/relationships/hyperlink" Target="https://www.the-numbers.com/box-office-chart/daily/2024/06/14" TargetMode="External"/><Relationship Id="rId211" Type="http://schemas.openxmlformats.org/officeDocument/2006/relationships/hyperlink" Target="https://www.the-numbers.com/movie/Zone-of-Interest-The-(2023-United-Kingdom)" TargetMode="External"/><Relationship Id="rId295" Type="http://schemas.openxmlformats.org/officeDocument/2006/relationships/hyperlink" Target="https://www.the-numbers.com/movie/All-of-Us-Strangers-(2023-United-Kingdom)" TargetMode="External"/><Relationship Id="rId309" Type="http://schemas.openxmlformats.org/officeDocument/2006/relationships/hyperlink" Target="https://www.the-numbers.com/movie/Strange-Darling-(2024)" TargetMode="External"/><Relationship Id="rId516" Type="http://schemas.openxmlformats.org/officeDocument/2006/relationships/hyperlink" Target="https://www.the-numbers.com/movie/Killers-of-the-Flower-Moon-(2023)" TargetMode="External"/><Relationship Id="rId1146" Type="http://schemas.openxmlformats.org/officeDocument/2006/relationships/hyperlink" Target="https://www.the-numbers.com/movie/Glitter-and-Doom-(2024)" TargetMode="External"/><Relationship Id="rId723" Type="http://schemas.openxmlformats.org/officeDocument/2006/relationships/hyperlink" Target="https://www.the-numbers.com/box-office-chart/daily/2024/12/13" TargetMode="External"/><Relationship Id="rId930" Type="http://schemas.openxmlformats.org/officeDocument/2006/relationships/hyperlink" Target="https://www.the-numbers.com/movie/Sirocco-et-le-royaume-des-courants-d-air-(2023-France)" TargetMode="External"/><Relationship Id="rId1006" Type="http://schemas.openxmlformats.org/officeDocument/2006/relationships/hyperlink" Target="https://www.the-numbers.com/box-office-chart/daily/2024/01/12" TargetMode="External"/><Relationship Id="rId155" Type="http://schemas.openxmlformats.org/officeDocument/2006/relationships/hyperlink" Target="https://www.the-numbers.com/movie/Harold-and-the-Purple-Crayon-(2024)" TargetMode="External"/><Relationship Id="rId362" Type="http://schemas.openxmlformats.org/officeDocument/2006/relationships/hyperlink" Target="https://www.the-numbers.com/movie/Exhuma-(2023-South-Korea)" TargetMode="External"/><Relationship Id="rId1213" Type="http://schemas.openxmlformats.org/officeDocument/2006/relationships/hyperlink" Target="https://www.the-numbers.com/box-office-chart/daily/2024/02/02" TargetMode="External"/><Relationship Id="rId1297" Type="http://schemas.openxmlformats.org/officeDocument/2006/relationships/hyperlink" Target="https://www.the-numbers.com/movie/Konvoi-(2023-Norway)" TargetMode="External"/><Relationship Id="rId222" Type="http://schemas.openxmlformats.org/officeDocument/2006/relationships/hyperlink" Target="https://www.the-numbers.com/box-office-chart/daily/2024/11/01" TargetMode="External"/><Relationship Id="rId667" Type="http://schemas.openxmlformats.org/officeDocument/2006/relationships/hyperlink" Target="https://www.the-numbers.com/movie/Kuolleet-lehdet-(2023-Finland)" TargetMode="External"/><Relationship Id="rId874" Type="http://schemas.openxmlformats.org/officeDocument/2006/relationships/hyperlink" Target="https://www.the-numbers.com/box-office-chart/daily/2023/10/27" TargetMode="External"/><Relationship Id="rId17" Type="http://schemas.openxmlformats.org/officeDocument/2006/relationships/hyperlink" Target="https://www.the-numbers.com/movie/Godzilla-x-Kong-The-New-Empire-(2024)" TargetMode="External"/><Relationship Id="rId527" Type="http://schemas.openxmlformats.org/officeDocument/2006/relationships/hyperlink" Target="https://www.the-numbers.com/box-office-chart/daily/2024/06/14" TargetMode="External"/><Relationship Id="rId734" Type="http://schemas.openxmlformats.org/officeDocument/2006/relationships/hyperlink" Target="https://www.the-numbers.com/box-office-chart/daily/2014/02/07" TargetMode="External"/><Relationship Id="rId941" Type="http://schemas.openxmlformats.org/officeDocument/2006/relationships/hyperlink" Target="https://www.the-numbers.com/movie/Taking-Venice-(2024)" TargetMode="External"/><Relationship Id="rId1157" Type="http://schemas.openxmlformats.org/officeDocument/2006/relationships/hyperlink" Target="https://www.the-numbers.com/box-office-chart/daily/2024/11/01" TargetMode="External"/><Relationship Id="rId70" Type="http://schemas.openxmlformats.org/officeDocument/2006/relationships/hyperlink" Target="https://www.the-numbers.com/box-office-chart/daily/2023/12/22" TargetMode="External"/><Relationship Id="rId166" Type="http://schemas.openxmlformats.org/officeDocument/2006/relationships/hyperlink" Target="https://www.the-numbers.com/box-office-chart/daily/2014/11/05" TargetMode="External"/><Relationship Id="rId373" Type="http://schemas.openxmlformats.org/officeDocument/2006/relationships/hyperlink" Target="https://www.the-numbers.com/movie/Singham-Again-(2024-India)" TargetMode="External"/><Relationship Id="rId580" Type="http://schemas.openxmlformats.org/officeDocument/2006/relationships/hyperlink" Target="https://www.the-numbers.com/box-office-chart/daily/2024/06/14" TargetMode="External"/><Relationship Id="rId801" Type="http://schemas.openxmlformats.org/officeDocument/2006/relationships/hyperlink" Target="https://www.the-numbers.com/box-office-chart/daily/2024/12/06" TargetMode="External"/><Relationship Id="rId1017" Type="http://schemas.openxmlformats.org/officeDocument/2006/relationships/hyperlink" Target="https://www.the-numbers.com/movie/Mountains-(2024)" TargetMode="External"/><Relationship Id="rId1224" Type="http://schemas.openxmlformats.org/officeDocument/2006/relationships/hyperlink" Target="https://www.the-numbers.com/movie/Out-Come-the-Wolves-(2024-Canada)" TargetMode="External"/><Relationship Id="rId1" Type="http://schemas.openxmlformats.org/officeDocument/2006/relationships/hyperlink" Target="https://www.the-numbers.com/movie/Inside-Out-2-(2024)" TargetMode="External"/><Relationship Id="rId233" Type="http://schemas.openxmlformats.org/officeDocument/2006/relationships/hyperlink" Target="https://www.the-numbers.com/movie/I-S-S-(2024)" TargetMode="External"/><Relationship Id="rId440" Type="http://schemas.openxmlformats.org/officeDocument/2006/relationships/hyperlink" Target="https://www.the-numbers.com/box-office-chart/daily/2024/10/04" TargetMode="External"/><Relationship Id="rId678" Type="http://schemas.openxmlformats.org/officeDocument/2006/relationships/hyperlink" Target="https://www.the-numbers.com/movie/Hopeful-The-(2024)" TargetMode="External"/><Relationship Id="rId885" Type="http://schemas.openxmlformats.org/officeDocument/2006/relationships/hyperlink" Target="https://www.the-numbers.com/box-office-chart/daily/2024/03/15" TargetMode="External"/><Relationship Id="rId1070" Type="http://schemas.openxmlformats.org/officeDocument/2006/relationships/hyperlink" Target="https://www.the-numbers.com/movie/Sciuscia-(1946-Italy)" TargetMode="External"/><Relationship Id="rId28" Type="http://schemas.openxmlformats.org/officeDocument/2006/relationships/hyperlink" Target="https://www.the-numbers.com/box-office-chart/daily/2024/12/20" TargetMode="External"/><Relationship Id="rId300" Type="http://schemas.openxmlformats.org/officeDocument/2006/relationships/hyperlink" Target="https://www.the-numbers.com/box-office-chart/daily/2023/11/22" TargetMode="External"/><Relationship Id="rId538" Type="http://schemas.openxmlformats.org/officeDocument/2006/relationships/hyperlink" Target="https://www.the-numbers.com/box-office-chart/daily/2014/05/02" TargetMode="External"/><Relationship Id="rId745" Type="http://schemas.openxmlformats.org/officeDocument/2006/relationships/hyperlink" Target="https://www.the-numbers.com/box-office-chart/daily/2023/12/01" TargetMode="External"/><Relationship Id="rId952" Type="http://schemas.openxmlformats.org/officeDocument/2006/relationships/hyperlink" Target="https://www.the-numbers.com/movie/Shade-The-(2024)" TargetMode="External"/><Relationship Id="rId1168" Type="http://schemas.openxmlformats.org/officeDocument/2006/relationships/hyperlink" Target="https://www.the-numbers.com/movie/Nahtamatu-voitlus-(2023-Estonia)" TargetMode="External"/><Relationship Id="rId81" Type="http://schemas.openxmlformats.org/officeDocument/2006/relationships/hyperlink" Target="https://www.the-numbers.com/movie/Aquaman-and-the-Lost-Kingdom-(2023)" TargetMode="External"/><Relationship Id="rId177" Type="http://schemas.openxmlformats.org/officeDocument/2006/relationships/hyperlink" Target="https://www.the-numbers.com/movie/Pushpa-The-Rule-Part-2-(2024-India)" TargetMode="External"/><Relationship Id="rId384" Type="http://schemas.openxmlformats.org/officeDocument/2006/relationships/hyperlink" Target="https://www.the-numbers.com/box-office-chart/daily/2024/08/23" TargetMode="External"/><Relationship Id="rId591" Type="http://schemas.openxmlformats.org/officeDocument/2006/relationships/hyperlink" Target="https://www.the-numbers.com/movie/Seven-Samurai-(1954-Japan)" TargetMode="External"/><Relationship Id="rId605" Type="http://schemas.openxmlformats.org/officeDocument/2006/relationships/hyperlink" Target="https://www.the-numbers.com/movie/Azrael-(2024)" TargetMode="External"/><Relationship Id="rId812" Type="http://schemas.openxmlformats.org/officeDocument/2006/relationships/hyperlink" Target="https://www.the-numbers.com/movie/Raayan-(2024-India)" TargetMode="External"/><Relationship Id="rId1028" Type="http://schemas.openxmlformats.org/officeDocument/2006/relationships/hyperlink" Target="https://www.the-numbers.com/movie/Nurse-Unseen-(2024)" TargetMode="External"/><Relationship Id="rId1235" Type="http://schemas.openxmlformats.org/officeDocument/2006/relationships/hyperlink" Target="https://www.the-numbers.com/box-office-chart/daily/2023/12/15" TargetMode="External"/><Relationship Id="rId244" Type="http://schemas.openxmlformats.org/officeDocument/2006/relationships/hyperlink" Target="https://www.the-numbers.com/movie/Someone-Like-You-(2024)" TargetMode="External"/><Relationship Id="rId689" Type="http://schemas.openxmlformats.org/officeDocument/2006/relationships/hyperlink" Target="https://www.the-numbers.com/movie/Bastarden-(2024-Denmark)" TargetMode="External"/><Relationship Id="rId896" Type="http://schemas.openxmlformats.org/officeDocument/2006/relationships/hyperlink" Target="https://www.the-numbers.com/movie/Feeling-That-the-Time-for-Doing-Something-Has-Passed-The-(2024)" TargetMode="External"/><Relationship Id="rId1081" Type="http://schemas.openxmlformats.org/officeDocument/2006/relationships/hyperlink" Target="https://www.the-numbers.com/movie/Once-Again-For-The-Very-First-Time-(2024)" TargetMode="External"/><Relationship Id="rId1302" Type="http://schemas.openxmlformats.org/officeDocument/2006/relationships/hyperlink" Target="https://www.the-numbers.com/box-office-chart/daily/2023/11/17" TargetMode="External"/><Relationship Id="rId39" Type="http://schemas.openxmlformats.org/officeDocument/2006/relationships/hyperlink" Target="https://www.the-numbers.com/movie/Ghostbusters-Frozen-Empire-(2024)" TargetMode="External"/><Relationship Id="rId451" Type="http://schemas.openxmlformats.org/officeDocument/2006/relationships/hyperlink" Target="https://www.the-numbers.com/movie/Rad-(1986)" TargetMode="External"/><Relationship Id="rId549" Type="http://schemas.openxmlformats.org/officeDocument/2006/relationships/hyperlink" Target="https://www.the-numbers.com/box-office-chart/daily/2023/11/10" TargetMode="External"/><Relationship Id="rId756" Type="http://schemas.openxmlformats.org/officeDocument/2006/relationships/hyperlink" Target="https://www.the-numbers.com/movie/Psycho-(1960)" TargetMode="External"/><Relationship Id="rId1179" Type="http://schemas.openxmlformats.org/officeDocument/2006/relationships/hyperlink" Target="https://www.the-numbers.com/box-office-chart/daily/2024/12/06" TargetMode="External"/><Relationship Id="rId104" Type="http://schemas.openxmlformats.org/officeDocument/2006/relationships/hyperlink" Target="https://www.the-numbers.com/box-office-chart/daily/2024/08/30" TargetMode="External"/><Relationship Id="rId188" Type="http://schemas.openxmlformats.org/officeDocument/2006/relationships/hyperlink" Target="https://www.the-numbers.com/box-office-chart/daily/2023/12/01" TargetMode="External"/><Relationship Id="rId311" Type="http://schemas.openxmlformats.org/officeDocument/2006/relationships/hyperlink" Target="https://www.the-numbers.com/movie/Long-Game-The-(2024)" TargetMode="External"/><Relationship Id="rId395" Type="http://schemas.openxmlformats.org/officeDocument/2006/relationships/hyperlink" Target="https://www.the-numbers.com/movie/Order-The-(2024)" TargetMode="External"/><Relationship Id="rId409" Type="http://schemas.openxmlformats.org/officeDocument/2006/relationships/hyperlink" Target="https://www.the-numbers.com/movie/City-of-Dreams-(2024)" TargetMode="External"/><Relationship Id="rId963" Type="http://schemas.openxmlformats.org/officeDocument/2006/relationships/hyperlink" Target="https://www.the-numbers.com/box-office-chart/daily/2024/01/26" TargetMode="External"/><Relationship Id="rId1039" Type="http://schemas.openxmlformats.org/officeDocument/2006/relationships/hyperlink" Target="https://www.the-numbers.com/box-office-chart/daily/2024/10/04" TargetMode="External"/><Relationship Id="rId1246" Type="http://schemas.openxmlformats.org/officeDocument/2006/relationships/hyperlink" Target="https://www.the-numbers.com/movie/Things-Will-Be-Different-(2024)" TargetMode="External"/><Relationship Id="rId92" Type="http://schemas.openxmlformats.org/officeDocument/2006/relationships/hyperlink" Target="https://www.the-numbers.com/box-office-chart/daily/2024/09/13" TargetMode="External"/><Relationship Id="rId616" Type="http://schemas.openxmlformats.org/officeDocument/2006/relationships/hyperlink" Target="https://www.the-numbers.com/movie/Bete-La-(2022-France)" TargetMode="External"/><Relationship Id="rId823" Type="http://schemas.openxmlformats.org/officeDocument/2006/relationships/hyperlink" Target="https://www.the-numbers.com/box-office-chart/daily/2004/09/24" TargetMode="External"/><Relationship Id="rId255" Type="http://schemas.openxmlformats.org/officeDocument/2006/relationships/hyperlink" Target="https://www.the-numbers.com/movie/White-Bird-(2024)" TargetMode="External"/><Relationship Id="rId462" Type="http://schemas.openxmlformats.org/officeDocument/2006/relationships/hyperlink" Target="https://www.the-numbers.com/movie/Lost-On-A-Mountain-In-Maine-(2024)" TargetMode="External"/><Relationship Id="rId1092" Type="http://schemas.openxmlformats.org/officeDocument/2006/relationships/hyperlink" Target="https://www.the-numbers.com/movie/Mother-Couch-(2024)" TargetMode="External"/><Relationship Id="rId1106" Type="http://schemas.openxmlformats.org/officeDocument/2006/relationships/hyperlink" Target="https://www.the-numbers.com/movie/Pasang-In-The-Shadow-of-Everest-(2024)" TargetMode="External"/><Relationship Id="rId1313" Type="http://schemas.openxmlformats.org/officeDocument/2006/relationships/hyperlink" Target="https://www.the-numbers.com/movie/My-Sailor-My-Love-(2022-Finland)" TargetMode="External"/><Relationship Id="rId115" Type="http://schemas.openxmlformats.org/officeDocument/2006/relationships/hyperlink" Target="https://www.the-numbers.com/movie/Abigail-(2024)" TargetMode="External"/><Relationship Id="rId322" Type="http://schemas.openxmlformats.org/officeDocument/2006/relationships/hyperlink" Target="https://www.the-numbers.com/box-office-chart/daily/2024/12/05" TargetMode="External"/><Relationship Id="rId767" Type="http://schemas.openxmlformats.org/officeDocument/2006/relationships/hyperlink" Target="https://www.the-numbers.com/movie/I-Used-to-Be-Funny-(2023-Canada)" TargetMode="External"/><Relationship Id="rId974" Type="http://schemas.openxmlformats.org/officeDocument/2006/relationships/hyperlink" Target="https://www.the-numbers.com/box-office-chart/daily/2024/09/06" TargetMode="External"/><Relationship Id="rId199" Type="http://schemas.openxmlformats.org/officeDocument/2006/relationships/hyperlink" Target="https://www.the-numbers.com/movie/Saturday-Night-(2024)" TargetMode="External"/><Relationship Id="rId627" Type="http://schemas.openxmlformats.org/officeDocument/2006/relationships/hyperlink" Target="https://www.the-numbers.com/box-office-chart/daily/2024/08/16" TargetMode="External"/><Relationship Id="rId834" Type="http://schemas.openxmlformats.org/officeDocument/2006/relationships/hyperlink" Target="https://www.the-numbers.com/movie/Kuru-Otlar-Ustune-(2023-Turkey)" TargetMode="External"/><Relationship Id="rId1257" Type="http://schemas.openxmlformats.org/officeDocument/2006/relationships/hyperlink" Target="https://www.the-numbers.com/box-office-chart/daily/2024/06/14" TargetMode="External"/><Relationship Id="rId266" Type="http://schemas.openxmlformats.org/officeDocument/2006/relationships/hyperlink" Target="https://www.the-numbers.com/box-office-chart/daily/2024/03/29" TargetMode="External"/><Relationship Id="rId473" Type="http://schemas.openxmlformats.org/officeDocument/2006/relationships/hyperlink" Target="https://www.the-numbers.com/box-office-chart/daily/2024/04/12" TargetMode="External"/><Relationship Id="rId680" Type="http://schemas.openxmlformats.org/officeDocument/2006/relationships/hyperlink" Target="https://www.the-numbers.com/movie/How-to-Train-Your-Dragon" TargetMode="External"/><Relationship Id="rId901" Type="http://schemas.openxmlformats.org/officeDocument/2006/relationships/hyperlink" Target="https://www.the-numbers.com/box-office-chart/daily/1998/10/16" TargetMode="External"/><Relationship Id="rId1117" Type="http://schemas.openxmlformats.org/officeDocument/2006/relationships/hyperlink" Target="https://www.the-numbers.com/movie/Lost-Soulz-(2024)" TargetMode="External"/><Relationship Id="rId1324" Type="http://schemas.openxmlformats.org/officeDocument/2006/relationships/hyperlink" Target="https://www.the-numbers.com/box-office-chart/daily/2023/10/27" TargetMode="External"/><Relationship Id="rId30" Type="http://schemas.openxmlformats.org/officeDocument/2006/relationships/hyperlink" Target="https://www.the-numbers.com/box-office-chart/daily/2024/08/09" TargetMode="External"/><Relationship Id="rId126" Type="http://schemas.openxmlformats.org/officeDocument/2006/relationships/hyperlink" Target="https://www.the-numbers.com/box-office-chart/daily/2024/08/23" TargetMode="External"/><Relationship Id="rId333" Type="http://schemas.openxmlformats.org/officeDocument/2006/relationships/hyperlink" Target="https://www.the-numbers.com/box-office-chart/daily/2024/05/31" TargetMode="External"/><Relationship Id="rId540" Type="http://schemas.openxmlformats.org/officeDocument/2006/relationships/hyperlink" Target="https://www.the-numbers.com/movie/Renaissance-A-Film-by-Beyonce-(2023)" TargetMode="External"/><Relationship Id="rId778" Type="http://schemas.openxmlformats.org/officeDocument/2006/relationships/hyperlink" Target="https://www.the-numbers.com/box-office-chart/daily/2024/02/09" TargetMode="External"/><Relationship Id="rId985" Type="http://schemas.openxmlformats.org/officeDocument/2006/relationships/hyperlink" Target="https://www.the-numbers.com/movie/Batman-Forever-(1995)" TargetMode="External"/><Relationship Id="rId1170" Type="http://schemas.openxmlformats.org/officeDocument/2006/relationships/hyperlink" Target="https://www.the-numbers.com/movie/American-Star-(2024)" TargetMode="External"/><Relationship Id="rId638" Type="http://schemas.openxmlformats.org/officeDocument/2006/relationships/hyperlink" Target="https://www.the-numbers.com/movie/Paris-Texas" TargetMode="External"/><Relationship Id="rId845" Type="http://schemas.openxmlformats.org/officeDocument/2006/relationships/hyperlink" Target="https://www.the-numbers.com/movie/God-and-Country-The-Rise-Of-Christian-Nationalism-(2024)" TargetMode="External"/><Relationship Id="rId1030" Type="http://schemas.openxmlformats.org/officeDocument/2006/relationships/hyperlink" Target="https://www.the-numbers.com/movie/Oath-The-(2023)" TargetMode="External"/><Relationship Id="rId1268" Type="http://schemas.openxmlformats.org/officeDocument/2006/relationships/hyperlink" Target="https://www.the-numbers.com/box-office-chart/daily/2024/07/19" TargetMode="External"/><Relationship Id="rId277" Type="http://schemas.openxmlformats.org/officeDocument/2006/relationships/hyperlink" Target="https://www.the-numbers.com/movie/Exorcism-The-(2024)" TargetMode="External"/><Relationship Id="rId400" Type="http://schemas.openxmlformats.org/officeDocument/2006/relationships/hyperlink" Target="https://www.the-numbers.com/box-office-chart/daily/2024/02/09" TargetMode="External"/><Relationship Id="rId484" Type="http://schemas.openxmlformats.org/officeDocument/2006/relationships/hyperlink" Target="https://www.the-numbers.com/box-office-chart/daily/2023/11/17" TargetMode="External"/><Relationship Id="rId705" Type="http://schemas.openxmlformats.org/officeDocument/2006/relationships/hyperlink" Target="https://www.the-numbers.com/movie/Nickel-Boys-(2024)" TargetMode="External"/><Relationship Id="rId1128" Type="http://schemas.openxmlformats.org/officeDocument/2006/relationships/hyperlink" Target="https://www.the-numbers.com/box-office-chart/daily/2024/07/05" TargetMode="External"/><Relationship Id="rId137" Type="http://schemas.openxmlformats.org/officeDocument/2006/relationships/hyperlink" Target="https://www.the-numbers.com/movie/First-Omen-The-(2024)" TargetMode="External"/><Relationship Id="rId344" Type="http://schemas.openxmlformats.org/officeDocument/2006/relationships/hyperlink" Target="https://www.the-numbers.com/movie/passion-de-Dodin-Bouffant-La-(2023-France)" TargetMode="External"/><Relationship Id="rId691" Type="http://schemas.openxmlformats.org/officeDocument/2006/relationships/hyperlink" Target="https://www.the-numbers.com/movie/Escape-(2024-South-Korea)" TargetMode="External"/><Relationship Id="rId789" Type="http://schemas.openxmlformats.org/officeDocument/2006/relationships/hyperlink" Target="https://www.the-numbers.com/box-office-chart/daily/2024/01/26" TargetMode="External"/><Relationship Id="rId912" Type="http://schemas.openxmlformats.org/officeDocument/2006/relationships/hyperlink" Target="https://www.the-numbers.com/movie/Dumb-and-Dumber" TargetMode="External"/><Relationship Id="rId996" Type="http://schemas.openxmlformats.org/officeDocument/2006/relationships/hyperlink" Target="https://www.the-numbers.com/box-office-chart/daily/2013/07/12" TargetMode="External"/><Relationship Id="rId41" Type="http://schemas.openxmlformats.org/officeDocument/2006/relationships/hyperlink" Target="https://www.the-numbers.com/movie/IF-(2024)" TargetMode="External"/><Relationship Id="rId551" Type="http://schemas.openxmlformats.org/officeDocument/2006/relationships/hyperlink" Target="https://www.the-numbers.com/box-office-chart/daily/2024/11/15" TargetMode="External"/><Relationship Id="rId649" Type="http://schemas.openxmlformats.org/officeDocument/2006/relationships/hyperlink" Target="https://www.the-numbers.com/box-office-chart/daily/2008/05/09" TargetMode="External"/><Relationship Id="rId856" Type="http://schemas.openxmlformats.org/officeDocument/2006/relationships/hyperlink" Target="https://www.the-numbers.com/movie/Mon-crime-(2023-France)" TargetMode="External"/><Relationship Id="rId1181" Type="http://schemas.openxmlformats.org/officeDocument/2006/relationships/hyperlink" Target="https://www.the-numbers.com/box-office-chart/daily/2024/05/24" TargetMode="External"/><Relationship Id="rId1279" Type="http://schemas.openxmlformats.org/officeDocument/2006/relationships/hyperlink" Target="https://www.the-numbers.com/movie/Universal-Language-(2024-Canada)" TargetMode="External"/><Relationship Id="rId190" Type="http://schemas.openxmlformats.org/officeDocument/2006/relationships/hyperlink" Target="https://www.the-numbers.com/box-office-chart/daily/2023/12/08" TargetMode="External"/><Relationship Id="rId204" Type="http://schemas.openxmlformats.org/officeDocument/2006/relationships/hyperlink" Target="https://www.the-numbers.com/box-office-chart/daily/2024/08/23" TargetMode="External"/><Relationship Id="rId288" Type="http://schemas.openxmlformats.org/officeDocument/2006/relationships/hyperlink" Target="https://www.the-numbers.com/box-office-chart/daily/2024/05/17" TargetMode="External"/><Relationship Id="rId411" Type="http://schemas.openxmlformats.org/officeDocument/2006/relationships/hyperlink" Target="https://www.the-numbers.com/movie/Hocus-Pocus-(1993)" TargetMode="External"/><Relationship Id="rId509" Type="http://schemas.openxmlformats.org/officeDocument/2006/relationships/hyperlink" Target="https://www.the-numbers.com/box-office-chart/daily/2024/06/21" TargetMode="External"/><Relationship Id="rId1041" Type="http://schemas.openxmlformats.org/officeDocument/2006/relationships/hyperlink" Target="https://www.the-numbers.com/box-office-chart/daily/2024/02/23" TargetMode="External"/><Relationship Id="rId1139" Type="http://schemas.openxmlformats.org/officeDocument/2006/relationships/hyperlink" Target="https://www.the-numbers.com/box-office-chart/daily/2007/03/31" TargetMode="External"/><Relationship Id="rId495" Type="http://schemas.openxmlformats.org/officeDocument/2006/relationships/hyperlink" Target="https://www.the-numbers.com/box-office-chart/daily/2024/12/06" TargetMode="External"/><Relationship Id="rId716" Type="http://schemas.openxmlformats.org/officeDocument/2006/relationships/hyperlink" Target="https://www.the-numbers.com/movie/Just-a-Bit-Outside-The-Story-of-the-1982-Milwaukee-Brewers-(2024)" TargetMode="External"/><Relationship Id="rId923" Type="http://schemas.openxmlformats.org/officeDocument/2006/relationships/hyperlink" Target="https://www.the-numbers.com/movie/Day-of-the-Fight-(2024)" TargetMode="External"/><Relationship Id="rId52" Type="http://schemas.openxmlformats.org/officeDocument/2006/relationships/hyperlink" Target="https://www.the-numbers.com/box-office-chart/daily/2024/05/24" TargetMode="External"/><Relationship Id="rId148" Type="http://schemas.openxmlformats.org/officeDocument/2006/relationships/hyperlink" Target="https://www.the-numbers.com/box-office-chart/daily/2024/06/07" TargetMode="External"/><Relationship Id="rId355" Type="http://schemas.openxmlformats.org/officeDocument/2006/relationships/hyperlink" Target="https://www.the-numbers.com/box-office-chart/daily/1999/10/29" TargetMode="External"/><Relationship Id="rId562" Type="http://schemas.openxmlformats.org/officeDocument/2006/relationships/hyperlink" Target="https://www.the-numbers.com/movie/Shining-The-(1980)" TargetMode="External"/><Relationship Id="rId1192" Type="http://schemas.openxmlformats.org/officeDocument/2006/relationships/hyperlink" Target="https://www.the-numbers.com/movie/Karaoke-(2022-Israel)" TargetMode="External"/><Relationship Id="rId1206" Type="http://schemas.openxmlformats.org/officeDocument/2006/relationships/hyperlink" Target="https://www.the-numbers.com/movie/Amelias-Children-(2023-Portugal)" TargetMode="External"/><Relationship Id="rId215" Type="http://schemas.openxmlformats.org/officeDocument/2006/relationships/hyperlink" Target="https://www.the-numbers.com/movie/Love-Lies-Bleeding-(2024-United-Kingdom)" TargetMode="External"/><Relationship Id="rId422" Type="http://schemas.openxmlformats.org/officeDocument/2006/relationships/hyperlink" Target="https://www.the-numbers.com/box-office-chart/daily/2022/03/11" TargetMode="External"/><Relationship Id="rId867" Type="http://schemas.openxmlformats.org/officeDocument/2006/relationships/hyperlink" Target="https://www.the-numbers.com/movie/Mask-The" TargetMode="External"/><Relationship Id="rId1052" Type="http://schemas.openxmlformats.org/officeDocument/2006/relationships/hyperlink" Target="https://www.the-numbers.com/box-office-chart/daily/2024/04/12" TargetMode="External"/><Relationship Id="rId299" Type="http://schemas.openxmlformats.org/officeDocument/2006/relationships/hyperlink" Target="https://www.the-numbers.com/movie/Wish-(2023)" TargetMode="External"/><Relationship Id="rId727" Type="http://schemas.openxmlformats.org/officeDocument/2006/relationships/hyperlink" Target="https://www.the-numbers.com/box-office-chart/daily/2024/04/05" TargetMode="External"/><Relationship Id="rId934" Type="http://schemas.openxmlformats.org/officeDocument/2006/relationships/hyperlink" Target="https://www.the-numbers.com/movie/High-and-Low-John-Galliano-(2024)" TargetMode="External"/><Relationship Id="rId63" Type="http://schemas.openxmlformats.org/officeDocument/2006/relationships/hyperlink" Target="https://www.the-numbers.com/movie/Civil-War-(2024)" TargetMode="External"/><Relationship Id="rId159" Type="http://schemas.openxmlformats.org/officeDocument/2006/relationships/hyperlink" Target="https://www.the-numbers.com/movie/Substance-The-(2024)" TargetMode="External"/><Relationship Id="rId366" Type="http://schemas.openxmlformats.org/officeDocument/2006/relationships/hyperlink" Target="https://www.the-numbers.com/box-office-chart/daily/2024/01/12" TargetMode="External"/><Relationship Id="rId573" Type="http://schemas.openxmlformats.org/officeDocument/2006/relationships/hyperlink" Target="https://www.the-numbers.com/movie/Harry-Potter-and-the-Prisoner-of-Azkaban" TargetMode="External"/><Relationship Id="rId780" Type="http://schemas.openxmlformats.org/officeDocument/2006/relationships/hyperlink" Target="https://www.the-numbers.com/box-office-chart/daily/2024/02/16" TargetMode="External"/><Relationship Id="rId1217" Type="http://schemas.openxmlformats.org/officeDocument/2006/relationships/hyperlink" Target="https://www.the-numbers.com/box-office-chart/daily/2024/02/09" TargetMode="External"/><Relationship Id="rId226" Type="http://schemas.openxmlformats.org/officeDocument/2006/relationships/hyperlink" Target="https://www.the-numbers.com/box-office-chart/daily/2024/05/24" TargetMode="External"/><Relationship Id="rId433" Type="http://schemas.openxmlformats.org/officeDocument/2006/relationships/hyperlink" Target="https://www.the-numbers.com/movie/Luca-(2021)" TargetMode="External"/><Relationship Id="rId878" Type="http://schemas.openxmlformats.org/officeDocument/2006/relationships/hyperlink" Target="https://www.the-numbers.com/movie/Dandelion-(2024)" TargetMode="External"/><Relationship Id="rId1063" Type="http://schemas.openxmlformats.org/officeDocument/2006/relationships/hyperlink" Target="https://www.the-numbers.com/movie/Red-Right-Hand-(2024)" TargetMode="External"/><Relationship Id="rId1270" Type="http://schemas.openxmlformats.org/officeDocument/2006/relationships/hyperlink" Target="https://www.the-numbers.com/box-office-chart/daily/2019/06/11" TargetMode="External"/><Relationship Id="rId640" Type="http://schemas.openxmlformats.org/officeDocument/2006/relationships/hyperlink" Target="https://www.the-numbers.com/box-office-chart/daily/2023/12/08" TargetMode="External"/><Relationship Id="rId738" Type="http://schemas.openxmlformats.org/officeDocument/2006/relationships/hyperlink" Target="https://www.the-numbers.com/box-office-chart/daily/2024/02/09" TargetMode="External"/><Relationship Id="rId945" Type="http://schemas.openxmlformats.org/officeDocument/2006/relationships/hyperlink" Target="https://www.the-numbers.com/box-office-chart/daily/2024/11/29" TargetMode="External"/><Relationship Id="rId74" Type="http://schemas.openxmlformats.org/officeDocument/2006/relationships/hyperlink" Target="https://www.the-numbers.com/box-office-chart/daily/2024/10/04" TargetMode="External"/><Relationship Id="rId377" Type="http://schemas.openxmlformats.org/officeDocument/2006/relationships/hyperlink" Target="https://www.the-numbers.com/movie/Stree-2-(2024-India)" TargetMode="External"/><Relationship Id="rId500" Type="http://schemas.openxmlformats.org/officeDocument/2006/relationships/hyperlink" Target="https://www.the-numbers.com/movie/Spider-Man-Far-From-Home-(2019)" TargetMode="External"/><Relationship Id="rId584" Type="http://schemas.openxmlformats.org/officeDocument/2006/relationships/hyperlink" Target="https://www.the-numbers.com/movie/Firebrand-(2024-United-Kingdom)" TargetMode="External"/><Relationship Id="rId805" Type="http://schemas.openxmlformats.org/officeDocument/2006/relationships/hyperlink" Target="https://www.the-numbers.com/box-office-chart/daily/2023/11/17" TargetMode="External"/><Relationship Id="rId1130" Type="http://schemas.openxmlformats.org/officeDocument/2006/relationships/hyperlink" Target="https://www.the-numbers.com/box-office-chart/daily/2024/09/20" TargetMode="External"/><Relationship Id="rId1228" Type="http://schemas.openxmlformats.org/officeDocument/2006/relationships/hyperlink" Target="https://www.the-numbers.com/movie/Pastors-Kid-(2024)" TargetMode="External"/><Relationship Id="rId5" Type="http://schemas.openxmlformats.org/officeDocument/2006/relationships/hyperlink" Target="https://www.the-numbers.com/movie/Wicked-(2024)" TargetMode="External"/><Relationship Id="rId237" Type="http://schemas.openxmlformats.org/officeDocument/2006/relationships/hyperlink" Target="https://www.the-numbers.com/movie/Back-to-Black-(2024-United-Kingdom)" TargetMode="External"/><Relationship Id="rId791" Type="http://schemas.openxmlformats.org/officeDocument/2006/relationships/hyperlink" Target="https://www.the-numbers.com/box-office-chart/daily/2024/01/05" TargetMode="External"/><Relationship Id="rId889" Type="http://schemas.openxmlformats.org/officeDocument/2006/relationships/hyperlink" Target="https://www.the-numbers.com/movie/Fragile-Flower-A-(2024-Vietnam)" TargetMode="External"/><Relationship Id="rId1074" Type="http://schemas.openxmlformats.org/officeDocument/2006/relationships/hyperlink" Target="https://www.the-numbers.com/movie/Trapezium-(2024-Japan)" TargetMode="External"/><Relationship Id="rId444" Type="http://schemas.openxmlformats.org/officeDocument/2006/relationships/hyperlink" Target="https://www.the-numbers.com/box-office-chart/daily/2024/04/15" TargetMode="External"/><Relationship Id="rId651" Type="http://schemas.openxmlformats.org/officeDocument/2006/relationships/hyperlink" Target="https://www.the-numbers.com/box-office-chart/daily/2019/04/02" TargetMode="External"/><Relationship Id="rId749" Type="http://schemas.openxmlformats.org/officeDocument/2006/relationships/hyperlink" Target="https://www.the-numbers.com/movie/Big-Lebowski-The" TargetMode="External"/><Relationship Id="rId1281" Type="http://schemas.openxmlformats.org/officeDocument/2006/relationships/hyperlink" Target="https://www.the-numbers.com/movie/My-Dearest-Fu-Bao-(2024-South-Korea)" TargetMode="External"/><Relationship Id="rId290" Type="http://schemas.openxmlformats.org/officeDocument/2006/relationships/hyperlink" Target="https://www.the-numbers.com/box-office-chart/daily/2024/02/07" TargetMode="External"/><Relationship Id="rId304" Type="http://schemas.openxmlformats.org/officeDocument/2006/relationships/hyperlink" Target="https://www.the-numbers.com/box-office-chart/daily/2024/09/12" TargetMode="External"/><Relationship Id="rId388" Type="http://schemas.openxmlformats.org/officeDocument/2006/relationships/hyperlink" Target="https://www.the-numbers.com/box-office-chart/daily/2024/10/04" TargetMode="External"/><Relationship Id="rId511" Type="http://schemas.openxmlformats.org/officeDocument/2006/relationships/hyperlink" Target="https://www.the-numbers.com/box-office-chart/daily/2024/08/02" TargetMode="External"/><Relationship Id="rId609" Type="http://schemas.openxmlformats.org/officeDocument/2006/relationships/hyperlink" Target="https://www.the-numbers.com/movie/Scrambled-(2024)" TargetMode="External"/><Relationship Id="rId956" Type="http://schemas.openxmlformats.org/officeDocument/2006/relationships/hyperlink" Target="https://www.the-numbers.com/movie/Kizumonogatari-Koyomi-Vamp-(2024-Japan)" TargetMode="External"/><Relationship Id="rId1141" Type="http://schemas.openxmlformats.org/officeDocument/2006/relationships/hyperlink" Target="https://www.the-numbers.com/box-office-chart/daily/2002/12/27" TargetMode="External"/><Relationship Id="rId1239" Type="http://schemas.openxmlformats.org/officeDocument/2006/relationships/hyperlink" Target="https://www.the-numbers.com/box-office-chart/daily/2024/01/05" TargetMode="External"/><Relationship Id="rId85" Type="http://schemas.openxmlformats.org/officeDocument/2006/relationships/hyperlink" Target="https://www.the-numbers.com/movie/Madame-Web-(2024)" TargetMode="External"/><Relationship Id="rId150" Type="http://schemas.openxmlformats.org/officeDocument/2006/relationships/hyperlink" Target="https://www.the-numbers.com/box-office-chart/daily/2024/05/03" TargetMode="External"/><Relationship Id="rId595" Type="http://schemas.openxmlformats.org/officeDocument/2006/relationships/hyperlink" Target="https://www.the-numbers.com/movie/Harry-Potter-and-the-Half-Blood-Prince" TargetMode="External"/><Relationship Id="rId816" Type="http://schemas.openxmlformats.org/officeDocument/2006/relationships/hyperlink" Target="https://www.the-numbers.com/movie/Poolman-(2024)" TargetMode="External"/><Relationship Id="rId1001" Type="http://schemas.openxmlformats.org/officeDocument/2006/relationships/hyperlink" Target="https://www.the-numbers.com/movie/regne-animal-Le-(2023-France)" TargetMode="External"/><Relationship Id="rId248" Type="http://schemas.openxmlformats.org/officeDocument/2006/relationships/hyperlink" Target="https://www.the-numbers.com/movie/Devara-Part-1-(2024-India)" TargetMode="External"/><Relationship Id="rId455" Type="http://schemas.openxmlformats.org/officeDocument/2006/relationships/hyperlink" Target="https://www.the-numbers.com/box-office-chart/daily/2024/08/02" TargetMode="External"/><Relationship Id="rId662" Type="http://schemas.openxmlformats.org/officeDocument/2006/relationships/hyperlink" Target="https://www.the-numbers.com/box-office-chart/daily/2024/04/19" TargetMode="External"/><Relationship Id="rId1085" Type="http://schemas.openxmlformats.org/officeDocument/2006/relationships/hyperlink" Target="https://www.the-numbers.com/movie/World-According-to-Allee-Willis-The-(2024)" TargetMode="External"/><Relationship Id="rId1292" Type="http://schemas.openxmlformats.org/officeDocument/2006/relationships/hyperlink" Target="https://www.the-numbers.com/box-office-chart/daily/2023/12/01" TargetMode="External"/><Relationship Id="rId1306" Type="http://schemas.openxmlformats.org/officeDocument/2006/relationships/hyperlink" Target="https://www.the-numbers.com/box-office-chart/daily/2023/07/28" TargetMode="External"/><Relationship Id="rId12" Type="http://schemas.openxmlformats.org/officeDocument/2006/relationships/hyperlink" Target="https://www.the-numbers.com/box-office-chart/daily/2024/09/06" TargetMode="External"/><Relationship Id="rId108" Type="http://schemas.openxmlformats.org/officeDocument/2006/relationships/hyperlink" Target="https://www.the-numbers.com/box-office-chart/daily/2024/06/28" TargetMode="External"/><Relationship Id="rId315" Type="http://schemas.openxmlformats.org/officeDocument/2006/relationships/hyperlink" Target="https://www.the-numbers.com/movie/1992-(2024)" TargetMode="External"/><Relationship Id="rId522" Type="http://schemas.openxmlformats.org/officeDocument/2006/relationships/hyperlink" Target="https://www.the-numbers.com/movie/Disciples-in-the-Moonlight-(2024)" TargetMode="External"/><Relationship Id="rId967" Type="http://schemas.openxmlformats.org/officeDocument/2006/relationships/hyperlink" Target="https://www.the-numbers.com/box-office-chart/daily/2024/02/23" TargetMode="External"/><Relationship Id="rId1152" Type="http://schemas.openxmlformats.org/officeDocument/2006/relationships/hyperlink" Target="https://www.the-numbers.com/movie/meutes-Les-(2023-France)" TargetMode="External"/><Relationship Id="rId96" Type="http://schemas.openxmlformats.org/officeDocument/2006/relationships/hyperlink" Target="https://www.the-numbers.com/box-office-chart/daily/2009/02/06" TargetMode="External"/><Relationship Id="rId161" Type="http://schemas.openxmlformats.org/officeDocument/2006/relationships/hyperlink" Target="https://www.the-numbers.com/movie/Immaculate-(2024)" TargetMode="External"/><Relationship Id="rId399" Type="http://schemas.openxmlformats.org/officeDocument/2006/relationships/hyperlink" Target="https://www.the-numbers.com/movie/Out-of-Darkness-(2024-United-Kingdom)" TargetMode="External"/><Relationship Id="rId827" Type="http://schemas.openxmlformats.org/officeDocument/2006/relationships/hyperlink" Target="https://www.the-numbers.com/box-office-chart/daily/2024/08/30" TargetMode="External"/><Relationship Id="rId1012" Type="http://schemas.openxmlformats.org/officeDocument/2006/relationships/hyperlink" Target="https://www.the-numbers.com/box-office-chart/daily/2024/10/18" TargetMode="External"/><Relationship Id="rId259" Type="http://schemas.openxmlformats.org/officeDocument/2006/relationships/hyperlink" Target="https://www.the-numbers.com/movie/Kinds-of-Kindness-(2024-Ireland)" TargetMode="External"/><Relationship Id="rId466" Type="http://schemas.openxmlformats.org/officeDocument/2006/relationships/hyperlink" Target="https://www.the-numbers.com/movie/Dan-Da-Dan-First-Encounter-(2024-Japan)" TargetMode="External"/><Relationship Id="rId673" Type="http://schemas.openxmlformats.org/officeDocument/2006/relationships/hyperlink" Target="https://www.the-numbers.com/movie/Housekeeping-for-Beginners-(2024-Macedonia)" TargetMode="External"/><Relationship Id="rId880" Type="http://schemas.openxmlformats.org/officeDocument/2006/relationships/hyperlink" Target="https://www.the-numbers.com/movie/In-the-Summers-(2024)" TargetMode="External"/><Relationship Id="rId1096" Type="http://schemas.openxmlformats.org/officeDocument/2006/relationships/hyperlink" Target="https://www.the-numbers.com/movie/Food-Inc-2-(2024)" TargetMode="External"/><Relationship Id="rId1317" Type="http://schemas.openxmlformats.org/officeDocument/2006/relationships/hyperlink" Target="https://www.the-numbers.com/movie/Mr-Hit-Me-Up-(2024)" TargetMode="External"/><Relationship Id="rId23" Type="http://schemas.openxmlformats.org/officeDocument/2006/relationships/hyperlink" Target="https://www.the-numbers.com/movie/Kingdom-of-the-Planet-of-the-Apes-(2024)" TargetMode="External"/><Relationship Id="rId119" Type="http://schemas.openxmlformats.org/officeDocument/2006/relationships/hyperlink" Target="https://www.the-numbers.com/movie/Arthur-the-King-(2024)" TargetMode="External"/><Relationship Id="rId326" Type="http://schemas.openxmlformats.org/officeDocument/2006/relationships/hyperlink" Target="https://www.the-numbers.com/movie/My-Penguin-Friend-(2024)" TargetMode="External"/><Relationship Id="rId533" Type="http://schemas.openxmlformats.org/officeDocument/2006/relationships/hyperlink" Target="https://www.the-numbers.com/movie/Bade-Miyan-Chote-Miyan-(2024-India)" TargetMode="External"/><Relationship Id="rId978" Type="http://schemas.openxmlformats.org/officeDocument/2006/relationships/hyperlink" Target="https://www.the-numbers.com/movie/Paddington-2" TargetMode="External"/><Relationship Id="rId1163" Type="http://schemas.openxmlformats.org/officeDocument/2006/relationships/hyperlink" Target="https://www.the-numbers.com/movie/Lavender-Hill-Mob-The-(UK)" TargetMode="External"/><Relationship Id="rId740" Type="http://schemas.openxmlformats.org/officeDocument/2006/relationships/hyperlink" Target="https://www.the-numbers.com/box-office-chart/daily/2023/10/13" TargetMode="External"/><Relationship Id="rId838" Type="http://schemas.openxmlformats.org/officeDocument/2006/relationships/hyperlink" Target="https://www.the-numbers.com/movie/Sugarcane-(2024)" TargetMode="External"/><Relationship Id="rId1023" Type="http://schemas.openxmlformats.org/officeDocument/2006/relationships/hyperlink" Target="https://www.the-numbers.com/movie/Limbo-(2023-Australia)" TargetMode="External"/><Relationship Id="rId172" Type="http://schemas.openxmlformats.org/officeDocument/2006/relationships/hyperlink" Target="https://www.the-numbers.com/box-office-chart/daily/2024/10/18" TargetMode="External"/><Relationship Id="rId477" Type="http://schemas.openxmlformats.org/officeDocument/2006/relationships/hyperlink" Target="https://www.the-numbers.com/box-office-chart/daily/2023/11/22" TargetMode="External"/><Relationship Id="rId600" Type="http://schemas.openxmlformats.org/officeDocument/2006/relationships/hyperlink" Target="https://www.the-numbers.com/box-office-chart/daily/2024/03/15" TargetMode="External"/><Relationship Id="rId684" Type="http://schemas.openxmlformats.org/officeDocument/2006/relationships/hyperlink" Target="https://www.the-numbers.com/movie/Batman-The-(2021)" TargetMode="External"/><Relationship Id="rId1230" Type="http://schemas.openxmlformats.org/officeDocument/2006/relationships/hyperlink" Target="https://www.the-numbers.com/movie/Little-Bites-(2024)" TargetMode="External"/><Relationship Id="rId1328" Type="http://schemas.openxmlformats.org/officeDocument/2006/relationships/hyperlink" Target="https://www.the-numbers.com/box-office-chart/daily/2023/10/13" TargetMode="External"/><Relationship Id="rId337" Type="http://schemas.openxmlformats.org/officeDocument/2006/relationships/hyperlink" Target="https://www.the-numbers.com/box-office-chart/daily/2024/04/26" TargetMode="External"/><Relationship Id="rId891" Type="http://schemas.openxmlformats.org/officeDocument/2006/relationships/hyperlink" Target="https://www.the-numbers.com/movie/Mad-Max-Fury-Road" TargetMode="External"/><Relationship Id="rId905" Type="http://schemas.openxmlformats.org/officeDocument/2006/relationships/hyperlink" Target="https://www.the-numbers.com/movie/Shawshank-Redemption-The-(1994)" TargetMode="External"/><Relationship Id="rId989" Type="http://schemas.openxmlformats.org/officeDocument/2006/relationships/hyperlink" Target="https://www.the-numbers.com/movie/Flipside-(2024)" TargetMode="External"/><Relationship Id="rId34" Type="http://schemas.openxmlformats.org/officeDocument/2006/relationships/hyperlink" Target="https://www.the-numbers.com/box-office-chart/daily/2024/10/25" TargetMode="External"/><Relationship Id="rId544" Type="http://schemas.openxmlformats.org/officeDocument/2006/relationships/hyperlink" Target="https://www.the-numbers.com/movie/Different-Man-A-(2024)" TargetMode="External"/><Relationship Id="rId751" Type="http://schemas.openxmlformats.org/officeDocument/2006/relationships/hyperlink" Target="https://www.the-numbers.com/movie/Femme-(2023-United-Kingdom)" TargetMode="External"/><Relationship Id="rId849" Type="http://schemas.openxmlformats.org/officeDocument/2006/relationships/hyperlink" Target="https://www.the-numbers.com/movie/Armee-des-ombres-L" TargetMode="External"/><Relationship Id="rId1174" Type="http://schemas.openxmlformats.org/officeDocument/2006/relationships/hyperlink" Target="https://www.the-numbers.com/movie/Eno-(2024)" TargetMode="External"/><Relationship Id="rId183" Type="http://schemas.openxmlformats.org/officeDocument/2006/relationships/hyperlink" Target="https://www.the-numbers.com/movie/Bonhoeffer-Pastor-Spy-Assassin-(2024-Belgium)" TargetMode="External"/><Relationship Id="rId390" Type="http://schemas.openxmlformats.org/officeDocument/2006/relationships/hyperlink" Target="https://www.the-numbers.com/box-office-chart/daily/2024/03/08" TargetMode="External"/><Relationship Id="rId404" Type="http://schemas.openxmlformats.org/officeDocument/2006/relationships/hyperlink" Target="https://www.the-numbers.com/box-office-chart/daily/2024/06/28" TargetMode="External"/><Relationship Id="rId611" Type="http://schemas.openxmlformats.org/officeDocument/2006/relationships/hyperlink" Target="https://www.the-numbers.com/movie/Harry-Potter-and-the-Goblet-of-Fire" TargetMode="External"/><Relationship Id="rId1034" Type="http://schemas.openxmlformats.org/officeDocument/2006/relationships/hyperlink" Target="https://www.the-numbers.com/movie/Panda-Plan-(2024-China)" TargetMode="External"/><Relationship Id="rId1241" Type="http://schemas.openxmlformats.org/officeDocument/2006/relationships/hyperlink" Target="https://www.the-numbers.com/box-office-chart/daily/2024/12/25" TargetMode="External"/><Relationship Id="rId250" Type="http://schemas.openxmlformats.org/officeDocument/2006/relationships/hyperlink" Target="https://www.the-numbers.com/movie/Killers-Game-The-(2024)" TargetMode="External"/><Relationship Id="rId488" Type="http://schemas.openxmlformats.org/officeDocument/2006/relationships/hyperlink" Target="https://www.the-numbers.com/box-office-chart/daily/2002/05/03" TargetMode="External"/><Relationship Id="rId695" Type="http://schemas.openxmlformats.org/officeDocument/2006/relationships/hyperlink" Target="https://www.the-numbers.com/movie/Sweet-East-The-(2023)" TargetMode="External"/><Relationship Id="rId709" Type="http://schemas.openxmlformats.org/officeDocument/2006/relationships/hyperlink" Target="https://www.the-numbers.com/movie/Noryang-Deadly-Sea-(2023-South-Korea)" TargetMode="External"/><Relationship Id="rId916" Type="http://schemas.openxmlformats.org/officeDocument/2006/relationships/hyperlink" Target="https://www.the-numbers.com/box-office-chart/daily/2024/01/19" TargetMode="External"/><Relationship Id="rId1101" Type="http://schemas.openxmlformats.org/officeDocument/2006/relationships/hyperlink" Target="https://www.the-numbers.com/box-office-chart/daily/2024/03/22" TargetMode="External"/><Relationship Id="rId45" Type="http://schemas.openxmlformats.org/officeDocument/2006/relationships/hyperlink" Target="https://www.the-numbers.com/movie/Bob-Marley-One-Love-(2024)" TargetMode="External"/><Relationship Id="rId110" Type="http://schemas.openxmlformats.org/officeDocument/2006/relationships/hyperlink" Target="https://www.the-numbers.com/box-office-chart/daily/2024/12/25" TargetMode="External"/><Relationship Id="rId348" Type="http://schemas.openxmlformats.org/officeDocument/2006/relationships/hyperlink" Target="https://www.the-numbers.com/movie/Tillu-Square-(2024-India)" TargetMode="External"/><Relationship Id="rId555" Type="http://schemas.openxmlformats.org/officeDocument/2006/relationships/hyperlink" Target="https://www.the-numbers.com/box-office-chart/daily/2024/01/26" TargetMode="External"/><Relationship Id="rId762" Type="http://schemas.openxmlformats.org/officeDocument/2006/relationships/hyperlink" Target="https://www.the-numbers.com/movie/How-to-Have-Sex-(2023-United-Kingdom)" TargetMode="External"/><Relationship Id="rId1185" Type="http://schemas.openxmlformats.org/officeDocument/2006/relationships/hyperlink" Target="https://www.the-numbers.com/box-office-chart/daily/2023/09/29" TargetMode="External"/><Relationship Id="rId194" Type="http://schemas.openxmlformats.org/officeDocument/2006/relationships/hyperlink" Target="https://www.the-numbers.com/box-office-chart/daily/2024/03/22" TargetMode="External"/><Relationship Id="rId208" Type="http://schemas.openxmlformats.org/officeDocument/2006/relationships/hyperlink" Target="https://www.the-numbers.com/box-office-chart/daily/2024/06/21" TargetMode="External"/><Relationship Id="rId415" Type="http://schemas.openxmlformats.org/officeDocument/2006/relationships/hyperlink" Target="https://www.the-numbers.com/box-office-chart/daily/2024/11/08" TargetMode="External"/><Relationship Id="rId622" Type="http://schemas.openxmlformats.org/officeDocument/2006/relationships/hyperlink" Target="https://www.the-numbers.com/movie/I-THE-EXECUTIONER-(2024-South-Korea)" TargetMode="External"/><Relationship Id="rId1045" Type="http://schemas.openxmlformats.org/officeDocument/2006/relationships/hyperlink" Target="https://www.the-numbers.com/movie/Dark-Feathers-Dance-Of-The-Geisha-(2024)" TargetMode="External"/><Relationship Id="rId1252" Type="http://schemas.openxmlformats.org/officeDocument/2006/relationships/hyperlink" Target="https://www.the-numbers.com/movie/Santosh-(2024-United-Kingdom)" TargetMode="External"/><Relationship Id="rId261" Type="http://schemas.openxmlformats.org/officeDocument/2006/relationships/hyperlink" Target="https://www.the-numbers.com/movie/Drive-Away-Dolls-(2024)" TargetMode="External"/><Relationship Id="rId499" Type="http://schemas.openxmlformats.org/officeDocument/2006/relationships/hyperlink" Target="https://www.the-numbers.com/box-office-chart/daily/2024/05/03" TargetMode="External"/><Relationship Id="rId927" Type="http://schemas.openxmlformats.org/officeDocument/2006/relationships/hyperlink" Target="https://www.the-numbers.com/movie/Classe-Tous-Risques" TargetMode="External"/><Relationship Id="rId1112" Type="http://schemas.openxmlformats.org/officeDocument/2006/relationships/hyperlink" Target="https://www.the-numbers.com/box-office-chart/daily/2024/11/14" TargetMode="External"/><Relationship Id="rId56" Type="http://schemas.openxmlformats.org/officeDocument/2006/relationships/hyperlink" Target="https://www.the-numbers.com/box-office-chart/daily/2024/07/12" TargetMode="External"/><Relationship Id="rId359" Type="http://schemas.openxmlformats.org/officeDocument/2006/relationships/hyperlink" Target="https://www.the-numbers.com/box-office-chart/daily/2024/11/01" TargetMode="External"/><Relationship Id="rId566" Type="http://schemas.openxmlformats.org/officeDocument/2006/relationships/hyperlink" Target="https://www.the-numbers.com/box-office-chart/daily/2024/10/18" TargetMode="External"/><Relationship Id="rId773" Type="http://schemas.openxmlformats.org/officeDocument/2006/relationships/hyperlink" Target="https://www.the-numbers.com/movie/Coup-(2024)" TargetMode="External"/><Relationship Id="rId1196" Type="http://schemas.openxmlformats.org/officeDocument/2006/relationships/hyperlink" Target="https://www.the-numbers.com/movie/Disco-Boy-(2023-France)" TargetMode="External"/><Relationship Id="rId121" Type="http://schemas.openxmlformats.org/officeDocument/2006/relationships/hyperlink" Target="https://www.the-numbers.com/movie/We-Live-in-Time-(2024-United-Kingdom)" TargetMode="External"/><Relationship Id="rId219" Type="http://schemas.openxmlformats.org/officeDocument/2006/relationships/hyperlink" Target="https://www.the-numbers.com/movie/Chosen-The-Season-4-Episodes-7-and-8-(2024)" TargetMode="External"/><Relationship Id="rId426" Type="http://schemas.openxmlformats.org/officeDocument/2006/relationships/hyperlink" Target="https://www.the-numbers.com/box-office-chart/daily/2024/09/27" TargetMode="External"/><Relationship Id="rId633" Type="http://schemas.openxmlformats.org/officeDocument/2006/relationships/hyperlink" Target="https://www.the-numbers.com/box-office-chart/daily/2024/08/09" TargetMode="External"/><Relationship Id="rId980" Type="http://schemas.openxmlformats.org/officeDocument/2006/relationships/hyperlink" Target="https://www.the-numbers.com/movie/Clockwork-Orange-A-(1971)" TargetMode="External"/><Relationship Id="rId1056" Type="http://schemas.openxmlformats.org/officeDocument/2006/relationships/hyperlink" Target="https://www.the-numbers.com/box-office-chart/daily/2024/08/30" TargetMode="External"/><Relationship Id="rId1263" Type="http://schemas.openxmlformats.org/officeDocument/2006/relationships/hyperlink" Target="https://www.the-numbers.com/movie/Convert-The-(2024-United-Kingdom)" TargetMode="External"/><Relationship Id="rId840" Type="http://schemas.openxmlformats.org/officeDocument/2006/relationships/hyperlink" Target="https://www.the-numbers.com/movie/War-Game-(2024)" TargetMode="External"/><Relationship Id="rId938" Type="http://schemas.openxmlformats.org/officeDocument/2006/relationships/hyperlink" Target="https://www.the-numbers.com/box-office-chart/daily/2023/11/03" TargetMode="External"/><Relationship Id="rId67" Type="http://schemas.openxmlformats.org/officeDocument/2006/relationships/hyperlink" Target="https://www.the-numbers.com/movie/Beekeeper-The-(2024)" TargetMode="External"/><Relationship Id="rId272" Type="http://schemas.openxmlformats.org/officeDocument/2006/relationships/hyperlink" Target="https://www.the-numbers.com/box-office-chart/daily/2024/11/15" TargetMode="External"/><Relationship Id="rId577" Type="http://schemas.openxmlformats.org/officeDocument/2006/relationships/hyperlink" Target="https://www.the-numbers.com/movie/Harry-Potter-and-the-Deathly-Hallows-Part-II" TargetMode="External"/><Relationship Id="rId700" Type="http://schemas.openxmlformats.org/officeDocument/2006/relationships/hyperlink" Target="https://www.the-numbers.com/box-office-chart/daily/2024/11/27" TargetMode="External"/><Relationship Id="rId1123" Type="http://schemas.openxmlformats.org/officeDocument/2006/relationships/hyperlink" Target="https://www.the-numbers.com/movie/Inshallah-Walad-(2023-Jordan)" TargetMode="External"/><Relationship Id="rId1330" Type="http://schemas.openxmlformats.org/officeDocument/2006/relationships/hyperlink" Target="https://www.the-numbers.com/box-office-chart/daily/2024/09/13" TargetMode="External"/><Relationship Id="rId132" Type="http://schemas.openxmlformats.org/officeDocument/2006/relationships/hyperlink" Target="https://www.the-numbers.com/box-office-chart/daily/2024/04/19" TargetMode="External"/><Relationship Id="rId784" Type="http://schemas.openxmlformats.org/officeDocument/2006/relationships/hyperlink" Target="https://www.the-numbers.com/box-office-chart/daily/1999/08/04" TargetMode="External"/><Relationship Id="rId991" Type="http://schemas.openxmlformats.org/officeDocument/2006/relationships/hyperlink" Target="https://www.the-numbers.com/movie/Phantom-of-the-Opera-The-(2004)" TargetMode="External"/><Relationship Id="rId1067" Type="http://schemas.openxmlformats.org/officeDocument/2006/relationships/hyperlink" Target="https://www.the-numbers.com/box-office-chart/daily/2024/06/14" TargetMode="External"/><Relationship Id="rId437" Type="http://schemas.openxmlformats.org/officeDocument/2006/relationships/hyperlink" Target="https://www.the-numbers.com/movie/End-of-Evangelion-The-(1997-Japan)" TargetMode="External"/><Relationship Id="rId644" Type="http://schemas.openxmlformats.org/officeDocument/2006/relationships/hyperlink" Target="https://www.the-numbers.com/movie/Harry-Potter-and-the-Order-of-the-Phoenix" TargetMode="External"/><Relationship Id="rId851" Type="http://schemas.openxmlformats.org/officeDocument/2006/relationships/hyperlink" Target="https://www.the-numbers.com/movie/Stress-Positions-(2024)" TargetMode="External"/><Relationship Id="rId1274" Type="http://schemas.openxmlformats.org/officeDocument/2006/relationships/hyperlink" Target="https://www.the-numbers.com/box-office-chart/daily/2024/11/15" TargetMode="External"/><Relationship Id="rId283" Type="http://schemas.openxmlformats.org/officeDocument/2006/relationships/hyperlink" Target="https://www.the-numbers.com/movie/Guntur-Kaaram-(2024-India)" TargetMode="External"/><Relationship Id="rId490" Type="http://schemas.openxmlformats.org/officeDocument/2006/relationships/hyperlink" Target="https://www.the-numbers.com/box-office-chart/daily/2020/11/20" TargetMode="External"/><Relationship Id="rId504" Type="http://schemas.openxmlformats.org/officeDocument/2006/relationships/hyperlink" Target="https://www.the-numbers.com/movie/Brutalist-The-(2024)" TargetMode="External"/><Relationship Id="rId711" Type="http://schemas.openxmlformats.org/officeDocument/2006/relationships/hyperlink" Target="https://www.the-numbers.com/movie/Batman" TargetMode="External"/><Relationship Id="rId949" Type="http://schemas.openxmlformats.org/officeDocument/2006/relationships/hyperlink" Target="https://www.the-numbers.com/box-office-chart/daily/2024/12/20" TargetMode="External"/><Relationship Id="rId1134" Type="http://schemas.openxmlformats.org/officeDocument/2006/relationships/hyperlink" Target="https://www.the-numbers.com/movie/Marvels-The-(2023)" TargetMode="External"/><Relationship Id="rId78" Type="http://schemas.openxmlformats.org/officeDocument/2006/relationships/hyperlink" Target="https://www.the-numbers.com/box-office-chart/daily/2024/04/26" TargetMode="External"/><Relationship Id="rId143" Type="http://schemas.openxmlformats.org/officeDocument/2006/relationships/hyperlink" Target="https://www.the-numbers.com/movie/American-Fiction-(2023)" TargetMode="External"/><Relationship Id="rId350" Type="http://schemas.openxmlformats.org/officeDocument/2006/relationships/hyperlink" Target="https://www.the-numbers.com/movie/American-Society-of-Magical-Negroes-The-(2024)" TargetMode="External"/><Relationship Id="rId588" Type="http://schemas.openxmlformats.org/officeDocument/2006/relationships/hyperlink" Target="https://www.the-numbers.com/box-office-chart/daily/2024/10/18" TargetMode="External"/><Relationship Id="rId795" Type="http://schemas.openxmlformats.org/officeDocument/2006/relationships/hyperlink" Target="https://www.the-numbers.com/movie/2001-A-Space-Odyssey" TargetMode="External"/><Relationship Id="rId809" Type="http://schemas.openxmlformats.org/officeDocument/2006/relationships/hyperlink" Target="https://www.the-numbers.com/movie/Land-Before-Time-The" TargetMode="External"/><Relationship Id="rId1201" Type="http://schemas.openxmlformats.org/officeDocument/2006/relationships/hyperlink" Target="https://www.the-numbers.com/box-office-chart/daily/2024/02/23" TargetMode="External"/><Relationship Id="rId9" Type="http://schemas.openxmlformats.org/officeDocument/2006/relationships/hyperlink" Target="https://www.the-numbers.com/movie/Despicable-Me-4-(2024)" TargetMode="External"/><Relationship Id="rId210" Type="http://schemas.openxmlformats.org/officeDocument/2006/relationships/hyperlink" Target="https://www.the-numbers.com/box-office-chart/daily/2024/12/13" TargetMode="External"/><Relationship Id="rId448" Type="http://schemas.openxmlformats.org/officeDocument/2006/relationships/hyperlink" Target="https://www.the-numbers.com/box-office-chart/daily/2024/07/12" TargetMode="External"/><Relationship Id="rId655" Type="http://schemas.openxmlformats.org/officeDocument/2006/relationships/hyperlink" Target="https://www.the-numbers.com/box-office-chart/daily/2023/12/22" TargetMode="External"/><Relationship Id="rId862" Type="http://schemas.openxmlformats.org/officeDocument/2006/relationships/hyperlink" Target="https://www.the-numbers.com/movie/Field-of-Dreams-(1989)" TargetMode="External"/><Relationship Id="rId1078" Type="http://schemas.openxmlformats.org/officeDocument/2006/relationships/hyperlink" Target="https://www.the-numbers.com/movie/Caligula-(1979)" TargetMode="External"/><Relationship Id="rId1285" Type="http://schemas.openxmlformats.org/officeDocument/2006/relationships/hyperlink" Target="https://www.the-numbers.com/movie/amour-et-les-forets-L-(2023-France)" TargetMode="External"/><Relationship Id="rId294" Type="http://schemas.openxmlformats.org/officeDocument/2006/relationships/hyperlink" Target="https://www.the-numbers.com/box-office-chart/daily/2023/07/21" TargetMode="External"/><Relationship Id="rId308" Type="http://schemas.openxmlformats.org/officeDocument/2006/relationships/hyperlink" Target="https://www.the-numbers.com/box-office-chart/daily/2024/02/16" TargetMode="External"/><Relationship Id="rId515" Type="http://schemas.openxmlformats.org/officeDocument/2006/relationships/hyperlink" Target="https://www.the-numbers.com/box-office-chart/daily/2024/10/25" TargetMode="External"/><Relationship Id="rId722" Type="http://schemas.openxmlformats.org/officeDocument/2006/relationships/hyperlink" Target="https://www.the-numbers.com/movie/September-5-(2024-Germany)" TargetMode="External"/><Relationship Id="rId1145" Type="http://schemas.openxmlformats.org/officeDocument/2006/relationships/hyperlink" Target="https://www.the-numbers.com/box-office-chart/daily/2024/09/27" TargetMode="External"/><Relationship Id="rId89" Type="http://schemas.openxmlformats.org/officeDocument/2006/relationships/hyperlink" Target="https://www.the-numbers.com/movie/Best-Christmas-Pageant-Ever-The-(2024-Canada)" TargetMode="External"/><Relationship Id="rId154" Type="http://schemas.openxmlformats.org/officeDocument/2006/relationships/hyperlink" Target="https://www.the-numbers.com/box-office-chart/daily/2024/02/23" TargetMode="External"/><Relationship Id="rId361" Type="http://schemas.openxmlformats.org/officeDocument/2006/relationships/hyperlink" Target="https://www.the-numbers.com/box-office-chart/daily/2024/11/08" TargetMode="External"/><Relationship Id="rId599" Type="http://schemas.openxmlformats.org/officeDocument/2006/relationships/hyperlink" Target="https://www.the-numbers.com/movie/Snack-Shack-(2024)" TargetMode="External"/><Relationship Id="rId1005" Type="http://schemas.openxmlformats.org/officeDocument/2006/relationships/hyperlink" Target="https://www.the-numbers.com/movie/colonos-Los-(2023-Chile)" TargetMode="External"/><Relationship Id="rId1212" Type="http://schemas.openxmlformats.org/officeDocument/2006/relationships/hyperlink" Target="https://www.the-numbers.com/movie/Aus-meiner-Haut-(2023-Germany)" TargetMode="External"/><Relationship Id="rId459" Type="http://schemas.openxmlformats.org/officeDocument/2006/relationships/hyperlink" Target="https://www.the-numbers.com/box-office-chart/daily/2024/04/12" TargetMode="External"/><Relationship Id="rId666" Type="http://schemas.openxmlformats.org/officeDocument/2006/relationships/hyperlink" Target="https://www.the-numbers.com/box-office-chart/daily/2024/03/08" TargetMode="External"/><Relationship Id="rId873" Type="http://schemas.openxmlformats.org/officeDocument/2006/relationships/hyperlink" Target="https://www.the-numbers.com/movie/Filles-d-Olfa-Les-(2023-France)" TargetMode="External"/><Relationship Id="rId1089" Type="http://schemas.openxmlformats.org/officeDocument/2006/relationships/hyperlink" Target="https://www.the-numbers.com/movie/Gasoline-Rainbow-(2024)" TargetMode="External"/><Relationship Id="rId1296" Type="http://schemas.openxmlformats.org/officeDocument/2006/relationships/hyperlink" Target="https://www.the-numbers.com/box-office-chart/daily/2024/07/26" TargetMode="External"/><Relationship Id="rId16" Type="http://schemas.openxmlformats.org/officeDocument/2006/relationships/hyperlink" Target="https://www.the-numbers.com/box-office-chart/daily/2024/07/19" TargetMode="External"/><Relationship Id="rId221" Type="http://schemas.openxmlformats.org/officeDocument/2006/relationships/hyperlink" Target="https://www.the-numbers.com/movie/Real-Pain-A-(2024)" TargetMode="External"/><Relationship Id="rId319" Type="http://schemas.openxmlformats.org/officeDocument/2006/relationships/hyperlink" Target="https://www.the-numbers.com/movie/Queer-(2024)" TargetMode="External"/><Relationship Id="rId526" Type="http://schemas.openxmlformats.org/officeDocument/2006/relationships/hyperlink" Target="https://www.the-numbers.com/movie/Ghostlight-(2024)" TargetMode="External"/><Relationship Id="rId1156" Type="http://schemas.openxmlformats.org/officeDocument/2006/relationships/hyperlink" Target="https://www.the-numbers.com/movie/Gutter-The-(2024)" TargetMode="External"/><Relationship Id="rId733" Type="http://schemas.openxmlformats.org/officeDocument/2006/relationships/hyperlink" Target="https://www.the-numbers.com/movie/LEGO-Movie-The" TargetMode="External"/><Relationship Id="rId940" Type="http://schemas.openxmlformats.org/officeDocument/2006/relationships/hyperlink" Target="https://www.the-numbers.com/box-office-chart/daily/2024/08/02" TargetMode="External"/><Relationship Id="rId1016" Type="http://schemas.openxmlformats.org/officeDocument/2006/relationships/hyperlink" Target="https://www.the-numbers.com/box-office-chart/daily/2024/05/03" TargetMode="External"/><Relationship Id="rId165" Type="http://schemas.openxmlformats.org/officeDocument/2006/relationships/hyperlink" Target="https://www.the-numbers.com/movie/Interstellar-(2014)" TargetMode="External"/><Relationship Id="rId372" Type="http://schemas.openxmlformats.org/officeDocument/2006/relationships/hyperlink" Target="https://www.the-numbers.com/box-office-chart/daily/2024/11/01" TargetMode="External"/><Relationship Id="rId677" Type="http://schemas.openxmlformats.org/officeDocument/2006/relationships/hyperlink" Target="https://www.the-numbers.com/movie/Gremlins" TargetMode="External"/><Relationship Id="rId800" Type="http://schemas.openxmlformats.org/officeDocument/2006/relationships/hyperlink" Target="https://www.the-numbers.com/movie/Oh-Canada-(2024)" TargetMode="External"/><Relationship Id="rId1223" Type="http://schemas.openxmlformats.org/officeDocument/2006/relationships/hyperlink" Target="https://www.the-numbers.com/box-office-chart/daily/2023/12/01" TargetMode="External"/><Relationship Id="rId232" Type="http://schemas.openxmlformats.org/officeDocument/2006/relationships/hyperlink" Target="https://www.the-numbers.com/box-office-chart/daily/2023/11/17" TargetMode="External"/><Relationship Id="rId884" Type="http://schemas.openxmlformats.org/officeDocument/2006/relationships/hyperlink" Target="https://www.the-numbers.com/movie/Ryuichi-Sakamoto-Opus-(2023-Japan)" TargetMode="External"/><Relationship Id="rId27" Type="http://schemas.openxmlformats.org/officeDocument/2006/relationships/hyperlink" Target="https://www.the-numbers.com/movie/Sonic-the-Hedgehog-3-(2024)" TargetMode="External"/><Relationship Id="rId537" Type="http://schemas.openxmlformats.org/officeDocument/2006/relationships/hyperlink" Target="https://www.the-numbers.com/movie/Amazing-Spider-Man-2-The" TargetMode="External"/><Relationship Id="rId744" Type="http://schemas.openxmlformats.org/officeDocument/2006/relationships/hyperlink" Target="https://www.the-numbers.com/movie/Shift-The-(2023)" TargetMode="External"/><Relationship Id="rId951" Type="http://schemas.openxmlformats.org/officeDocument/2006/relationships/hyperlink" Target="https://www.the-numbers.com/movie/Exorcist-The-(1973)" TargetMode="External"/><Relationship Id="rId1167" Type="http://schemas.openxmlformats.org/officeDocument/2006/relationships/hyperlink" Target="https://www.the-numbers.com/box-office-chart/daily/2023/12/01" TargetMode="External"/><Relationship Id="rId80" Type="http://schemas.openxmlformats.org/officeDocument/2006/relationships/hyperlink" Target="https://www.the-numbers.com/box-office-chart/daily/2024/12/25" TargetMode="External"/><Relationship Id="rId176" Type="http://schemas.openxmlformats.org/officeDocument/2006/relationships/hyperlink" Target="https://www.the-numbers.com/box-office-chart/daily/1999/05/19" TargetMode="External"/><Relationship Id="rId383" Type="http://schemas.openxmlformats.org/officeDocument/2006/relationships/hyperlink" Target="https://www.the-numbers.com/movie/Between-the-Temples-(2024)" TargetMode="External"/><Relationship Id="rId590" Type="http://schemas.openxmlformats.org/officeDocument/2006/relationships/hyperlink" Target="https://www.the-numbers.com/box-office-chart/daily/2000/11/17" TargetMode="External"/><Relationship Id="rId604" Type="http://schemas.openxmlformats.org/officeDocument/2006/relationships/hyperlink" Target="https://www.the-numbers.com/box-office-chart/daily/2024/09/13" TargetMode="External"/><Relationship Id="rId811" Type="http://schemas.openxmlformats.org/officeDocument/2006/relationships/hyperlink" Target="https://www.the-numbers.com/box-office-chart/daily/2024/12/06" TargetMode="External"/><Relationship Id="rId1027" Type="http://schemas.openxmlformats.org/officeDocument/2006/relationships/hyperlink" Target="https://www.the-numbers.com/movie/Maitres-du-temps-Les-(1982-France)" TargetMode="External"/><Relationship Id="rId1234" Type="http://schemas.openxmlformats.org/officeDocument/2006/relationships/hyperlink" Target="https://www.the-numbers.com/movie/Immediate-Family-(2023)" TargetMode="External"/><Relationship Id="rId243" Type="http://schemas.openxmlformats.org/officeDocument/2006/relationships/hyperlink" Target="https://www.the-numbers.com/box-office-chart/daily/1999/05/07" TargetMode="External"/><Relationship Id="rId450" Type="http://schemas.openxmlformats.org/officeDocument/2006/relationships/hyperlink" Target="https://www.the-numbers.com/box-office-chart/daily/2024/07/04" TargetMode="External"/><Relationship Id="rId688" Type="http://schemas.openxmlformats.org/officeDocument/2006/relationships/hyperlink" Target="https://www.the-numbers.com/box-office-chart/daily/2018/11/09" TargetMode="External"/><Relationship Id="rId895" Type="http://schemas.openxmlformats.org/officeDocument/2006/relationships/hyperlink" Target="https://www.the-numbers.com/movie/Poltergeist-(1982)" TargetMode="External"/><Relationship Id="rId909" Type="http://schemas.openxmlformats.org/officeDocument/2006/relationships/hyperlink" Target="https://www.the-numbers.com/movie/Interview-with-the-Vampire-(1994)" TargetMode="External"/><Relationship Id="rId1080" Type="http://schemas.openxmlformats.org/officeDocument/2006/relationships/hyperlink" Target="https://www.the-numbers.com/box-office-chart/daily/2012/04/20" TargetMode="External"/><Relationship Id="rId1301" Type="http://schemas.openxmlformats.org/officeDocument/2006/relationships/hyperlink" Target="https://www.the-numbers.com/movie/Disappearance-of-Shere-Hite-The-(2023)" TargetMode="External"/><Relationship Id="rId38" Type="http://schemas.openxmlformats.org/officeDocument/2006/relationships/hyperlink" Target="https://www.the-numbers.com/box-office-chart/daily/2024/12/20" TargetMode="External"/><Relationship Id="rId103" Type="http://schemas.openxmlformats.org/officeDocument/2006/relationships/hyperlink" Target="https://www.the-numbers.com/movie/Reagan-(2024)" TargetMode="External"/><Relationship Id="rId310" Type="http://schemas.openxmlformats.org/officeDocument/2006/relationships/hyperlink" Target="https://www.the-numbers.com/box-office-chart/daily/2024/08/23" TargetMode="External"/><Relationship Id="rId548" Type="http://schemas.openxmlformats.org/officeDocument/2006/relationships/hyperlink" Target="https://www.the-numbers.com/movie/Journey-to-Bethlehem-(2023)" TargetMode="External"/><Relationship Id="rId755" Type="http://schemas.openxmlformats.org/officeDocument/2006/relationships/hyperlink" Target="https://www.the-numbers.com/movie/Christmas-Story-A-(1983)" TargetMode="External"/><Relationship Id="rId962" Type="http://schemas.openxmlformats.org/officeDocument/2006/relationships/hyperlink" Target="https://www.the-numbers.com/movie/Alienoid-The-Return-to-the-Future-(2024-South-Korea)" TargetMode="External"/><Relationship Id="rId1178" Type="http://schemas.openxmlformats.org/officeDocument/2006/relationships/hyperlink" Target="https://www.the-numbers.com/movie/Lake-George-(2024)" TargetMode="External"/><Relationship Id="rId91" Type="http://schemas.openxmlformats.org/officeDocument/2006/relationships/hyperlink" Target="https://www.the-numbers.com/movie/Speak-No-Evil-(2024)" TargetMode="External"/><Relationship Id="rId187" Type="http://schemas.openxmlformats.org/officeDocument/2006/relationships/hyperlink" Target="https://www.the-numbers.com/movie/Godzilla-Minus-One-(2023-Japan)" TargetMode="External"/><Relationship Id="rId394" Type="http://schemas.openxmlformats.org/officeDocument/2006/relationships/hyperlink" Target="https://www.the-numbers.com/box-office-chart/daily/2024/04/11" TargetMode="External"/><Relationship Id="rId408" Type="http://schemas.openxmlformats.org/officeDocument/2006/relationships/hyperlink" Target="https://www.the-numbers.com/box-office-chart/daily/2024/08/02" TargetMode="External"/><Relationship Id="rId615" Type="http://schemas.openxmlformats.org/officeDocument/2006/relationships/hyperlink" Target="https://www.the-numbers.com/box-office-chart/daily/2024/06/20" TargetMode="External"/><Relationship Id="rId822" Type="http://schemas.openxmlformats.org/officeDocument/2006/relationships/hyperlink" Target="https://www.the-numbers.com/movie/Shaun-of-the-Dead" TargetMode="External"/><Relationship Id="rId1038" Type="http://schemas.openxmlformats.org/officeDocument/2006/relationships/hyperlink" Target="https://www.the-numbers.com/movie/Leap-of-Faith-(2024)" TargetMode="External"/><Relationship Id="rId1245" Type="http://schemas.openxmlformats.org/officeDocument/2006/relationships/hyperlink" Target="https://www.the-numbers.com/box-office-chart/daily/2024/03/29" TargetMode="External"/><Relationship Id="rId254" Type="http://schemas.openxmlformats.org/officeDocument/2006/relationships/hyperlink" Target="https://www.the-numbers.com/movie/Lion-King-The-(1994)" TargetMode="External"/><Relationship Id="rId699" Type="http://schemas.openxmlformats.org/officeDocument/2006/relationships/hyperlink" Target="https://www.the-numbers.com/movie/Seed-of-the-Sacred-Fig-The-(2024-Iran)" TargetMode="External"/><Relationship Id="rId1091" Type="http://schemas.openxmlformats.org/officeDocument/2006/relationships/hyperlink" Target="https://www.the-numbers.com/movie/Lets-Get-Lost-(1989)" TargetMode="External"/><Relationship Id="rId1105" Type="http://schemas.openxmlformats.org/officeDocument/2006/relationships/hyperlink" Target="https://www.the-numbers.com/box-office-chart/daily/2024/05/15" TargetMode="External"/><Relationship Id="rId1312" Type="http://schemas.openxmlformats.org/officeDocument/2006/relationships/hyperlink" Target="https://www.the-numbers.com/box-office-chart/daily/2023/08/25" TargetMode="External"/><Relationship Id="rId49" Type="http://schemas.openxmlformats.org/officeDocument/2006/relationships/hyperlink" Target="https://www.the-numbers.com/movie/Fall-Guy-The-(2024)" TargetMode="External"/><Relationship Id="rId114" Type="http://schemas.openxmlformats.org/officeDocument/2006/relationships/hyperlink" Target="https://www.the-numbers.com/box-office-chart/daily/2024/11/08" TargetMode="External"/><Relationship Id="rId461" Type="http://schemas.openxmlformats.org/officeDocument/2006/relationships/hyperlink" Target="https://www.the-numbers.com/box-office-chart/daily/2024/10/10" TargetMode="External"/><Relationship Id="rId559" Type="http://schemas.openxmlformats.org/officeDocument/2006/relationships/hyperlink" Target="https://www.the-numbers.com/box-office-chart/daily/2024/11/08" TargetMode="External"/><Relationship Id="rId766" Type="http://schemas.openxmlformats.org/officeDocument/2006/relationships/hyperlink" Target="https://www.the-numbers.com/box-office-chart/daily/2024/06/28" TargetMode="External"/><Relationship Id="rId1189" Type="http://schemas.openxmlformats.org/officeDocument/2006/relationships/hyperlink" Target="https://www.the-numbers.com/box-office-chart/daily/2024/06/14" TargetMode="External"/><Relationship Id="rId198" Type="http://schemas.openxmlformats.org/officeDocument/2006/relationships/hyperlink" Target="https://www.the-numbers.com/box-office-chart/daily/2024/10/11" TargetMode="External"/><Relationship Id="rId321" Type="http://schemas.openxmlformats.org/officeDocument/2006/relationships/hyperlink" Target="https://www.the-numbers.com/movie/For-King-and-Country-A-Drummer-Boy-Christmas-Live-(2024)" TargetMode="External"/><Relationship Id="rId419" Type="http://schemas.openxmlformats.org/officeDocument/2006/relationships/hyperlink" Target="https://www.the-numbers.com/box-office-chart/daily/2024/11/08" TargetMode="External"/><Relationship Id="rId626" Type="http://schemas.openxmlformats.org/officeDocument/2006/relationships/hyperlink" Target="https://www.the-numbers.com/movie/Rob-Peace-(2024)" TargetMode="External"/><Relationship Id="rId973" Type="http://schemas.openxmlformats.org/officeDocument/2006/relationships/hyperlink" Target="https://www.the-numbers.com/movie/Cowboy-and-the-Queen-The-(2024)" TargetMode="External"/><Relationship Id="rId1049" Type="http://schemas.openxmlformats.org/officeDocument/2006/relationships/hyperlink" Target="https://www.the-numbers.com/movie/Little-Girl-Blue-(2023-France)" TargetMode="External"/><Relationship Id="rId1256" Type="http://schemas.openxmlformats.org/officeDocument/2006/relationships/hyperlink" Target="https://www.the-numbers.com/movie/Summer-Solstice-(2024)" TargetMode="External"/><Relationship Id="rId833" Type="http://schemas.openxmlformats.org/officeDocument/2006/relationships/hyperlink" Target="https://www.the-numbers.com/box-office-chart/daily/1999/07/16" TargetMode="External"/><Relationship Id="rId1116" Type="http://schemas.openxmlformats.org/officeDocument/2006/relationships/hyperlink" Target="https://www.the-numbers.com/box-office-chart/daily/1998/09/30" TargetMode="External"/><Relationship Id="rId265" Type="http://schemas.openxmlformats.org/officeDocument/2006/relationships/hyperlink" Target="https://www.the-numbers.com/movie/Wicked-Little-Letters-(2024-France)" TargetMode="External"/><Relationship Id="rId472" Type="http://schemas.openxmlformats.org/officeDocument/2006/relationships/hyperlink" Target="https://www.the-numbers.com/movie/Sasquatch-Sunset-(2024)" TargetMode="External"/><Relationship Id="rId900" Type="http://schemas.openxmlformats.org/officeDocument/2006/relationships/hyperlink" Target="https://www.the-numbers.com/movie/Practical-Magic-(1998)" TargetMode="External"/><Relationship Id="rId1323" Type="http://schemas.openxmlformats.org/officeDocument/2006/relationships/hyperlink" Target="https://www.the-numbers.com/movie/After-Death-(2024)" TargetMode="External"/><Relationship Id="rId125" Type="http://schemas.openxmlformats.org/officeDocument/2006/relationships/hyperlink" Target="https://www.the-numbers.com/movie/Blink-Twice-(2024)" TargetMode="External"/><Relationship Id="rId332" Type="http://schemas.openxmlformats.org/officeDocument/2006/relationships/hyperlink" Target="https://www.the-numbers.com/movie/Ezra-(2024)" TargetMode="External"/><Relationship Id="rId777" Type="http://schemas.openxmlformats.org/officeDocument/2006/relationships/hyperlink" Target="https://www.the-numbers.com/movie/Monk-and-the-Gun-The-(2024-Bhutan)" TargetMode="External"/><Relationship Id="rId984" Type="http://schemas.openxmlformats.org/officeDocument/2006/relationships/hyperlink" Target="https://www.the-numbers.com/box-office-chart/daily/2024/09/13" TargetMode="External"/><Relationship Id="rId637" Type="http://schemas.openxmlformats.org/officeDocument/2006/relationships/hyperlink" Target="https://www.the-numbers.com/box-office-chart/daily/2024/03/11" TargetMode="External"/><Relationship Id="rId844" Type="http://schemas.openxmlformats.org/officeDocument/2006/relationships/hyperlink" Target="https://www.the-numbers.com/movie/Dial-M-for-Murder-(1954)" TargetMode="External"/><Relationship Id="rId1267" Type="http://schemas.openxmlformats.org/officeDocument/2006/relationships/hyperlink" Target="https://www.the-numbers.com/movie/Valleyheart-(2024)" TargetMode="External"/><Relationship Id="rId276" Type="http://schemas.openxmlformats.org/officeDocument/2006/relationships/hyperlink" Target="https://www.the-numbers.com/box-office-chart/daily/2024/02/16" TargetMode="External"/><Relationship Id="rId483" Type="http://schemas.openxmlformats.org/officeDocument/2006/relationships/hyperlink" Target="https://www.the-numbers.com/movie/Trolls-Band-Together-(2023)" TargetMode="External"/><Relationship Id="rId690" Type="http://schemas.openxmlformats.org/officeDocument/2006/relationships/hyperlink" Target="https://www.the-numbers.com/box-office-chart/daily/2024/02/02" TargetMode="External"/><Relationship Id="rId704" Type="http://schemas.openxmlformats.org/officeDocument/2006/relationships/hyperlink" Target="https://www.the-numbers.com/box-office-chart/daily/2024/07/05" TargetMode="External"/><Relationship Id="rId911" Type="http://schemas.openxmlformats.org/officeDocument/2006/relationships/hyperlink" Target="https://www.the-numbers.com/box-office-chart/daily/2024/03/29" TargetMode="External"/><Relationship Id="rId1127" Type="http://schemas.openxmlformats.org/officeDocument/2006/relationships/hyperlink" Target="https://www.the-numbers.com/movie/Simple-comme-Sylvain-(2023-Canada)" TargetMode="External"/><Relationship Id="rId1334" Type="http://schemas.openxmlformats.org/officeDocument/2006/relationships/comments" Target="../comments3.xml"/><Relationship Id="rId40" Type="http://schemas.openxmlformats.org/officeDocument/2006/relationships/hyperlink" Target="https://www.the-numbers.com/box-office-chart/daily/2024/03/22" TargetMode="External"/><Relationship Id="rId136" Type="http://schemas.openxmlformats.org/officeDocument/2006/relationships/hyperlink" Target="https://www.the-numbers.com/box-office-chart/daily/2024/04/26" TargetMode="External"/><Relationship Id="rId343" Type="http://schemas.openxmlformats.org/officeDocument/2006/relationships/hyperlink" Target="https://www.the-numbers.com/box-office-chart/daily/2024/06/20" TargetMode="External"/><Relationship Id="rId550" Type="http://schemas.openxmlformats.org/officeDocument/2006/relationships/hyperlink" Target="https://www.the-numbers.com/movie/All-We-Imagine-as-Light-(2024-India)" TargetMode="External"/><Relationship Id="rId788" Type="http://schemas.openxmlformats.org/officeDocument/2006/relationships/hyperlink" Target="https://www.the-numbers.com/movie/Chlopi-(2023-Poland)" TargetMode="External"/><Relationship Id="rId995" Type="http://schemas.openxmlformats.org/officeDocument/2006/relationships/hyperlink" Target="https://www.the-numbers.com/movie/Pacific-Rim" TargetMode="External"/><Relationship Id="rId1180" Type="http://schemas.openxmlformats.org/officeDocument/2006/relationships/hyperlink" Target="https://www.the-numbers.com/movie/Solo-(2024-Canada)" TargetMode="External"/><Relationship Id="rId203" Type="http://schemas.openxmlformats.org/officeDocument/2006/relationships/hyperlink" Target="https://www.the-numbers.com/movie/Crow-The-(2024)" TargetMode="External"/><Relationship Id="rId648" Type="http://schemas.openxmlformats.org/officeDocument/2006/relationships/hyperlink" Target="https://www.the-numbers.com/movie/Fall-The-(2008)" TargetMode="External"/><Relationship Id="rId855" Type="http://schemas.openxmlformats.org/officeDocument/2006/relationships/hyperlink" Target="https://www.the-numbers.com/movie/Casper-(1995)" TargetMode="External"/><Relationship Id="rId1040" Type="http://schemas.openxmlformats.org/officeDocument/2006/relationships/hyperlink" Target="https://www.the-numbers.com/movie/Stolen-Valley-The-(2024)" TargetMode="External"/><Relationship Id="rId1278" Type="http://schemas.openxmlformats.org/officeDocument/2006/relationships/hyperlink" Target="https://www.the-numbers.com/box-office-chart/daily/2023/12/15" TargetMode="External"/><Relationship Id="rId287" Type="http://schemas.openxmlformats.org/officeDocument/2006/relationships/hyperlink" Target="https://www.the-numbers.com/movie/Babes-(2024)" TargetMode="External"/><Relationship Id="rId410" Type="http://schemas.openxmlformats.org/officeDocument/2006/relationships/hyperlink" Target="https://www.the-numbers.com/box-office-chart/daily/2024/08/30" TargetMode="External"/><Relationship Id="rId494" Type="http://schemas.openxmlformats.org/officeDocument/2006/relationships/hyperlink" Target="https://www.the-numbers.com/movie/Laufeys-A-Night-at-the-Symphony-Hollywood-Bowl-(2024)" TargetMode="External"/><Relationship Id="rId508" Type="http://schemas.openxmlformats.org/officeDocument/2006/relationships/hyperlink" Target="https://www.the-numbers.com/movie/Janet-Planet-(2024)" TargetMode="External"/><Relationship Id="rId715" Type="http://schemas.openxmlformats.org/officeDocument/2006/relationships/hyperlink" Target="https://www.the-numbers.com/box-office-chart/daily/2023/12/01" TargetMode="External"/><Relationship Id="rId922" Type="http://schemas.openxmlformats.org/officeDocument/2006/relationships/hyperlink" Target="https://www.the-numbers.com/box-office-chart/daily/2010/03/19" TargetMode="External"/><Relationship Id="rId1138" Type="http://schemas.openxmlformats.org/officeDocument/2006/relationships/hyperlink" Target="https://www.the-numbers.com/movie/Burmese-Harp-The-(1956-Japan)" TargetMode="External"/><Relationship Id="rId147" Type="http://schemas.openxmlformats.org/officeDocument/2006/relationships/hyperlink" Target="https://www.the-numbers.com/movie/Watchers-The-(2024)" TargetMode="External"/><Relationship Id="rId354" Type="http://schemas.openxmlformats.org/officeDocument/2006/relationships/hyperlink" Target="https://www.the-numbers.com/movie/Princess-Mononoke-(1997-Japan)" TargetMode="External"/><Relationship Id="rId799" Type="http://schemas.openxmlformats.org/officeDocument/2006/relationships/hyperlink" Target="https://www.the-numbers.com/box-office-chart/daily/2024/11/08" TargetMode="External"/><Relationship Id="rId1191" Type="http://schemas.openxmlformats.org/officeDocument/2006/relationships/hyperlink" Target="https://www.the-numbers.com/box-office-chart/daily/2024/11/29" TargetMode="External"/><Relationship Id="rId1205" Type="http://schemas.openxmlformats.org/officeDocument/2006/relationships/hyperlink" Target="https://www.the-numbers.com/box-office-chart/daily/2024/08/30" TargetMode="External"/><Relationship Id="rId51" Type="http://schemas.openxmlformats.org/officeDocument/2006/relationships/hyperlink" Target="https://www.the-numbers.com/movie/Garfield-Movie-The-(2024)" TargetMode="External"/><Relationship Id="rId561" Type="http://schemas.openxmlformats.org/officeDocument/2006/relationships/hyperlink" Target="https://www.the-numbers.com/box-office-chart/daily/2023/12/25" TargetMode="External"/><Relationship Id="rId659" Type="http://schemas.openxmlformats.org/officeDocument/2006/relationships/hyperlink" Target="https://www.the-numbers.com/movie/Harry-Potter-and-the-Deathly-Hallows-Part-I" TargetMode="External"/><Relationship Id="rId866" Type="http://schemas.openxmlformats.org/officeDocument/2006/relationships/hyperlink" Target="https://www.the-numbers.com/box-office-chart/daily/2024/06/21" TargetMode="External"/><Relationship Id="rId1289" Type="http://schemas.openxmlformats.org/officeDocument/2006/relationships/hyperlink" Target="https://www.the-numbers.com/movie/Break-the-Mold-The-Zach-Bates-Story-(2023)" TargetMode="External"/><Relationship Id="rId214" Type="http://schemas.openxmlformats.org/officeDocument/2006/relationships/hyperlink" Target="https://www.the-numbers.com/box-office-chart/daily/2024/04/19" TargetMode="External"/><Relationship Id="rId298" Type="http://schemas.openxmlformats.org/officeDocument/2006/relationships/hyperlink" Target="https://www.the-numbers.com/box-office-chart/daily/2024/09/06" TargetMode="External"/><Relationship Id="rId421" Type="http://schemas.openxmlformats.org/officeDocument/2006/relationships/hyperlink" Target="https://www.the-numbers.com/movie/Turning-Red-(2022)" TargetMode="External"/><Relationship Id="rId519" Type="http://schemas.openxmlformats.org/officeDocument/2006/relationships/hyperlink" Target="https://www.the-numbers.com/box-office-chart/daily/2024/08/30" TargetMode="External"/><Relationship Id="rId1051" Type="http://schemas.openxmlformats.org/officeDocument/2006/relationships/hyperlink" Target="https://www.the-numbers.com/movie/Absence-of-Eden-The-(2024)" TargetMode="External"/><Relationship Id="rId1149" Type="http://schemas.openxmlformats.org/officeDocument/2006/relationships/hyperlink" Target="https://www.the-numbers.com/box-office-chart/daily/2024/11/22" TargetMode="External"/><Relationship Id="rId158" Type="http://schemas.openxmlformats.org/officeDocument/2006/relationships/hyperlink" Target="https://www.the-numbers.com/box-office-chart/daily/2023/12/25" TargetMode="External"/><Relationship Id="rId726" Type="http://schemas.openxmlformats.org/officeDocument/2006/relationships/hyperlink" Target="https://www.the-numbers.com/movie/Peoples-Joker-The-(2024)" TargetMode="External"/><Relationship Id="rId933" Type="http://schemas.openxmlformats.org/officeDocument/2006/relationships/hyperlink" Target="https://www.the-numbers.com/box-office-chart/daily/2024/06/28" TargetMode="External"/><Relationship Id="rId1009" Type="http://schemas.openxmlformats.org/officeDocument/2006/relationships/hyperlink" Target="https://www.the-numbers.com/movie/Pigen-med-nalen-(2024-Denmark)" TargetMode="External"/><Relationship Id="rId62" Type="http://schemas.openxmlformats.org/officeDocument/2006/relationships/hyperlink" Target="https://www.the-numbers.com/box-office-chart/daily/2024/10/18" TargetMode="External"/><Relationship Id="rId365" Type="http://schemas.openxmlformats.org/officeDocument/2006/relationships/hyperlink" Target="https://www.the-numbers.com/movie/Hanu-Man-(2024-India)" TargetMode="External"/><Relationship Id="rId572" Type="http://schemas.openxmlformats.org/officeDocument/2006/relationships/hyperlink" Target="https://www.the-numbers.com/box-office-chart/daily/2023/07/21" TargetMode="External"/><Relationship Id="rId1216" Type="http://schemas.openxmlformats.org/officeDocument/2006/relationships/hyperlink" Target="https://www.the-numbers.com/movie/Drift-(2024-United-Kingdom)" TargetMode="External"/><Relationship Id="rId225" Type="http://schemas.openxmlformats.org/officeDocument/2006/relationships/hyperlink" Target="https://www.the-numbers.com/movie/Sight-(2024)" TargetMode="External"/><Relationship Id="rId432" Type="http://schemas.openxmlformats.org/officeDocument/2006/relationships/hyperlink" Target="https://www.the-numbers.com/box-office-chart/daily/2023/10/13" TargetMode="External"/><Relationship Id="rId877" Type="http://schemas.openxmlformats.org/officeDocument/2006/relationships/hyperlink" Target="https://www.the-numbers.com/movie/When-Harry-Met-Sally-(1989)" TargetMode="External"/><Relationship Id="rId1062" Type="http://schemas.openxmlformats.org/officeDocument/2006/relationships/hyperlink" Target="https://www.the-numbers.com/box-office-chart/daily/2024/10/09" TargetMode="External"/><Relationship Id="rId737" Type="http://schemas.openxmlformats.org/officeDocument/2006/relationships/hyperlink" Target="https://www.the-numbers.com/movie/Aggro-Dr1ft-(2024)" TargetMode="External"/><Relationship Id="rId944" Type="http://schemas.openxmlformats.org/officeDocument/2006/relationships/hyperlink" Target="https://www.the-numbers.com/movie/Bad-Shabbos-(2024)" TargetMode="External"/><Relationship Id="rId73" Type="http://schemas.openxmlformats.org/officeDocument/2006/relationships/hyperlink" Target="https://www.the-numbers.com/movie/Joker-Folie-a-Deux-(2024)" TargetMode="External"/><Relationship Id="rId169" Type="http://schemas.openxmlformats.org/officeDocument/2006/relationships/hyperlink" Target="https://www.the-numbers.com/movie/Chosen-The-Season-4-Episodes-1-through-3-(2024)" TargetMode="External"/><Relationship Id="rId376" Type="http://schemas.openxmlformats.org/officeDocument/2006/relationships/hyperlink" Target="https://www.the-numbers.com/box-office-chart/daily/2024/01/07" TargetMode="External"/><Relationship Id="rId583" Type="http://schemas.openxmlformats.org/officeDocument/2006/relationships/hyperlink" Target="https://www.the-numbers.com/box-office-chart/daily/2024/03/26" TargetMode="External"/><Relationship Id="rId790" Type="http://schemas.openxmlformats.org/officeDocument/2006/relationships/hyperlink" Target="https://www.the-numbers.com/movie/Weak-Layers-(2024)" TargetMode="External"/><Relationship Id="rId804" Type="http://schemas.openxmlformats.org/officeDocument/2006/relationships/hyperlink" Target="https://www.the-numbers.com/movie/Thanksgiving-(2023)" TargetMode="External"/><Relationship Id="rId1227" Type="http://schemas.openxmlformats.org/officeDocument/2006/relationships/hyperlink" Target="https://www.the-numbers.com/box-office-chart/daily/2024/11/06" TargetMode="External"/><Relationship Id="rId4" Type="http://schemas.openxmlformats.org/officeDocument/2006/relationships/hyperlink" Target="https://www.the-numbers.com/box-office-chart/daily/2024/07/26" TargetMode="External"/><Relationship Id="rId236" Type="http://schemas.openxmlformats.org/officeDocument/2006/relationships/hyperlink" Target="https://www.the-numbers.com/box-office-chart/daily/2024/08/09" TargetMode="External"/><Relationship Id="rId443" Type="http://schemas.openxmlformats.org/officeDocument/2006/relationships/hyperlink" Target="https://www.the-numbers.com/movie/Przysiga-Ireny-(2024-Poland)" TargetMode="External"/><Relationship Id="rId650" Type="http://schemas.openxmlformats.org/officeDocument/2006/relationships/hyperlink" Target="https://www.the-numbers.com/movie/Silent-Voice-A-(2016-Japan)" TargetMode="External"/><Relationship Id="rId888" Type="http://schemas.openxmlformats.org/officeDocument/2006/relationships/hyperlink" Target="https://www.the-numbers.com/movie/Selena" TargetMode="External"/><Relationship Id="rId1073" Type="http://schemas.openxmlformats.org/officeDocument/2006/relationships/hyperlink" Target="https://www.the-numbers.com/box-office-chart/daily/2024/09/27" TargetMode="External"/><Relationship Id="rId1280" Type="http://schemas.openxmlformats.org/officeDocument/2006/relationships/hyperlink" Target="https://www.the-numbers.com/box-office-chart/daily/2025/02/14" TargetMode="External"/><Relationship Id="rId303" Type="http://schemas.openxmlformats.org/officeDocument/2006/relationships/hyperlink" Target="https://www.the-numbers.com/movie/Gods-Not-Dead-In-God-We-Trust-(2024)" TargetMode="External"/><Relationship Id="rId748" Type="http://schemas.openxmlformats.org/officeDocument/2006/relationships/hyperlink" Target="https://www.the-numbers.com/box-office-chart/daily/2024/01/12" TargetMode="External"/><Relationship Id="rId955" Type="http://schemas.openxmlformats.org/officeDocument/2006/relationships/hyperlink" Target="https://www.the-numbers.com/box-office-chart/daily/2024/12/25" TargetMode="External"/><Relationship Id="rId1140" Type="http://schemas.openxmlformats.org/officeDocument/2006/relationships/hyperlink" Target="https://www.the-numbers.com/movie/Pianist-The" TargetMode="External"/><Relationship Id="rId84" Type="http://schemas.openxmlformats.org/officeDocument/2006/relationships/hyperlink" Target="https://www.the-numbers.com/box-office-chart/daily/2024/02/02" TargetMode="External"/><Relationship Id="rId387" Type="http://schemas.openxmlformats.org/officeDocument/2006/relationships/hyperlink" Target="https://www.the-numbers.com/movie/Look-Back-(2024-Japan)" TargetMode="External"/><Relationship Id="rId510" Type="http://schemas.openxmlformats.org/officeDocument/2006/relationships/hyperlink" Target="https://www.the-numbers.com/movie/Catvideofest-2024-(2024)" TargetMode="External"/><Relationship Id="rId594" Type="http://schemas.openxmlformats.org/officeDocument/2006/relationships/hyperlink" Target="https://www.the-numbers.com/movie/Back-to-the-Future-(1985)" TargetMode="External"/><Relationship Id="rId608" Type="http://schemas.openxmlformats.org/officeDocument/2006/relationships/hyperlink" Target="https://www.the-numbers.com/box-office-chart/daily/2024/05/03" TargetMode="External"/><Relationship Id="rId815" Type="http://schemas.openxmlformats.org/officeDocument/2006/relationships/hyperlink" Target="https://www.the-numbers.com/box-office-chart/daily/2010/08/13" TargetMode="External"/><Relationship Id="rId1238" Type="http://schemas.openxmlformats.org/officeDocument/2006/relationships/hyperlink" Target="https://www.the-numbers.com/movie/Farang-(2023-France)" TargetMode="External"/><Relationship Id="rId247" Type="http://schemas.openxmlformats.org/officeDocument/2006/relationships/hyperlink" Target="https://www.the-numbers.com/box-office-chart/daily/2024/03/15" TargetMode="External"/><Relationship Id="rId899" Type="http://schemas.openxmlformats.org/officeDocument/2006/relationships/hyperlink" Target="https://www.the-numbers.com/box-office-chart/daily/2011/04/08" TargetMode="External"/><Relationship Id="rId1000" Type="http://schemas.openxmlformats.org/officeDocument/2006/relationships/hyperlink" Target="https://www.the-numbers.com/box-office-chart/daily/2024/05/24" TargetMode="External"/><Relationship Id="rId1084" Type="http://schemas.openxmlformats.org/officeDocument/2006/relationships/hyperlink" Target="https://www.the-numbers.com/box-office-chart/daily/2023/06/22" TargetMode="External"/><Relationship Id="rId1305" Type="http://schemas.openxmlformats.org/officeDocument/2006/relationships/hyperlink" Target="https://www.the-numbers.com/movie/Unknown-Country-The-(2023)" TargetMode="External"/><Relationship Id="rId107" Type="http://schemas.openxmlformats.org/officeDocument/2006/relationships/hyperlink" Target="https://www.the-numbers.com/movie/Horizon-An-American-Saga-Chapter-1-(2024)" TargetMode="External"/><Relationship Id="rId454" Type="http://schemas.openxmlformats.org/officeDocument/2006/relationships/hyperlink" Target="https://www.the-numbers.com/movie/Kneecap-(2024-Ireland)" TargetMode="External"/><Relationship Id="rId661" Type="http://schemas.openxmlformats.org/officeDocument/2006/relationships/hyperlink" Target="https://www.the-numbers.com/movie/We-Grown-Now-(2024)" TargetMode="External"/><Relationship Id="rId759" Type="http://schemas.openxmlformats.org/officeDocument/2006/relationships/hyperlink" Target="https://www.the-numbers.com/movie/Get-Away-(2024-United-Kingdom)" TargetMode="External"/><Relationship Id="rId966" Type="http://schemas.openxmlformats.org/officeDocument/2006/relationships/hyperlink" Target="https://www.the-numbers.com/movie/They-Shot-the-Piano-Player-(2023)" TargetMode="External"/><Relationship Id="rId1291" Type="http://schemas.openxmlformats.org/officeDocument/2006/relationships/hyperlink" Target="https://www.the-numbers.com/movie/syndicaliste-La-(2023-France)" TargetMode="External"/><Relationship Id="rId11" Type="http://schemas.openxmlformats.org/officeDocument/2006/relationships/hyperlink" Target="https://www.the-numbers.com/movie/Beetlejuice-Beetlejuice-(2024)" TargetMode="External"/><Relationship Id="rId314" Type="http://schemas.openxmlformats.org/officeDocument/2006/relationships/hyperlink" Target="https://www.the-numbers.com/box-office-chart/daily/2024/06/04" TargetMode="External"/><Relationship Id="rId398" Type="http://schemas.openxmlformats.org/officeDocument/2006/relationships/hyperlink" Target="https://www.the-numbers.com/box-office-chart/daily/2024/04/10" TargetMode="External"/><Relationship Id="rId521" Type="http://schemas.openxmlformats.org/officeDocument/2006/relationships/hyperlink" Target="https://www.the-numbers.com/box-office-chart/daily/2024/12/05" TargetMode="External"/><Relationship Id="rId619" Type="http://schemas.openxmlformats.org/officeDocument/2006/relationships/hyperlink" Target="https://www.the-numbers.com/box-office-chart/daily/2004/09/17" TargetMode="External"/><Relationship Id="rId1151" Type="http://schemas.openxmlformats.org/officeDocument/2006/relationships/hyperlink" Target="https://www.the-numbers.com/box-office-chart/daily/2024/03/15" TargetMode="External"/><Relationship Id="rId1249" Type="http://schemas.openxmlformats.org/officeDocument/2006/relationships/hyperlink" Target="https://www.the-numbers.com/box-office-chart/daily/2024/10/09" TargetMode="External"/><Relationship Id="rId95" Type="http://schemas.openxmlformats.org/officeDocument/2006/relationships/hyperlink" Target="https://www.the-numbers.com/movie/Coraline" TargetMode="External"/><Relationship Id="rId160" Type="http://schemas.openxmlformats.org/officeDocument/2006/relationships/hyperlink" Target="https://www.the-numbers.com/box-office-chart/daily/2024/09/20" TargetMode="External"/><Relationship Id="rId826" Type="http://schemas.openxmlformats.org/officeDocument/2006/relationships/hyperlink" Target="https://www.the-numbers.com/movie/Across-the-River-and-Into-the-Trees-(2023-United-Kingdom)" TargetMode="External"/><Relationship Id="rId1011" Type="http://schemas.openxmlformats.org/officeDocument/2006/relationships/hyperlink" Target="https://www.the-numbers.com/movie/Union-(2024)" TargetMode="External"/><Relationship Id="rId1109" Type="http://schemas.openxmlformats.org/officeDocument/2006/relationships/hyperlink" Target="https://www.the-numbers.com/box-office-chart/daily/2024/11/22" TargetMode="External"/><Relationship Id="rId258" Type="http://schemas.openxmlformats.org/officeDocument/2006/relationships/hyperlink" Target="https://www.the-numbers.com/box-office-chart/daily/2024/10/11" TargetMode="External"/><Relationship Id="rId465" Type="http://schemas.openxmlformats.org/officeDocument/2006/relationships/hyperlink" Target="https://www.the-numbers.com/box-office-chart/daily/2007/05/04" TargetMode="External"/><Relationship Id="rId672" Type="http://schemas.openxmlformats.org/officeDocument/2006/relationships/hyperlink" Target="https://www.the-numbers.com/box-office-chart/daily/2023/06/02" TargetMode="External"/><Relationship Id="rId1095" Type="http://schemas.openxmlformats.org/officeDocument/2006/relationships/hyperlink" Target="https://www.the-numbers.com/box-office-chart/daily/2024/02/09" TargetMode="External"/><Relationship Id="rId1316" Type="http://schemas.openxmlformats.org/officeDocument/2006/relationships/hyperlink" Target="https://www.the-numbers.com/box-office-chart/daily/2024/12/13" TargetMode="External"/><Relationship Id="rId22" Type="http://schemas.openxmlformats.org/officeDocument/2006/relationships/hyperlink" Target="https://www.the-numbers.com/box-office-chart/daily/2024/06/07" TargetMode="External"/><Relationship Id="rId118" Type="http://schemas.openxmlformats.org/officeDocument/2006/relationships/hyperlink" Target="https://www.the-numbers.com/box-office-chart/daily/2024/04/05" TargetMode="External"/><Relationship Id="rId325" Type="http://schemas.openxmlformats.org/officeDocument/2006/relationships/hyperlink" Target="https://www.the-numbers.com/box-office-chart/daily/2024/07/12" TargetMode="External"/><Relationship Id="rId532" Type="http://schemas.openxmlformats.org/officeDocument/2006/relationships/hyperlink" Target="https://www.the-numbers.com/box-office-chart/daily/2024/06/07" TargetMode="External"/><Relationship Id="rId977" Type="http://schemas.openxmlformats.org/officeDocument/2006/relationships/hyperlink" Target="https://www.the-numbers.com/box-office-chart/daily/2024/12/27" TargetMode="External"/><Relationship Id="rId1162" Type="http://schemas.openxmlformats.org/officeDocument/2006/relationships/hyperlink" Target="https://www.the-numbers.com/movie/grido-Il-(1957-Italy)" TargetMode="External"/><Relationship Id="rId171" Type="http://schemas.openxmlformats.org/officeDocument/2006/relationships/hyperlink" Target="https://www.the-numbers.com/movie/Anora-(2024)" TargetMode="External"/><Relationship Id="rId837" Type="http://schemas.openxmlformats.org/officeDocument/2006/relationships/hyperlink" Target="https://www.the-numbers.com/movie/Neverending-Story-The-(1984)" TargetMode="External"/><Relationship Id="rId1022" Type="http://schemas.openxmlformats.org/officeDocument/2006/relationships/hyperlink" Target="https://www.the-numbers.com/box-office-chart/daily/2024/12/25" TargetMode="External"/><Relationship Id="rId269" Type="http://schemas.openxmlformats.org/officeDocument/2006/relationships/hyperlink" Target="https://www.the-numbers.com/movie/Didi-(2024)" TargetMode="External"/><Relationship Id="rId476" Type="http://schemas.openxmlformats.org/officeDocument/2006/relationships/hyperlink" Target="https://www.the-numbers.com/movie/Napoleon-(2023)" TargetMode="External"/><Relationship Id="rId683" Type="http://schemas.openxmlformats.org/officeDocument/2006/relationships/hyperlink" Target="https://www.the-numbers.com/box-office-chart/daily/2024/07/12" TargetMode="External"/><Relationship Id="rId890" Type="http://schemas.openxmlformats.org/officeDocument/2006/relationships/hyperlink" Target="https://www.the-numbers.com/box-office-chart/daily/2024/03/29" TargetMode="External"/><Relationship Id="rId904" Type="http://schemas.openxmlformats.org/officeDocument/2006/relationships/hyperlink" Target="https://www.the-numbers.com/movie/Little-Shop-of-Horrors" TargetMode="External"/><Relationship Id="rId1327" Type="http://schemas.openxmlformats.org/officeDocument/2006/relationships/hyperlink" Target="https://www.the-numbers.com/movie/Road-Dance-The-(2022-United-Kingdom)" TargetMode="External"/><Relationship Id="rId33" Type="http://schemas.openxmlformats.org/officeDocument/2006/relationships/hyperlink" Target="https://www.the-numbers.com/movie/Venom-The-Last-Dance-(2024)" TargetMode="External"/><Relationship Id="rId129" Type="http://schemas.openxmlformats.org/officeDocument/2006/relationships/hyperlink" Target="https://www.the-numbers.com/movie/Bikeriders-The-(2024)" TargetMode="External"/><Relationship Id="rId336" Type="http://schemas.openxmlformats.org/officeDocument/2006/relationships/hyperlink" Target="https://www.the-numbers.com/movie/Boy-Kills-World-(2024)" TargetMode="External"/><Relationship Id="rId543" Type="http://schemas.openxmlformats.org/officeDocument/2006/relationships/hyperlink" Target="https://www.the-numbers.com/box-office-chart/daily/2023/12/22" TargetMode="External"/><Relationship Id="rId988" Type="http://schemas.openxmlformats.org/officeDocument/2006/relationships/hyperlink" Target="https://www.the-numbers.com/movie/Outsiders-The" TargetMode="External"/><Relationship Id="rId1173" Type="http://schemas.openxmlformats.org/officeDocument/2006/relationships/hyperlink" Target="https://www.the-numbers.com/box-office-chart/daily/2024/04/12" TargetMode="External"/><Relationship Id="rId182" Type="http://schemas.openxmlformats.org/officeDocument/2006/relationships/hyperlink" Target="https://www.the-numbers.com/box-office-chart/daily/2024/11/01" TargetMode="External"/><Relationship Id="rId403" Type="http://schemas.openxmlformats.org/officeDocument/2006/relationships/hyperlink" Target="https://www.the-numbers.com/movie/Blue-Lock-The-Movie-Episode-Nagi-(2024-Japan)" TargetMode="External"/><Relationship Id="rId750" Type="http://schemas.openxmlformats.org/officeDocument/2006/relationships/hyperlink" Target="https://www.the-numbers.com/box-office-chart/daily/1998/03/06" TargetMode="External"/><Relationship Id="rId848" Type="http://schemas.openxmlformats.org/officeDocument/2006/relationships/hyperlink" Target="https://www.the-numbers.com/box-office-chart/daily/2023/11/22" TargetMode="External"/><Relationship Id="rId1033" Type="http://schemas.openxmlformats.org/officeDocument/2006/relationships/hyperlink" Target="https://www.the-numbers.com/box-office-chart/daily/2024/09/20" TargetMode="External"/><Relationship Id="rId487" Type="http://schemas.openxmlformats.org/officeDocument/2006/relationships/hyperlink" Target="https://www.the-numbers.com/movie/Spider-Man" TargetMode="External"/><Relationship Id="rId610" Type="http://schemas.openxmlformats.org/officeDocument/2006/relationships/hyperlink" Target="https://www.the-numbers.com/box-office-chart/daily/2024/02/02" TargetMode="External"/><Relationship Id="rId694" Type="http://schemas.openxmlformats.org/officeDocument/2006/relationships/hyperlink" Target="https://www.the-numbers.com/box-office-chart/daily/2024/11/01" TargetMode="External"/><Relationship Id="rId708" Type="http://schemas.openxmlformats.org/officeDocument/2006/relationships/hyperlink" Target="https://www.the-numbers.com/box-office-chart/daily/2024/04/10" TargetMode="External"/><Relationship Id="rId915" Type="http://schemas.openxmlformats.org/officeDocument/2006/relationships/hyperlink" Target="https://www.the-numbers.com/movie/Inside-the-Yellow-Cocoon-Shell-(2024-Vietnam)" TargetMode="External"/><Relationship Id="rId1240" Type="http://schemas.openxmlformats.org/officeDocument/2006/relationships/hyperlink" Target="https://www.the-numbers.com/movie/Vermiglio-(2024-Italy)" TargetMode="External"/><Relationship Id="rId347" Type="http://schemas.openxmlformats.org/officeDocument/2006/relationships/hyperlink" Target="https://www.the-numbers.com/box-office-chart/daily/2024/09/18" TargetMode="External"/><Relationship Id="rId999" Type="http://schemas.openxmlformats.org/officeDocument/2006/relationships/hyperlink" Target="https://www.the-numbers.com/movie/Daaaaaali-(2023-France)" TargetMode="External"/><Relationship Id="rId1100" Type="http://schemas.openxmlformats.org/officeDocument/2006/relationships/hyperlink" Target="https://www.the-numbers.com/movie/Heart-Stays-The-(2024)" TargetMode="External"/><Relationship Id="rId1184" Type="http://schemas.openxmlformats.org/officeDocument/2006/relationships/hyperlink" Target="https://www.the-numbers.com/movie/Common-Ground-(2023)" TargetMode="External"/><Relationship Id="rId44" Type="http://schemas.openxmlformats.org/officeDocument/2006/relationships/hyperlink" Target="https://www.the-numbers.com/box-office-chart/daily/2024/08/16" TargetMode="External"/><Relationship Id="rId554" Type="http://schemas.openxmlformats.org/officeDocument/2006/relationships/hyperlink" Target="https://www.the-numbers.com/movie/Hundreds-of-Beavers-(2024)" TargetMode="External"/><Relationship Id="rId761" Type="http://schemas.openxmlformats.org/officeDocument/2006/relationships/hyperlink" Target="https://www.the-numbers.com/movie/Conversation-The" TargetMode="External"/><Relationship Id="rId859" Type="http://schemas.openxmlformats.org/officeDocument/2006/relationships/hyperlink" Target="https://www.the-numbers.com/box-office-chart/daily/2024/03/22" TargetMode="External"/><Relationship Id="rId193" Type="http://schemas.openxmlformats.org/officeDocument/2006/relationships/hyperlink" Target="https://www.the-numbers.com/movie/Late-Night-with-the-Devil-(2023-Australia)" TargetMode="External"/><Relationship Id="rId207" Type="http://schemas.openxmlformats.org/officeDocument/2006/relationships/hyperlink" Target="https://www.the-numbers.com/movie/Thelma-(2024)" TargetMode="External"/><Relationship Id="rId414" Type="http://schemas.openxmlformats.org/officeDocument/2006/relationships/hyperlink" Target="https://www.the-numbers.com/movie/Overlord-The-Sacred-Kingdom-(2024-Japan)" TargetMode="External"/><Relationship Id="rId498" Type="http://schemas.openxmlformats.org/officeDocument/2006/relationships/hyperlink" Target="https://www.the-numbers.com/movie/Evil-Does-Not-Exist-(2023-Japan)" TargetMode="External"/><Relationship Id="rId621" Type="http://schemas.openxmlformats.org/officeDocument/2006/relationships/hyperlink" Target="https://www.the-numbers.com/box-office-chart/daily/2002/11/15" TargetMode="External"/><Relationship Id="rId1044" Type="http://schemas.openxmlformats.org/officeDocument/2006/relationships/hyperlink" Target="https://www.the-numbers.com/box-office-chart/daily/2024/02/09" TargetMode="External"/><Relationship Id="rId1251" Type="http://schemas.openxmlformats.org/officeDocument/2006/relationships/hyperlink" Target="https://www.the-numbers.com/box-office-chart/daily/1999/02/05" TargetMode="External"/><Relationship Id="rId260" Type="http://schemas.openxmlformats.org/officeDocument/2006/relationships/hyperlink" Target="https://www.the-numbers.com/box-office-chart/daily/2024/06/21" TargetMode="External"/><Relationship Id="rId719" Type="http://schemas.openxmlformats.org/officeDocument/2006/relationships/hyperlink" Target="https://www.the-numbers.com/box-office-chart/daily/2024/03/29" TargetMode="External"/><Relationship Id="rId926" Type="http://schemas.openxmlformats.org/officeDocument/2006/relationships/hyperlink" Target="https://www.the-numbers.com/box-office-chart/daily/2024/09/06" TargetMode="External"/><Relationship Id="rId1111" Type="http://schemas.openxmlformats.org/officeDocument/2006/relationships/hyperlink" Target="https://www.the-numbers.com/movie/Breakup-Season-(2024)" TargetMode="External"/><Relationship Id="rId55" Type="http://schemas.openxmlformats.org/officeDocument/2006/relationships/hyperlink" Target="https://www.the-numbers.com/movie/Longlegs-(2024)" TargetMode="External"/><Relationship Id="rId120" Type="http://schemas.openxmlformats.org/officeDocument/2006/relationships/hyperlink" Target="https://www.the-numbers.com/box-office-chart/daily/2024/03/15" TargetMode="External"/><Relationship Id="rId358" Type="http://schemas.openxmlformats.org/officeDocument/2006/relationships/hyperlink" Target="https://www.the-numbers.com/movie/Hitpig-(2024)" TargetMode="External"/><Relationship Id="rId565" Type="http://schemas.openxmlformats.org/officeDocument/2006/relationships/hyperlink" Target="https://www.the-numbers.com/movie/Rumours-(2024-Canada)" TargetMode="External"/><Relationship Id="rId772" Type="http://schemas.openxmlformats.org/officeDocument/2006/relationships/hyperlink" Target="https://www.the-numbers.com/box-office-chart/daily/2024/10/04" TargetMode="External"/><Relationship Id="rId1195" Type="http://schemas.openxmlformats.org/officeDocument/2006/relationships/hyperlink" Target="https://www.the-numbers.com/box-office-chart/daily/2024/03/29" TargetMode="External"/><Relationship Id="rId1209" Type="http://schemas.openxmlformats.org/officeDocument/2006/relationships/hyperlink" Target="https://www.the-numbers.com/box-office-chart/daily/2024/10/02" TargetMode="External"/><Relationship Id="rId218" Type="http://schemas.openxmlformats.org/officeDocument/2006/relationships/hyperlink" Target="https://www.the-numbers.com/box-office-chart/daily/2023/12/25" TargetMode="External"/><Relationship Id="rId425" Type="http://schemas.openxmlformats.org/officeDocument/2006/relationships/hyperlink" Target="https://www.the-numbers.com/movie/Vindicating-Trump-(2024)" TargetMode="External"/><Relationship Id="rId632" Type="http://schemas.openxmlformats.org/officeDocument/2006/relationships/hyperlink" Target="https://www.the-numbers.com/movie/Good-One-(2024)" TargetMode="External"/><Relationship Id="rId1055" Type="http://schemas.openxmlformats.org/officeDocument/2006/relationships/hyperlink" Target="https://www.the-numbers.com/movie/Wasp-The-(2024)" TargetMode="External"/><Relationship Id="rId1262" Type="http://schemas.openxmlformats.org/officeDocument/2006/relationships/hyperlink" Target="https://www.the-numbers.com/box-office-chart/daily/2024/12/27" TargetMode="External"/><Relationship Id="rId271" Type="http://schemas.openxmlformats.org/officeDocument/2006/relationships/hyperlink" Target="https://www.the-numbers.com/movie/Hello-Love-Again-(2024-Philippines)" TargetMode="External"/><Relationship Id="rId937" Type="http://schemas.openxmlformats.org/officeDocument/2006/relationships/hyperlink" Target="https://www.the-numbers.com/movie/Radical-(2023-Mexico)" TargetMode="External"/><Relationship Id="rId1122" Type="http://schemas.openxmlformats.org/officeDocument/2006/relationships/hyperlink" Target="https://www.the-numbers.com/box-office-chart/daily/2024/03/22" TargetMode="External"/><Relationship Id="rId66" Type="http://schemas.openxmlformats.org/officeDocument/2006/relationships/hyperlink" Target="https://www.the-numbers.com/box-office-chart/daily/2024/05/24" TargetMode="External"/><Relationship Id="rId131" Type="http://schemas.openxmlformats.org/officeDocument/2006/relationships/hyperlink" Target="https://www.the-numbers.com/movie/Ministry-of-Ungentlemanly-Warfare-The-(2024)" TargetMode="External"/><Relationship Id="rId369" Type="http://schemas.openxmlformats.org/officeDocument/2006/relationships/hyperlink" Target="https://www.the-numbers.com/movie/Problemista-(2023)" TargetMode="External"/><Relationship Id="rId576" Type="http://schemas.openxmlformats.org/officeDocument/2006/relationships/hyperlink" Target="https://www.the-numbers.com/box-office-chart/daily/2003/12/17" TargetMode="External"/><Relationship Id="rId783" Type="http://schemas.openxmlformats.org/officeDocument/2006/relationships/hyperlink" Target="https://www.the-numbers.com/movie/Iron-Giant-The" TargetMode="External"/><Relationship Id="rId990" Type="http://schemas.openxmlformats.org/officeDocument/2006/relationships/hyperlink" Target="https://www.the-numbers.com/box-office-chart/daily/2024/05/31" TargetMode="External"/><Relationship Id="rId229" Type="http://schemas.openxmlformats.org/officeDocument/2006/relationships/hyperlink" Target="https://www.the-numbers.com/movie/Afraid-(2024)" TargetMode="External"/><Relationship Id="rId436" Type="http://schemas.openxmlformats.org/officeDocument/2006/relationships/hyperlink" Target="https://www.the-numbers.com/box-office-chart/daily/2004/11/10" TargetMode="External"/><Relationship Id="rId643" Type="http://schemas.openxmlformats.org/officeDocument/2006/relationships/hyperlink" Target="https://www.the-numbers.com/box-office-chart/daily/2024/08/09" TargetMode="External"/><Relationship Id="rId1066" Type="http://schemas.openxmlformats.org/officeDocument/2006/relationships/hyperlink" Target="https://www.the-numbers.com/movie/Cora-Bora-(2024)" TargetMode="External"/><Relationship Id="rId1273" Type="http://schemas.openxmlformats.org/officeDocument/2006/relationships/hyperlink" Target="https://www.the-numbers.com/movie/Nathanism-(2024)" TargetMode="External"/><Relationship Id="rId850" Type="http://schemas.openxmlformats.org/officeDocument/2006/relationships/hyperlink" Target="https://www.the-numbers.com/box-office-chart/daily/2006/04/28" TargetMode="External"/><Relationship Id="rId948" Type="http://schemas.openxmlformats.org/officeDocument/2006/relationships/hyperlink" Target="https://www.the-numbers.com/movie/Comte-de-Monte-Cristo-Le-(2024-France)" TargetMode="External"/><Relationship Id="rId1133" Type="http://schemas.openxmlformats.org/officeDocument/2006/relationships/hyperlink" Target="https://www.the-numbers.com/movie/salaire-de-la-peur-Le-(1953-France)" TargetMode="External"/><Relationship Id="rId77" Type="http://schemas.openxmlformats.org/officeDocument/2006/relationships/hyperlink" Target="https://www.the-numbers.com/movie/Challengers-(2024)" TargetMode="External"/><Relationship Id="rId282" Type="http://schemas.openxmlformats.org/officeDocument/2006/relationships/hyperlink" Target="https://www.the-numbers.com/box-office-chart/daily/2024/01/25" TargetMode="External"/><Relationship Id="rId503" Type="http://schemas.openxmlformats.org/officeDocument/2006/relationships/hyperlink" Target="https://www.the-numbers.com/box-office-chart/daily/2024/04/12" TargetMode="External"/><Relationship Id="rId587" Type="http://schemas.openxmlformats.org/officeDocument/2006/relationships/hyperlink" Target="https://www.the-numbers.com/movie/Exhibiting-Forgiveness-(2024)" TargetMode="External"/><Relationship Id="rId710" Type="http://schemas.openxmlformats.org/officeDocument/2006/relationships/hyperlink" Target="https://www.the-numbers.com/box-office-chart/daily/2023/12/22" TargetMode="External"/><Relationship Id="rId808" Type="http://schemas.openxmlformats.org/officeDocument/2006/relationships/hyperlink" Target="https://www.the-numbers.com/box-office-chart/daily/2024/11/01" TargetMode="External"/><Relationship Id="rId8" Type="http://schemas.openxmlformats.org/officeDocument/2006/relationships/hyperlink" Target="https://www.the-numbers.com/box-office-chart/daily/2024/11/27" TargetMode="External"/><Relationship Id="rId142" Type="http://schemas.openxmlformats.org/officeDocument/2006/relationships/hyperlink" Target="https://www.the-numbers.com/box-office-chart/daily/2024/03/08" TargetMode="External"/><Relationship Id="rId447" Type="http://schemas.openxmlformats.org/officeDocument/2006/relationships/hyperlink" Target="https://www.the-numbers.com/movie/Touch-(2024-Iceland)" TargetMode="External"/><Relationship Id="rId794" Type="http://schemas.openxmlformats.org/officeDocument/2006/relationships/hyperlink" Target="https://www.the-numbers.com/movie/North-by-Northwest-(1959)" TargetMode="External"/><Relationship Id="rId1077" Type="http://schemas.openxmlformats.org/officeDocument/2006/relationships/hyperlink" Target="https://www.the-numbers.com/box-office-chart/daily/2024/02/02" TargetMode="External"/><Relationship Id="rId1200" Type="http://schemas.openxmlformats.org/officeDocument/2006/relationships/hyperlink" Target="https://www.the-numbers.com/movie/Isle-of-Hope-(2024)" TargetMode="External"/><Relationship Id="rId654" Type="http://schemas.openxmlformats.org/officeDocument/2006/relationships/hyperlink" Target="https://www.the-numbers.com/movie/Memory-(2023)" TargetMode="External"/><Relationship Id="rId861" Type="http://schemas.openxmlformats.org/officeDocument/2006/relationships/hyperlink" Target="https://www.the-numbers.com/box-office-chart/daily/2024/10/25" TargetMode="External"/><Relationship Id="rId959" Type="http://schemas.openxmlformats.org/officeDocument/2006/relationships/hyperlink" Target="https://www.the-numbers.com/box-office-chart/daily/2024/03/01" TargetMode="External"/><Relationship Id="rId1284" Type="http://schemas.openxmlformats.org/officeDocument/2006/relationships/hyperlink" Target="https://www.the-numbers.com/box-office-chart/daily/2024/12/06" TargetMode="External"/><Relationship Id="rId293" Type="http://schemas.openxmlformats.org/officeDocument/2006/relationships/hyperlink" Target="https://www.the-numbers.com/movie/Oppenheimer-(2023)" TargetMode="External"/><Relationship Id="rId307" Type="http://schemas.openxmlformats.org/officeDocument/2006/relationships/hyperlink" Target="https://www.the-numbers.com/movie/2024-Oscar-Shorts-(2024)" TargetMode="External"/><Relationship Id="rId514" Type="http://schemas.openxmlformats.org/officeDocument/2006/relationships/hyperlink" Target="https://www.the-numbers.com/movie/Your-Monster-(2024)" TargetMode="External"/><Relationship Id="rId721" Type="http://schemas.openxmlformats.org/officeDocument/2006/relationships/hyperlink" Target="https://www.the-numbers.com/box-office-chart/daily/2024/11/15" TargetMode="External"/><Relationship Id="rId1144" Type="http://schemas.openxmlformats.org/officeDocument/2006/relationships/hyperlink" Target="https://www.the-numbers.com/movie/Carville-Winning-is-Everything-Stupid-(2024)" TargetMode="External"/><Relationship Id="rId88" Type="http://schemas.openxmlformats.org/officeDocument/2006/relationships/hyperlink" Target="https://www.the-numbers.com/box-office-chart/daily/2024/08/02" TargetMode="External"/><Relationship Id="rId153" Type="http://schemas.openxmlformats.org/officeDocument/2006/relationships/hyperlink" Target="https://www.the-numbers.com/movie/Demon-Slayer-Kimetsu-no-Yaiba-To-the-Hashira-Training-(2024-Japan)" TargetMode="External"/><Relationship Id="rId360" Type="http://schemas.openxmlformats.org/officeDocument/2006/relationships/hyperlink" Target="https://www.the-numbers.com/movie/Elevation-(2024)" TargetMode="External"/><Relationship Id="rId598" Type="http://schemas.openxmlformats.org/officeDocument/2006/relationships/hyperlink" Target="https://www.the-numbers.com/box-office-chart/daily/2024/08/16" TargetMode="External"/><Relationship Id="rId819" Type="http://schemas.openxmlformats.org/officeDocument/2006/relationships/hyperlink" Target="https://www.the-numbers.com/box-office-chart/daily/2003/11/07" TargetMode="External"/><Relationship Id="rId1004" Type="http://schemas.openxmlformats.org/officeDocument/2006/relationships/hyperlink" Target="https://www.the-numbers.com/box-office-chart/daily/2024/03/22" TargetMode="External"/><Relationship Id="rId1211" Type="http://schemas.openxmlformats.org/officeDocument/2006/relationships/hyperlink" Target="https://www.the-numbers.com/box-office-chart/daily/2024/04/12" TargetMode="External"/><Relationship Id="rId220" Type="http://schemas.openxmlformats.org/officeDocument/2006/relationships/hyperlink" Target="https://www.the-numbers.com/box-office-chart/daily/2024/02/29" TargetMode="External"/><Relationship Id="rId458" Type="http://schemas.openxmlformats.org/officeDocument/2006/relationships/hyperlink" Target="https://www.the-numbers.com/movie/Sting-(2024-Australia)" TargetMode="External"/><Relationship Id="rId665" Type="http://schemas.openxmlformats.org/officeDocument/2006/relationships/hyperlink" Target="https://www.the-numbers.com/movie/Accidental-Texan-(2024)" TargetMode="External"/><Relationship Id="rId872" Type="http://schemas.openxmlformats.org/officeDocument/2006/relationships/hyperlink" Target="https://www.the-numbers.com/box-office-chart/daily/2024/05/10" TargetMode="External"/><Relationship Id="rId1088" Type="http://schemas.openxmlformats.org/officeDocument/2006/relationships/hyperlink" Target="https://www.the-numbers.com/box-office-chart/daily/2020/07/31" TargetMode="External"/><Relationship Id="rId1295" Type="http://schemas.openxmlformats.org/officeDocument/2006/relationships/hyperlink" Target="https://www.the-numbers.com/movie/Last-Breath-The-(2024)" TargetMode="External"/><Relationship Id="rId1309" Type="http://schemas.openxmlformats.org/officeDocument/2006/relationships/hyperlink" Target="https://www.the-numbers.com/movie/Incredible-25th-Year-of-Mitzi-Bearclaw-The-(2019-Canada)" TargetMode="External"/><Relationship Id="rId15" Type="http://schemas.openxmlformats.org/officeDocument/2006/relationships/hyperlink" Target="https://www.the-numbers.com/movie/Twisters-(2024)" TargetMode="External"/><Relationship Id="rId318" Type="http://schemas.openxmlformats.org/officeDocument/2006/relationships/hyperlink" Target="https://www.the-numbers.com/box-office-chart/daily/2024/07/26" TargetMode="External"/><Relationship Id="rId525" Type="http://schemas.openxmlformats.org/officeDocument/2006/relationships/hyperlink" Target="https://www.the-numbers.com/box-office-chart/daily/2024/12/06" TargetMode="External"/><Relationship Id="rId732" Type="http://schemas.openxmlformats.org/officeDocument/2006/relationships/hyperlink" Target="https://www.the-numbers.com/movie/Thing-The-(1982)" TargetMode="External"/><Relationship Id="rId1155" Type="http://schemas.openxmlformats.org/officeDocument/2006/relationships/hyperlink" Target="https://www.the-numbers.com/box-office-chart/daily/2024/09/20" TargetMode="External"/><Relationship Id="rId99" Type="http://schemas.openxmlformats.org/officeDocument/2006/relationships/hyperlink" Target="https://www.the-numbers.com/movie/Conclave-(2024)" TargetMode="External"/><Relationship Id="rId164" Type="http://schemas.openxmlformats.org/officeDocument/2006/relationships/hyperlink" Target="https://www.the-numbers.com/box-office-chart/daily/2024/08/09" TargetMode="External"/><Relationship Id="rId371" Type="http://schemas.openxmlformats.org/officeDocument/2006/relationships/hyperlink" Target="https://www.the-numbers.com/movie/Bhool-Bhulaiyaa-3-(2024-India)" TargetMode="External"/><Relationship Id="rId1015" Type="http://schemas.openxmlformats.org/officeDocument/2006/relationships/hyperlink" Target="https://www.the-numbers.com/movie/Thabo-and-the-Rhino-Case-(2023-Germany)" TargetMode="External"/><Relationship Id="rId1222" Type="http://schemas.openxmlformats.org/officeDocument/2006/relationships/hyperlink" Target="https://www.the-numbers.com/movie/Eileen-(2023)" TargetMode="External"/><Relationship Id="rId469" Type="http://schemas.openxmlformats.org/officeDocument/2006/relationships/hyperlink" Target="https://www.the-numbers.com/box-office-chart/daily/2024/10/04" TargetMode="External"/><Relationship Id="rId676" Type="http://schemas.openxmlformats.org/officeDocument/2006/relationships/hyperlink" Target="https://www.the-numbers.com/box-office-chart/daily/2022/07/01" TargetMode="External"/><Relationship Id="rId883" Type="http://schemas.openxmlformats.org/officeDocument/2006/relationships/hyperlink" Target="https://www.the-numbers.com/box-office-chart/daily/2024/02/02" TargetMode="External"/><Relationship Id="rId1099" Type="http://schemas.openxmlformats.org/officeDocument/2006/relationships/hyperlink" Target="https://www.the-numbers.com/box-office-chart/daily/2024/03/15" TargetMode="External"/><Relationship Id="rId26" Type="http://schemas.openxmlformats.org/officeDocument/2006/relationships/hyperlink" Target="https://www.the-numbers.com/box-office-chart/daily/2024/11/22" TargetMode="External"/><Relationship Id="rId231" Type="http://schemas.openxmlformats.org/officeDocument/2006/relationships/hyperlink" Target="https://www.the-numbers.com/movie/Hunger-Games-The-The-Ballad-of-Songbirds-and-Snakes-(2023)" TargetMode="External"/><Relationship Id="rId329" Type="http://schemas.openxmlformats.org/officeDocument/2006/relationships/hyperlink" Target="https://www.the-numbers.com/box-office-chart/daily/2024/11/01" TargetMode="External"/><Relationship Id="rId536" Type="http://schemas.openxmlformats.org/officeDocument/2006/relationships/hyperlink" Target="https://www.the-numbers.com/box-office-chart/daily/2012/07/03" TargetMode="External"/><Relationship Id="rId1166" Type="http://schemas.openxmlformats.org/officeDocument/2006/relationships/hyperlink" Target="https://www.the-numbers.com/movie/Silent-Night-(2023)" TargetMode="External"/><Relationship Id="rId175" Type="http://schemas.openxmlformats.org/officeDocument/2006/relationships/hyperlink" Target="https://www.the-numbers.com/movie/Star-Wars-Ep-I-The-Phantom-Menace" TargetMode="External"/><Relationship Id="rId743" Type="http://schemas.openxmlformats.org/officeDocument/2006/relationships/hyperlink" Target="https://www.the-numbers.com/movie/Beetlejuice" TargetMode="External"/><Relationship Id="rId950" Type="http://schemas.openxmlformats.org/officeDocument/2006/relationships/hyperlink" Target="https://www.the-numbers.com/movie/After-Hours" TargetMode="External"/><Relationship Id="rId1026" Type="http://schemas.openxmlformats.org/officeDocument/2006/relationships/hyperlink" Target="https://www.the-numbers.com/box-office-chart/daily/2024/04/26" TargetMode="External"/><Relationship Id="rId382" Type="http://schemas.openxmlformats.org/officeDocument/2006/relationships/hyperlink" Target="https://www.the-numbers.com/box-office-chart/daily/2024/03/20" TargetMode="External"/><Relationship Id="rId603" Type="http://schemas.openxmlformats.org/officeDocument/2006/relationships/hyperlink" Target="https://www.the-numbers.com/movie/Critic-The-(2024)" TargetMode="External"/><Relationship Id="rId687" Type="http://schemas.openxmlformats.org/officeDocument/2006/relationships/hyperlink" Target="https://www.the-numbers.com/movie/Dr-Seuss-The-Grinch-(2018)" TargetMode="External"/><Relationship Id="rId810" Type="http://schemas.openxmlformats.org/officeDocument/2006/relationships/hyperlink" Target="https://www.the-numbers.com/movie/End-The-(2024)" TargetMode="External"/><Relationship Id="rId908" Type="http://schemas.openxmlformats.org/officeDocument/2006/relationships/hyperlink" Target="https://www.the-numbers.com/movie/Willy-Wonka-and-the-Chocolate-Factory" TargetMode="External"/><Relationship Id="rId1233" Type="http://schemas.openxmlformats.org/officeDocument/2006/relationships/hyperlink" Target="https://www.the-numbers.com/box-office-chart/daily/2024/10/04" TargetMode="External"/><Relationship Id="rId242" Type="http://schemas.openxmlformats.org/officeDocument/2006/relationships/hyperlink" Target="https://www.the-numbers.com/movie/Mummy-The-(1999)" TargetMode="External"/><Relationship Id="rId894" Type="http://schemas.openxmlformats.org/officeDocument/2006/relationships/hyperlink" Target="https://www.the-numbers.com/box-office-chart/daily/2024/09/06" TargetMode="External"/><Relationship Id="rId1177" Type="http://schemas.openxmlformats.org/officeDocument/2006/relationships/hyperlink" Target="https://www.the-numbers.com/box-office-chart/daily/2024/05/03" TargetMode="External"/><Relationship Id="rId1300" Type="http://schemas.openxmlformats.org/officeDocument/2006/relationships/hyperlink" Target="https://www.the-numbers.com/box-office-chart/daily/2023/04/21" TargetMode="External"/><Relationship Id="rId37" Type="http://schemas.openxmlformats.org/officeDocument/2006/relationships/hyperlink" Target="https://www.the-numbers.com/movie/Mufasa-The-Lion-King-(2024)" TargetMode="External"/><Relationship Id="rId102" Type="http://schemas.openxmlformats.org/officeDocument/2006/relationships/hyperlink" Target="https://www.the-numbers.com/box-office-chart/daily/2023/12/25" TargetMode="External"/><Relationship Id="rId547" Type="http://schemas.openxmlformats.org/officeDocument/2006/relationships/hyperlink" Target="https://www.the-numbers.com/box-office-chart/daily/1999/03/31" TargetMode="External"/><Relationship Id="rId754" Type="http://schemas.openxmlformats.org/officeDocument/2006/relationships/hyperlink" Target="https://www.the-numbers.com/box-office-chart/daily/2005/11/11" TargetMode="External"/><Relationship Id="rId961" Type="http://schemas.openxmlformats.org/officeDocument/2006/relationships/hyperlink" Target="https://www.the-numbers.com/box-office-chart/daily/2004/02/13" TargetMode="External"/><Relationship Id="rId90" Type="http://schemas.openxmlformats.org/officeDocument/2006/relationships/hyperlink" Target="https://www.the-numbers.com/box-office-chart/daily/2024/11/08" TargetMode="External"/><Relationship Id="rId186" Type="http://schemas.openxmlformats.org/officeDocument/2006/relationships/hyperlink" Target="https://www.the-numbers.com/box-office-chart/daily/2024/07/04" TargetMode="External"/><Relationship Id="rId393" Type="http://schemas.openxmlformats.org/officeDocument/2006/relationships/hyperlink" Target="https://www.the-numbers.com/movie/Escape-From-Germany-(2024)" TargetMode="External"/><Relationship Id="rId407" Type="http://schemas.openxmlformats.org/officeDocument/2006/relationships/hyperlink" Target="https://www.the-numbers.com/movie/Firing-Squad-The-(2024)" TargetMode="External"/><Relationship Id="rId614" Type="http://schemas.openxmlformats.org/officeDocument/2006/relationships/hyperlink" Target="https://www.the-numbers.com/movie/Jesus-A-Deaf-Missions-Film-(2024)" TargetMode="External"/><Relationship Id="rId821" Type="http://schemas.openxmlformats.org/officeDocument/2006/relationships/hyperlink" Target="https://www.the-numbers.com/box-office-chart/daily/2024/01/26" TargetMode="External"/><Relationship Id="rId1037" Type="http://schemas.openxmlformats.org/officeDocument/2006/relationships/hyperlink" Target="https://www.the-numbers.com/box-office-chart/daily/2024/07/19" TargetMode="External"/><Relationship Id="rId1244" Type="http://schemas.openxmlformats.org/officeDocument/2006/relationships/hyperlink" Target="https://www.the-numbers.com/movie/Mind-Body-and-Soul-(2024)" TargetMode="External"/><Relationship Id="rId253" Type="http://schemas.openxmlformats.org/officeDocument/2006/relationships/hyperlink" Target="https://www.the-numbers.com/box-office-chart/daily/2024/09/13" TargetMode="External"/><Relationship Id="rId460" Type="http://schemas.openxmlformats.org/officeDocument/2006/relationships/hyperlink" Target="https://www.the-numbers.com/movie/Vettaiyan-(2024-India)" TargetMode="External"/><Relationship Id="rId698" Type="http://schemas.openxmlformats.org/officeDocument/2006/relationships/hyperlink" Target="https://www.the-numbers.com/box-office-chart/daily/2024/12/20" TargetMode="External"/><Relationship Id="rId919" Type="http://schemas.openxmlformats.org/officeDocument/2006/relationships/hyperlink" Target="https://www.the-numbers.com/movie/Nu-astepta-prea-mult-de-la-sfarsitul-lumii-(2024-Romania)" TargetMode="External"/><Relationship Id="rId1090" Type="http://schemas.openxmlformats.org/officeDocument/2006/relationships/hyperlink" Target="https://www.the-numbers.com/box-office-chart/daily/2024/05/10" TargetMode="External"/><Relationship Id="rId1104" Type="http://schemas.openxmlformats.org/officeDocument/2006/relationships/hyperlink" Target="https://www.the-numbers.com/movie/Return-to-Reason-(2024-France)" TargetMode="External"/><Relationship Id="rId1311" Type="http://schemas.openxmlformats.org/officeDocument/2006/relationships/hyperlink" Target="https://www.the-numbers.com/movie/Fremont-(2023)" TargetMode="External"/><Relationship Id="rId48" Type="http://schemas.openxmlformats.org/officeDocument/2006/relationships/hyperlink" Target="https://www.the-numbers.com/box-office-chart/daily/2024/11/15" TargetMode="External"/><Relationship Id="rId113" Type="http://schemas.openxmlformats.org/officeDocument/2006/relationships/hyperlink" Target="https://www.the-numbers.com/movie/Heretic-(2024)" TargetMode="External"/><Relationship Id="rId320" Type="http://schemas.openxmlformats.org/officeDocument/2006/relationships/hyperlink" Target="https://www.the-numbers.com/box-office-chart/daily/2024/11/27" TargetMode="External"/><Relationship Id="rId558" Type="http://schemas.openxmlformats.org/officeDocument/2006/relationships/hyperlink" Target="https://www.the-numbers.com/movie/Weekend-in-Taipei-(2024-France)" TargetMode="External"/><Relationship Id="rId765" Type="http://schemas.openxmlformats.org/officeDocument/2006/relationships/hyperlink" Target="https://www.the-numbers.com/movie/ete-dernier-L-(2023-France)" TargetMode="External"/><Relationship Id="rId972" Type="http://schemas.openxmlformats.org/officeDocument/2006/relationships/hyperlink" Target="https://www.the-numbers.com/box-office-chart/daily/2024/05/31" TargetMode="External"/><Relationship Id="rId1188" Type="http://schemas.openxmlformats.org/officeDocument/2006/relationships/hyperlink" Target="https://www.the-numbers.com/movie/Grab-The-(2024)" TargetMode="External"/><Relationship Id="rId197" Type="http://schemas.openxmlformats.org/officeDocument/2006/relationships/hyperlink" Target="https://www.the-numbers.com/movie/Piece-by-Piece-(2024)" TargetMode="External"/><Relationship Id="rId418" Type="http://schemas.openxmlformats.org/officeDocument/2006/relationships/hyperlink" Target="https://www.the-numbers.com/movie/Small-Things-Like-These-(2024-Ireland)" TargetMode="External"/><Relationship Id="rId625" Type="http://schemas.openxmlformats.org/officeDocument/2006/relationships/hyperlink" Target="https://www.the-numbers.com/box-office-chart/daily/2024/04/19" TargetMode="External"/><Relationship Id="rId832" Type="http://schemas.openxmlformats.org/officeDocument/2006/relationships/hyperlink" Target="https://www.the-numbers.com/movie/Eyes-Wide-Shut" TargetMode="External"/><Relationship Id="rId1048" Type="http://schemas.openxmlformats.org/officeDocument/2006/relationships/hyperlink" Target="https://www.the-numbers.com/box-office-chart/daily/2024/10/18" TargetMode="External"/><Relationship Id="rId1255" Type="http://schemas.openxmlformats.org/officeDocument/2006/relationships/hyperlink" Target="https://www.the-numbers.com/box-office-chart/daily/2024/08/30" TargetMode="External"/><Relationship Id="rId264" Type="http://schemas.openxmlformats.org/officeDocument/2006/relationships/hyperlink" Target="https://www.the-numbers.com/box-office-chart/daily/2024/12/25" TargetMode="External"/><Relationship Id="rId471" Type="http://schemas.openxmlformats.org/officeDocument/2006/relationships/hyperlink" Target="https://www.the-numbers.com/box-office-chart/daily/2024/07/19" TargetMode="External"/><Relationship Id="rId1115" Type="http://schemas.openxmlformats.org/officeDocument/2006/relationships/hyperlink" Target="https://www.the-numbers.com/movie/Naked-Acts-(1998)" TargetMode="External"/><Relationship Id="rId1322" Type="http://schemas.openxmlformats.org/officeDocument/2006/relationships/hyperlink" Target="https://www.the-numbers.com/box-office-chart/daily/2024/07/19" TargetMode="External"/><Relationship Id="rId59" Type="http://schemas.openxmlformats.org/officeDocument/2006/relationships/hyperlink" Target="https://www.the-numbers.com/movie/Mean-Girls-(2024)" TargetMode="External"/><Relationship Id="rId124" Type="http://schemas.openxmlformats.org/officeDocument/2006/relationships/hyperlink" Target="https://www.the-numbers.com/box-office-chart/daily/2023/12/08" TargetMode="External"/><Relationship Id="rId569" Type="http://schemas.openxmlformats.org/officeDocument/2006/relationships/hyperlink" Target="https://www.the-numbers.com/movie/Wildcat-(2024)" TargetMode="External"/><Relationship Id="rId776" Type="http://schemas.openxmlformats.org/officeDocument/2006/relationships/hyperlink" Target="https://www.the-numbers.com/box-office-chart/daily/2024/03/15" TargetMode="External"/><Relationship Id="rId983" Type="http://schemas.openxmlformats.org/officeDocument/2006/relationships/hyperlink" Target="https://www.the-numbers.com/movie/Music-for-Mushrooms-(2024)" TargetMode="External"/><Relationship Id="rId1199" Type="http://schemas.openxmlformats.org/officeDocument/2006/relationships/hyperlink" Target="https://www.the-numbers.com/box-office-chart/daily/2024/05/31" TargetMode="External"/><Relationship Id="rId331" Type="http://schemas.openxmlformats.org/officeDocument/2006/relationships/hyperlink" Target="https://www.the-numbers.com/box-office-chart/daily/2021/10/22" TargetMode="External"/><Relationship Id="rId429" Type="http://schemas.openxmlformats.org/officeDocument/2006/relationships/hyperlink" Target="https://www.the-numbers.com/movie/Goodrich-(2024)" TargetMode="External"/><Relationship Id="rId636" Type="http://schemas.openxmlformats.org/officeDocument/2006/relationships/hyperlink" Target="https://www.the-numbers.com/movie/Forty-Seven-Days-with-Jesus-(2024)" TargetMode="External"/><Relationship Id="rId1059" Type="http://schemas.openxmlformats.org/officeDocument/2006/relationships/hyperlink" Target="https://www.the-numbers.com/movie/From-Embers-(2024)" TargetMode="External"/><Relationship Id="rId1266" Type="http://schemas.openxmlformats.org/officeDocument/2006/relationships/hyperlink" Target="https://www.the-numbers.com/box-office-chart/daily/2024/06/07" TargetMode="External"/><Relationship Id="rId843" Type="http://schemas.openxmlformats.org/officeDocument/2006/relationships/hyperlink" Target="https://www.the-numbers.com/box-office-chart/daily/2010/07/16" TargetMode="External"/><Relationship Id="rId1126" Type="http://schemas.openxmlformats.org/officeDocument/2006/relationships/hyperlink" Target="https://www.the-numbers.com/box-office-chart/daily/2024/10/25" TargetMode="External"/><Relationship Id="rId275" Type="http://schemas.openxmlformats.org/officeDocument/2006/relationships/hyperlink" Target="https://www.the-numbers.com/movie/Land-of-Bad-(2024)" TargetMode="External"/><Relationship Id="rId482" Type="http://schemas.openxmlformats.org/officeDocument/2006/relationships/hyperlink" Target="https://www.the-numbers.com/box-office-chart/daily/2024/02/23" TargetMode="External"/><Relationship Id="rId703" Type="http://schemas.openxmlformats.org/officeDocument/2006/relationships/hyperlink" Target="https://www.the-numbers.com/movie/Hijack-1971-(2024-South-Korea)" TargetMode="External"/><Relationship Id="rId910" Type="http://schemas.openxmlformats.org/officeDocument/2006/relationships/hyperlink" Target="https://www.the-numbers.com/movie/Dogman-(2023)" TargetMode="External"/><Relationship Id="rId1333" Type="http://schemas.openxmlformats.org/officeDocument/2006/relationships/vmlDrawing" Target="../drawings/vmlDrawing3.vml"/><Relationship Id="rId135" Type="http://schemas.openxmlformats.org/officeDocument/2006/relationships/hyperlink" Target="https://www.the-numbers.com/movie/Unsung-Hero-(2024)" TargetMode="External"/><Relationship Id="rId342" Type="http://schemas.openxmlformats.org/officeDocument/2006/relationships/hyperlink" Target="https://www.the-numbers.com/movie/Rite-Here-Rite-Now-(2024)" TargetMode="External"/><Relationship Id="rId787" Type="http://schemas.openxmlformats.org/officeDocument/2006/relationships/hyperlink" Target="https://www.the-numbers.com/box-office-chart/daily/2024/11/08" TargetMode="External"/><Relationship Id="rId994" Type="http://schemas.openxmlformats.org/officeDocument/2006/relationships/hyperlink" Target="https://www.the-numbers.com/box-office-chart/daily/2024/07/26" TargetMode="External"/><Relationship Id="rId202" Type="http://schemas.openxmlformats.org/officeDocument/2006/relationships/hyperlink" Target="https://www.the-numbers.com/box-office-chart/daily/2024/02/15" TargetMode="External"/><Relationship Id="rId647" Type="http://schemas.openxmlformats.org/officeDocument/2006/relationships/hyperlink" Target="https://www.the-numbers.com/box-office-chart/daily/2024/01/26" TargetMode="External"/><Relationship Id="rId854" Type="http://schemas.openxmlformats.org/officeDocument/2006/relationships/hyperlink" Target="https://www.the-numbers.com/box-office-chart/daily/2024/12/20" TargetMode="External"/><Relationship Id="rId1277" Type="http://schemas.openxmlformats.org/officeDocument/2006/relationships/hyperlink" Target="https://www.the-numbers.com/movie/Godard-seul-le-cinema-(2023-France)" TargetMode="External"/><Relationship Id="rId286" Type="http://schemas.openxmlformats.org/officeDocument/2006/relationships/hyperlink" Target="https://www.the-numbers.com/box-office-chart/daily/2024/10/11" TargetMode="External"/><Relationship Id="rId493" Type="http://schemas.openxmlformats.org/officeDocument/2006/relationships/hyperlink" Target="https://www.the-numbers.com/movie/Rear-Window" TargetMode="External"/><Relationship Id="rId507" Type="http://schemas.openxmlformats.org/officeDocument/2006/relationships/hyperlink" Target="https://www.the-numbers.com/box-office-chart/daily/2014/10/10" TargetMode="External"/><Relationship Id="rId714" Type="http://schemas.openxmlformats.org/officeDocument/2006/relationships/hyperlink" Target="https://www.the-numbers.com/movie/Animal-(2023-India)" TargetMode="External"/><Relationship Id="rId921" Type="http://schemas.openxmlformats.org/officeDocument/2006/relationships/hyperlink" Target="https://www.the-numbers.com/movie/Hubble-3D" TargetMode="External"/><Relationship Id="rId1137" Type="http://schemas.openxmlformats.org/officeDocument/2006/relationships/hyperlink" Target="https://www.the-numbers.com/box-office-chart/daily/2024/10/18" TargetMode="External"/><Relationship Id="rId50" Type="http://schemas.openxmlformats.org/officeDocument/2006/relationships/hyperlink" Target="https://www.the-numbers.com/box-office-chart/daily/2024/05/03" TargetMode="External"/><Relationship Id="rId146" Type="http://schemas.openxmlformats.org/officeDocument/2006/relationships/hyperlink" Target="https://www.the-numbers.com/box-office-chart/daily/2024/02/23" TargetMode="External"/><Relationship Id="rId353" Type="http://schemas.openxmlformats.org/officeDocument/2006/relationships/hyperlink" Target="https://www.the-numbers.com/box-office-chart/daily/2024/05/31" TargetMode="External"/><Relationship Id="rId560" Type="http://schemas.openxmlformats.org/officeDocument/2006/relationships/hyperlink" Target="https://www.the-numbers.com/movie/Lehrerzimmer-Das-(2023-Germany)" TargetMode="External"/><Relationship Id="rId798" Type="http://schemas.openxmlformats.org/officeDocument/2006/relationships/hyperlink" Target="https://www.the-numbers.com/movie/Bird-(2024-United-Kingdom)" TargetMode="External"/><Relationship Id="rId1190" Type="http://schemas.openxmlformats.org/officeDocument/2006/relationships/hyperlink" Target="https://www.the-numbers.com/movie/Heavier-Trip-(2024-Finland)" TargetMode="External"/><Relationship Id="rId1204" Type="http://schemas.openxmlformats.org/officeDocument/2006/relationships/hyperlink" Target="https://www.the-numbers.com/movie/Gharibeh-Va-Meh-(2024-Iran)" TargetMode="External"/><Relationship Id="rId213" Type="http://schemas.openxmlformats.org/officeDocument/2006/relationships/hyperlink" Target="https://www.the-numbers.com/movie/Spy-x-Family-Code-White-(2023-Japan)" TargetMode="External"/><Relationship Id="rId420" Type="http://schemas.openxmlformats.org/officeDocument/2006/relationships/hyperlink" Target="https://www.the-numbers.com/movie/Twister" TargetMode="External"/><Relationship Id="rId658" Type="http://schemas.openxmlformats.org/officeDocument/2006/relationships/hyperlink" Target="https://www.the-numbers.com/box-office-chart/daily/2023/12/21" TargetMode="External"/><Relationship Id="rId865" Type="http://schemas.openxmlformats.org/officeDocument/2006/relationships/hyperlink" Target="https://www.the-numbers.com/movie/Zielona-granica-(2023-Poland)" TargetMode="External"/><Relationship Id="rId1050" Type="http://schemas.openxmlformats.org/officeDocument/2006/relationships/hyperlink" Target="https://www.the-numbers.com/box-office-chart/daily/2024/11/01" TargetMode="External"/><Relationship Id="rId1288" Type="http://schemas.openxmlformats.org/officeDocument/2006/relationships/hyperlink" Target="https://www.the-numbers.com/box-office-chart/daily/2024/06/28" TargetMode="External"/><Relationship Id="rId297" Type="http://schemas.openxmlformats.org/officeDocument/2006/relationships/hyperlink" Target="https://www.the-numbers.com/movie/Front-Room-The-(2024)" TargetMode="External"/><Relationship Id="rId518" Type="http://schemas.openxmlformats.org/officeDocument/2006/relationships/hyperlink" Target="https://www.the-numbers.com/movie/Slingshot-(2024)" TargetMode="External"/><Relationship Id="rId725" Type="http://schemas.openxmlformats.org/officeDocument/2006/relationships/hyperlink" Target="https://www.the-numbers.com/box-office-chart/daily/2018/04/06" TargetMode="External"/><Relationship Id="rId932" Type="http://schemas.openxmlformats.org/officeDocument/2006/relationships/hyperlink" Target="https://www.the-numbers.com/movie/How-to-Come-Alive-With-Normal-Mailer-(2024)" TargetMode="External"/><Relationship Id="rId1148" Type="http://schemas.openxmlformats.org/officeDocument/2006/relationships/hyperlink" Target="https://www.the-numbers.com/movie/Black-Sea-The-(2024)" TargetMode="External"/><Relationship Id="rId157" Type="http://schemas.openxmlformats.org/officeDocument/2006/relationships/hyperlink" Target="https://www.the-numbers.com/movie/Color-Purple-The-(2023)" TargetMode="External"/><Relationship Id="rId364" Type="http://schemas.openxmlformats.org/officeDocument/2006/relationships/hyperlink" Target="https://www.the-numbers.com/movie/Alien-(1979)" TargetMode="External"/><Relationship Id="rId1008" Type="http://schemas.openxmlformats.org/officeDocument/2006/relationships/hyperlink" Target="https://www.the-numbers.com/box-office-chart/daily/2024/06/07" TargetMode="External"/><Relationship Id="rId1215" Type="http://schemas.openxmlformats.org/officeDocument/2006/relationships/hyperlink" Target="https://www.the-numbers.com/box-office-chart/daily/2024/08/30" TargetMode="External"/><Relationship Id="rId61" Type="http://schemas.openxmlformats.org/officeDocument/2006/relationships/hyperlink" Target="https://www.the-numbers.com/movie/Smile-2-(2024)" TargetMode="External"/><Relationship Id="rId571" Type="http://schemas.openxmlformats.org/officeDocument/2006/relationships/hyperlink" Target="https://www.the-numbers.com/movie/Barbie-(2023)" TargetMode="External"/><Relationship Id="rId669" Type="http://schemas.openxmlformats.org/officeDocument/2006/relationships/hyperlink" Target="https://www.the-numbers.com/movie/I-Am-Celine-Dion-(2024)" TargetMode="External"/><Relationship Id="rId876" Type="http://schemas.openxmlformats.org/officeDocument/2006/relationships/hyperlink" Target="https://www.the-numbers.com/box-office-chart/daily/2006/03/03" TargetMode="External"/><Relationship Id="rId1299" Type="http://schemas.openxmlformats.org/officeDocument/2006/relationships/hyperlink" Target="https://www.the-numbers.com/movie/enfants-des-autres-Les-(2022-France)" TargetMode="External"/><Relationship Id="rId19" Type="http://schemas.openxmlformats.org/officeDocument/2006/relationships/hyperlink" Target="https://www.the-numbers.com/movie/Kung-Fu-Panda-4-(2024)" TargetMode="External"/><Relationship Id="rId224" Type="http://schemas.openxmlformats.org/officeDocument/2006/relationships/hyperlink" Target="https://www.the-numbers.com/box-office-chart/daily/2024/09/27" TargetMode="External"/><Relationship Id="rId431" Type="http://schemas.openxmlformats.org/officeDocument/2006/relationships/hyperlink" Target="https://www.the-numbers.com/movie/Anatomie-d-une-chute-(2023-France)" TargetMode="External"/><Relationship Id="rId529" Type="http://schemas.openxmlformats.org/officeDocument/2006/relationships/hyperlink" Target="https://www.the-numbers.com/box-office-chart/daily/2021/12/17" TargetMode="External"/><Relationship Id="rId736" Type="http://schemas.openxmlformats.org/officeDocument/2006/relationships/hyperlink" Target="https://www.the-numbers.com/box-office-chart/daily/2024/11/01" TargetMode="External"/><Relationship Id="rId1061" Type="http://schemas.openxmlformats.org/officeDocument/2006/relationships/hyperlink" Target="https://www.the-numbers.com/movie/Daytime-Revolution-(2024)" TargetMode="External"/><Relationship Id="rId1159" Type="http://schemas.openxmlformats.org/officeDocument/2006/relationships/hyperlink" Target="https://www.the-numbers.com/box-office-chart/daily/1998/10/23" TargetMode="External"/><Relationship Id="rId168" Type="http://schemas.openxmlformats.org/officeDocument/2006/relationships/hyperlink" Target="https://www.the-numbers.com/box-office-chart/daily/2024/07/05" TargetMode="External"/><Relationship Id="rId943" Type="http://schemas.openxmlformats.org/officeDocument/2006/relationships/hyperlink" Target="https://www.the-numbers.com/movie/Batman-Mask-of-the-Phantasm" TargetMode="External"/><Relationship Id="rId1019" Type="http://schemas.openxmlformats.org/officeDocument/2006/relationships/hyperlink" Target="https://www.the-numbers.com/movie/Schule-der-magischen-Tiere-2-Die-Voller-Locher-(2022-Germany)" TargetMode="External"/><Relationship Id="rId72" Type="http://schemas.openxmlformats.org/officeDocument/2006/relationships/hyperlink" Target="https://www.the-numbers.com/box-office-chart/daily/2024/09/20" TargetMode="External"/><Relationship Id="rId375" Type="http://schemas.openxmlformats.org/officeDocument/2006/relationships/hyperlink" Target="https://www.the-numbers.com/movie/Flow-le-chat-qui-navait-plus-peur-de-leau-(2024-France)" TargetMode="External"/><Relationship Id="rId582" Type="http://schemas.openxmlformats.org/officeDocument/2006/relationships/hyperlink" Target="https://www.the-numbers.com/movie/Winnie-the-Pooh-Blood-and-Honey-2-(2024-United-Kingdom)" TargetMode="External"/><Relationship Id="rId803" Type="http://schemas.openxmlformats.org/officeDocument/2006/relationships/hyperlink" Target="https://www.the-numbers.com/box-office-chart/daily/1999/06/18" TargetMode="External"/><Relationship Id="rId1226" Type="http://schemas.openxmlformats.org/officeDocument/2006/relationships/hyperlink" Target="https://www.the-numbers.com/movie/Starring-Jerry-as-Himself-(2024)" TargetMode="External"/><Relationship Id="rId3" Type="http://schemas.openxmlformats.org/officeDocument/2006/relationships/hyperlink" Target="https://www.the-numbers.com/movie/Deadpool-and-Wolverine-(2024)" TargetMode="External"/><Relationship Id="rId235" Type="http://schemas.openxmlformats.org/officeDocument/2006/relationships/hyperlink" Target="https://www.the-numbers.com/movie/Cuckoo-(2024-Germany)" TargetMode="External"/><Relationship Id="rId442" Type="http://schemas.openxmlformats.org/officeDocument/2006/relationships/hyperlink" Target="https://www.the-numbers.com/box-office-chart/daily/2024/07/19" TargetMode="External"/><Relationship Id="rId887" Type="http://schemas.openxmlformats.org/officeDocument/2006/relationships/hyperlink" Target="https://www.the-numbers.com/box-office-chart/daily/2014/11/07" TargetMode="External"/><Relationship Id="rId1072" Type="http://schemas.openxmlformats.org/officeDocument/2006/relationships/hyperlink" Target="https://www.the-numbers.com/movie/Sleep-(2023-South-Korea)" TargetMode="External"/><Relationship Id="rId302" Type="http://schemas.openxmlformats.org/officeDocument/2006/relationships/hyperlink" Target="https://www.the-numbers.com/box-office-chart/daily/2024/12/04" TargetMode="External"/><Relationship Id="rId747" Type="http://schemas.openxmlformats.org/officeDocument/2006/relationships/hyperlink" Target="https://www.the-numbers.com/movie/I-Did-It-My-Way-(2024-Hong-Kong)" TargetMode="External"/><Relationship Id="rId954" Type="http://schemas.openxmlformats.org/officeDocument/2006/relationships/hyperlink" Target="https://www.the-numbers.com/movie/HARBIN-(2024-South-Korea)" TargetMode="External"/><Relationship Id="rId83" Type="http://schemas.openxmlformats.org/officeDocument/2006/relationships/hyperlink" Target="https://www.the-numbers.com/movie/Argylle-(2024-United-Kingdom)" TargetMode="External"/><Relationship Id="rId179" Type="http://schemas.openxmlformats.org/officeDocument/2006/relationships/hyperlink" Target="https://www.the-numbers.com/movie/Am-I-Racist-(2024)" TargetMode="External"/><Relationship Id="rId386" Type="http://schemas.openxmlformats.org/officeDocument/2006/relationships/hyperlink" Target="https://www.the-numbers.com/box-office-chart/daily/2024/09/27" TargetMode="External"/><Relationship Id="rId593" Type="http://schemas.openxmlformats.org/officeDocument/2006/relationships/hyperlink" Target="https://www.the-numbers.com/box-office-chart/daily/2024/03/22" TargetMode="External"/><Relationship Id="rId607" Type="http://schemas.openxmlformats.org/officeDocument/2006/relationships/hyperlink" Target="https://www.the-numbers.com/movie/Dragonkeeper-(2023-Spain)" TargetMode="External"/><Relationship Id="rId814" Type="http://schemas.openxmlformats.org/officeDocument/2006/relationships/hyperlink" Target="https://www.the-numbers.com/movie/Scott-Pilgrim-vs-The-World" TargetMode="External"/><Relationship Id="rId1237" Type="http://schemas.openxmlformats.org/officeDocument/2006/relationships/hyperlink" Target="https://www.the-numbers.com/box-office-chart/daily/2024/06/21" TargetMode="External"/><Relationship Id="rId246" Type="http://schemas.openxmlformats.org/officeDocument/2006/relationships/hyperlink" Target="https://www.the-numbers.com/movie/One-Life-(2023-United-Kingdom)" TargetMode="External"/><Relationship Id="rId453" Type="http://schemas.openxmlformats.org/officeDocument/2006/relationships/hyperlink" Target="https://www.the-numbers.com/box-office-chart/daily/2024/04/26" TargetMode="External"/><Relationship Id="rId660" Type="http://schemas.openxmlformats.org/officeDocument/2006/relationships/hyperlink" Target="https://www.the-numbers.com/box-office-chart/daily/2010/11/19" TargetMode="External"/><Relationship Id="rId898" Type="http://schemas.openxmlformats.org/officeDocument/2006/relationships/hyperlink" Target="https://www.the-numbers.com/movie/Born-to-be-Wild-3D" TargetMode="External"/><Relationship Id="rId1083" Type="http://schemas.openxmlformats.org/officeDocument/2006/relationships/hyperlink" Target="https://www.the-numbers.com/movie/Make-Me-Famous-(2023)" TargetMode="External"/><Relationship Id="rId1290" Type="http://schemas.openxmlformats.org/officeDocument/2006/relationships/hyperlink" Target="https://www.the-numbers.com/box-office-chart/daily/2023/06/23" TargetMode="External"/><Relationship Id="rId1304" Type="http://schemas.openxmlformats.org/officeDocument/2006/relationships/hyperlink" Target="https://www.the-numbers.com/box-office-chart/daily/2024/09/27" TargetMode="External"/><Relationship Id="rId106" Type="http://schemas.openxmlformats.org/officeDocument/2006/relationships/hyperlink" Target="https://www.the-numbers.com/box-office-chart/daily/2024/08/23" TargetMode="External"/><Relationship Id="rId313" Type="http://schemas.openxmlformats.org/officeDocument/2006/relationships/hyperlink" Target="https://www.the-numbers.com/movie/Jesus-Thirsts-The-Miracle-of-the-Eucharist-(2024)" TargetMode="External"/><Relationship Id="rId758" Type="http://schemas.openxmlformats.org/officeDocument/2006/relationships/hyperlink" Target="https://www.the-numbers.com/box-office-chart/daily/2001/11/02" TargetMode="External"/><Relationship Id="rId965" Type="http://schemas.openxmlformats.org/officeDocument/2006/relationships/hyperlink" Target="https://www.the-numbers.com/box-office-chart/daily/2024/08/17" TargetMode="External"/><Relationship Id="rId1150" Type="http://schemas.openxmlformats.org/officeDocument/2006/relationships/hyperlink" Target="https://www.the-numbers.com/movie/Sur-l-Adamant-(2023-France)" TargetMode="External"/><Relationship Id="rId10" Type="http://schemas.openxmlformats.org/officeDocument/2006/relationships/hyperlink" Target="https://www.the-numbers.com/box-office-chart/daily/2024/07/03" TargetMode="External"/><Relationship Id="rId94" Type="http://schemas.openxmlformats.org/officeDocument/2006/relationships/hyperlink" Target="https://www.the-numbers.com/box-office-chart/daily/2024/05/17" TargetMode="External"/><Relationship Id="rId397" Type="http://schemas.openxmlformats.org/officeDocument/2006/relationships/hyperlink" Target="https://www.the-numbers.com/movie/Suga-Agust-D-Tour-D-Day-The-Movie-(2024-South-Korea)" TargetMode="External"/><Relationship Id="rId520" Type="http://schemas.openxmlformats.org/officeDocument/2006/relationships/hyperlink" Target="https://www.the-numbers.com/movie/RM-Right-People-Wrong-Place-(2024-South-Korea)" TargetMode="External"/><Relationship Id="rId618" Type="http://schemas.openxmlformats.org/officeDocument/2006/relationships/hyperlink" Target="https://www.the-numbers.com/movie/Ghost-in-the-Shell-2-Innocence" TargetMode="External"/><Relationship Id="rId825" Type="http://schemas.openxmlformats.org/officeDocument/2006/relationships/hyperlink" Target="https://www.the-numbers.com/box-office-chart/daily/2024/09/06" TargetMode="External"/><Relationship Id="rId1248" Type="http://schemas.openxmlformats.org/officeDocument/2006/relationships/hyperlink" Target="https://www.the-numbers.com/movie/Mad-About-the-Boy-The-Noel-Coward-Story-(2023)" TargetMode="External"/><Relationship Id="rId257" Type="http://schemas.openxmlformats.org/officeDocument/2006/relationships/hyperlink" Target="https://www.the-numbers.com/movie/My-Hero-Academia-the-Movie-Youre-Next-(2024-Japan)" TargetMode="External"/><Relationship Id="rId464" Type="http://schemas.openxmlformats.org/officeDocument/2006/relationships/hyperlink" Target="https://www.the-numbers.com/movie/Spider-Man-3" TargetMode="External"/><Relationship Id="rId1010" Type="http://schemas.openxmlformats.org/officeDocument/2006/relationships/hyperlink" Target="https://www.the-numbers.com/box-office-chart/daily/2024/12/06" TargetMode="External"/><Relationship Id="rId1094" Type="http://schemas.openxmlformats.org/officeDocument/2006/relationships/hyperlink" Target="https://www.the-numbers.com/movie/Inheritance-to-Love-(2024)" TargetMode="External"/><Relationship Id="rId1108" Type="http://schemas.openxmlformats.org/officeDocument/2006/relationships/hyperlink" Target="https://www.the-numbers.com/movie/Porcelain-War-(2024)" TargetMode="External"/><Relationship Id="rId1315" Type="http://schemas.openxmlformats.org/officeDocument/2006/relationships/hyperlink" Target="https://www.the-numbers.com/movie/Aberdeen-(2024-Canada)" TargetMode="External"/><Relationship Id="rId117" Type="http://schemas.openxmlformats.org/officeDocument/2006/relationships/hyperlink" Target="https://www.the-numbers.com/movie/Monkey-Man-(2024)" TargetMode="External"/><Relationship Id="rId671" Type="http://schemas.openxmlformats.org/officeDocument/2006/relationships/hyperlink" Target="https://www.the-numbers.com/movie/Spider-Man-Across-the-Spider-Verse-(2023)" TargetMode="External"/><Relationship Id="rId769" Type="http://schemas.openxmlformats.org/officeDocument/2006/relationships/hyperlink" Target="https://www.the-numbers.com/movie/Saltburn-(2023)" TargetMode="External"/><Relationship Id="rId976" Type="http://schemas.openxmlformats.org/officeDocument/2006/relationships/hyperlink" Target="https://www.the-numbers.com/movie/Bloody-Axe-Wound-(2024)" TargetMode="External"/><Relationship Id="rId324" Type="http://schemas.openxmlformats.org/officeDocument/2006/relationships/hyperlink" Target="https://www.the-numbers.com/movie/Sing-Sing-(2024)" TargetMode="External"/><Relationship Id="rId531" Type="http://schemas.openxmlformats.org/officeDocument/2006/relationships/hyperlink" Target="https://www.the-numbers.com/movie/Tuesday-(2024)" TargetMode="External"/><Relationship Id="rId629" Type="http://schemas.openxmlformats.org/officeDocument/2006/relationships/hyperlink" Target="https://www.the-numbers.com/box-office-chart/daily/2017/07/07" TargetMode="External"/><Relationship Id="rId1161" Type="http://schemas.openxmlformats.org/officeDocument/2006/relationships/hyperlink" Target="https://www.the-numbers.com/box-office-chart/daily/2024/02/23" TargetMode="External"/><Relationship Id="rId1259" Type="http://schemas.openxmlformats.org/officeDocument/2006/relationships/hyperlink" Target="https://www.the-numbers.com/box-office-chart/daily/2024/05/31" TargetMode="External"/><Relationship Id="rId836" Type="http://schemas.openxmlformats.org/officeDocument/2006/relationships/hyperlink" Target="https://www.the-numbers.com/movie/Dazed-and-Confused" TargetMode="External"/><Relationship Id="rId1021" Type="http://schemas.openxmlformats.org/officeDocument/2006/relationships/hyperlink" Target="https://www.the-numbers.com/movie/Better-Man-(2024)" TargetMode="External"/><Relationship Id="rId1119" Type="http://schemas.openxmlformats.org/officeDocument/2006/relationships/hyperlink" Target="https://www.the-numbers.com/movie/Unit-262-(2023)" TargetMode="External"/><Relationship Id="rId903" Type="http://schemas.openxmlformats.org/officeDocument/2006/relationships/hyperlink" Target="https://www.the-numbers.com/box-office-chart/daily/2024/02/09" TargetMode="External"/><Relationship Id="rId1326" Type="http://schemas.openxmlformats.org/officeDocument/2006/relationships/hyperlink" Target="https://www.the-numbers.com/box-office-chart/daily/2024/07/19" TargetMode="External"/><Relationship Id="rId32" Type="http://schemas.openxmlformats.org/officeDocument/2006/relationships/hyperlink" Target="https://www.the-numbers.com/box-office-chart/daily/2024/09/27" TargetMode="External"/><Relationship Id="rId181" Type="http://schemas.openxmlformats.org/officeDocument/2006/relationships/hyperlink" Target="https://www.the-numbers.com/movie/Here-(2024)" TargetMode="External"/><Relationship Id="rId279" Type="http://schemas.openxmlformats.org/officeDocument/2006/relationships/hyperlink" Target="https://www.the-numbers.com/movie/In-a-Violent-Nature-(2024-Canada)" TargetMode="External"/><Relationship Id="rId486" Type="http://schemas.openxmlformats.org/officeDocument/2006/relationships/hyperlink" Target="https://www.the-numbers.com/box-office-chart/daily/2020/09/03" TargetMode="External"/><Relationship Id="rId693" Type="http://schemas.openxmlformats.org/officeDocument/2006/relationships/hyperlink" Target="https://www.the-numbers.com/movie/Carpenter-The-(2024)" TargetMode="External"/><Relationship Id="rId139" Type="http://schemas.openxmlformats.org/officeDocument/2006/relationships/hyperlink" Target="https://www.the-numbers.com/movie/Iron-Claw-The-(2023)" TargetMode="External"/><Relationship Id="rId346" Type="http://schemas.openxmlformats.org/officeDocument/2006/relationships/hyperlink" Target="https://www.the-numbers.com/movie/Jung-Kook-I-Am-Still-(2024-South-Korea)" TargetMode="External"/><Relationship Id="rId553" Type="http://schemas.openxmlformats.org/officeDocument/2006/relationships/hyperlink" Target="https://www.the-numbers.com/box-office-chart/daily/2024/10/25" TargetMode="External"/><Relationship Id="rId760" Type="http://schemas.openxmlformats.org/officeDocument/2006/relationships/hyperlink" Target="https://www.the-numbers.com/box-office-chart/daily/2024/12/06" TargetMode="External"/><Relationship Id="rId998" Type="http://schemas.openxmlformats.org/officeDocument/2006/relationships/hyperlink" Target="https://www.the-numbers.com/box-office-chart/daily/2024/11/22" TargetMode="External"/><Relationship Id="rId1183" Type="http://schemas.openxmlformats.org/officeDocument/2006/relationships/hyperlink" Target="https://www.the-numbers.com/box-office-chart/daily/2024/10/25" TargetMode="External"/><Relationship Id="rId206" Type="http://schemas.openxmlformats.org/officeDocument/2006/relationships/hyperlink" Target="https://www.the-numbers.com/box-office-chart/daily/2024/12/25" TargetMode="External"/><Relationship Id="rId413" Type="http://schemas.openxmlformats.org/officeDocument/2006/relationships/hyperlink" Target="https://www.the-numbers.com/box-office-chart/daily/2024/03/29" TargetMode="External"/><Relationship Id="rId858" Type="http://schemas.openxmlformats.org/officeDocument/2006/relationships/hyperlink" Target="https://www.the-numbers.com/movie/Carol-Doda-Topless-at-the-Condor-(2024)" TargetMode="External"/><Relationship Id="rId1043" Type="http://schemas.openxmlformats.org/officeDocument/2006/relationships/hyperlink" Target="https://www.the-numbers.com/movie/Popular-Theory-(2024)" TargetMode="External"/><Relationship Id="rId620" Type="http://schemas.openxmlformats.org/officeDocument/2006/relationships/hyperlink" Target="https://www.the-numbers.com/movie/Harry-Potter-and-the-Chamber-of-Secrets" TargetMode="External"/><Relationship Id="rId718" Type="http://schemas.openxmlformats.org/officeDocument/2006/relationships/hyperlink" Target="https://www.the-numbers.com/movie/Asphalt-City-(2023)" TargetMode="External"/><Relationship Id="rId925" Type="http://schemas.openxmlformats.org/officeDocument/2006/relationships/hyperlink" Target="https://www.the-numbers.com/movie/Deaner-89-(2024-Canada)" TargetMode="External"/><Relationship Id="rId1250" Type="http://schemas.openxmlformats.org/officeDocument/2006/relationships/hyperlink" Target="https://www.the-numbers.com/movie/Peeping-Tom" TargetMode="External"/><Relationship Id="rId1110" Type="http://schemas.openxmlformats.org/officeDocument/2006/relationships/hyperlink" Target="https://www.the-numbers.com/movie/Small-Back-Room-The-(1949-United-Kingdom)" TargetMode="External"/><Relationship Id="rId1208" Type="http://schemas.openxmlformats.org/officeDocument/2006/relationships/hyperlink" Target="https://www.the-numbers.com/movie/Food-and-Country-(2024)" TargetMode="External"/><Relationship Id="rId54" Type="http://schemas.openxmlformats.org/officeDocument/2006/relationships/hyperlink" Target="https://www.the-numbers.com/box-office-chart/daily/2023/12/15" TargetMode="External"/><Relationship Id="rId270" Type="http://schemas.openxmlformats.org/officeDocument/2006/relationships/hyperlink" Target="https://www.the-numbers.com/box-office-chart/daily/2024/07/26" TargetMode="External"/><Relationship Id="rId130" Type="http://schemas.openxmlformats.org/officeDocument/2006/relationships/hyperlink" Target="https://www.the-numbers.com/box-office-chart/daily/2024/06/21" TargetMode="External"/><Relationship Id="rId368" Type="http://schemas.openxmlformats.org/officeDocument/2006/relationships/hyperlink" Target="https://www.the-numbers.com/box-office-chart/daily/2024/03/29" TargetMode="External"/><Relationship Id="rId575" Type="http://schemas.openxmlformats.org/officeDocument/2006/relationships/hyperlink" Target="https://www.the-numbers.com/movie/Lord-of-the-Rings-The-Return-of-the-King-The" TargetMode="External"/><Relationship Id="rId782" Type="http://schemas.openxmlformats.org/officeDocument/2006/relationships/hyperlink" Target="https://www.the-numbers.com/box-office-chart/daily/2024/03/29" TargetMode="External"/><Relationship Id="rId228" Type="http://schemas.openxmlformats.org/officeDocument/2006/relationships/hyperlink" Target="https://www.the-numbers.com/box-office-chart/daily/2024/05/31" TargetMode="External"/><Relationship Id="rId435" Type="http://schemas.openxmlformats.org/officeDocument/2006/relationships/hyperlink" Target="https://www.the-numbers.com/movie/Polar-Express-The-(2004)" TargetMode="External"/><Relationship Id="rId642" Type="http://schemas.openxmlformats.org/officeDocument/2006/relationships/hyperlink" Target="https://www.the-numbers.com/movie/Twilight-of-the-Warriors-Walled-In-(2024-China)" TargetMode="External"/><Relationship Id="rId1065" Type="http://schemas.openxmlformats.org/officeDocument/2006/relationships/hyperlink" Target="https://www.the-numbers.com/movie/Basquiat" TargetMode="External"/><Relationship Id="rId1272" Type="http://schemas.openxmlformats.org/officeDocument/2006/relationships/hyperlink" Target="https://www.the-numbers.com/box-office-chart/daily/2024/01/26" TargetMode="External"/><Relationship Id="rId502" Type="http://schemas.openxmlformats.org/officeDocument/2006/relationships/hyperlink" Target="https://www.the-numbers.com/movie/Arcadian-(2024)" TargetMode="External"/><Relationship Id="rId947" Type="http://schemas.openxmlformats.org/officeDocument/2006/relationships/hyperlink" Target="https://www.the-numbers.com/box-office-chart/daily/2009/02/13" TargetMode="External"/><Relationship Id="rId1132" Type="http://schemas.openxmlformats.org/officeDocument/2006/relationships/hyperlink" Target="https://www.the-numbers.com/box-office-chart/daily/2024/04/05" TargetMode="External"/><Relationship Id="rId76" Type="http://schemas.openxmlformats.org/officeDocument/2006/relationships/hyperlink" Target="https://www.the-numbers.com/box-office-chart/daily/2024/10/11" TargetMode="External"/><Relationship Id="rId807" Type="http://schemas.openxmlformats.org/officeDocument/2006/relationships/hyperlink" Target="https://www.the-numbers.com/movie/Soundtrack-to-a-Coup-d-Etat-(2024-Belgium)" TargetMode="External"/><Relationship Id="rId292" Type="http://schemas.openxmlformats.org/officeDocument/2006/relationships/hyperlink" Target="https://www.the-numbers.com/box-office-chart/daily/2024/12/06" TargetMode="External"/><Relationship Id="rId597" Type="http://schemas.openxmlformats.org/officeDocument/2006/relationships/hyperlink" Target="https://www.the-numbers.com/movie/Skincare-(2024)" TargetMode="External"/><Relationship Id="rId152" Type="http://schemas.openxmlformats.org/officeDocument/2006/relationships/hyperlink" Target="https://www.the-numbers.com/box-office-chart/daily/2024/06/27" TargetMode="External"/><Relationship Id="rId457" Type="http://schemas.openxmlformats.org/officeDocument/2006/relationships/hyperlink" Target="https://www.the-numbers.com/box-office-chart/daily/2024/10/11" TargetMode="External"/><Relationship Id="rId1087" Type="http://schemas.openxmlformats.org/officeDocument/2006/relationships/hyperlink" Target="https://www.the-numbers.com/movie/Killer-Raccoons-2-Dark-Christmas-in-the-Dark" TargetMode="External"/><Relationship Id="rId1294" Type="http://schemas.openxmlformats.org/officeDocument/2006/relationships/hyperlink" Target="https://www.the-numbers.com/box-office-chart/daily/2022/11/04" TargetMode="External"/><Relationship Id="rId664" Type="http://schemas.openxmlformats.org/officeDocument/2006/relationships/hyperlink" Target="https://www.the-numbers.com/box-office-chart/daily/2008/06/06" TargetMode="External"/><Relationship Id="rId871" Type="http://schemas.openxmlformats.org/officeDocument/2006/relationships/hyperlink" Target="https://www.the-numbers.com/movie/Last-Stop-in-Yuma-County-The-(2024)" TargetMode="External"/><Relationship Id="rId969" Type="http://schemas.openxmlformats.org/officeDocument/2006/relationships/hyperlink" Target="https://www.the-numbers.com/box-office-chart/daily/2024/05/10" TargetMode="External"/><Relationship Id="rId317" Type="http://schemas.openxmlformats.org/officeDocument/2006/relationships/hyperlink" Target="https://www.the-numbers.com/movie/Fabulous-Four-The-(2024)" TargetMode="External"/><Relationship Id="rId524" Type="http://schemas.openxmlformats.org/officeDocument/2006/relationships/hyperlink" Target="https://www.the-numbers.com/movie/Return-The-(2024)" TargetMode="External"/><Relationship Id="rId731" Type="http://schemas.openxmlformats.org/officeDocument/2006/relationships/hyperlink" Target="https://www.the-numbers.com/box-office-chart/daily/2024/12/06" TargetMode="External"/><Relationship Id="rId1154" Type="http://schemas.openxmlformats.org/officeDocument/2006/relationships/hyperlink" Target="https://www.the-numbers.com/movie/Happy-Clothes-A-Film-About-Patricia-Field-(2024)" TargetMode="External"/><Relationship Id="rId98" Type="http://schemas.openxmlformats.org/officeDocument/2006/relationships/hyperlink" Target="https://www.the-numbers.com/box-office-chart/daily/2024/01/05" TargetMode="External"/><Relationship Id="rId829" Type="http://schemas.openxmlformats.org/officeDocument/2006/relationships/hyperlink" Target="https://www.the-numbers.com/box-office-chart/daily/2004/05/19" TargetMode="External"/><Relationship Id="rId1014" Type="http://schemas.openxmlformats.org/officeDocument/2006/relationships/hyperlink" Target="https://www.the-numbers.com/box-office-chart/daily/2024/06/28" TargetMode="External"/><Relationship Id="rId1221" Type="http://schemas.openxmlformats.org/officeDocument/2006/relationships/hyperlink" Target="https://www.the-numbers.com/box-office-chart/daily/2024/07/19" TargetMode="External"/><Relationship Id="rId1319" Type="http://schemas.openxmlformats.org/officeDocument/2006/relationships/hyperlink" Target="https://www.the-numbers.com/movie/Revoir-Paris-(2022-France)" TargetMode="External"/><Relationship Id="rId25" Type="http://schemas.openxmlformats.org/officeDocument/2006/relationships/hyperlink" Target="https://www.the-numbers.com/movie/Gladiator-II-(2024)" TargetMode="External"/><Relationship Id="rId174" Type="http://schemas.openxmlformats.org/officeDocument/2006/relationships/hyperlink" Target="https://www.the-numbers.com/box-office-chart/daily/2024/12/20" TargetMode="External"/><Relationship Id="rId381" Type="http://schemas.openxmlformats.org/officeDocument/2006/relationships/hyperlink" Target="https://www.the-numbers.com/movie/Ark-and-the-Darkness-The-(2024)" TargetMode="External"/><Relationship Id="rId241" Type="http://schemas.openxmlformats.org/officeDocument/2006/relationships/hyperlink" Target="https://www.the-numbers.com/movie/Nightmare-Before-Christmas-The" TargetMode="External"/><Relationship Id="rId479" Type="http://schemas.openxmlformats.org/officeDocument/2006/relationships/hyperlink" Target="https://www.the-numbers.com/box-office-chart/daily/2024/06/28" TargetMode="External"/><Relationship Id="rId686" Type="http://schemas.openxmlformats.org/officeDocument/2006/relationships/hyperlink" Target="https://www.the-numbers.com/movie/Lost-Boys-The" TargetMode="External"/><Relationship Id="rId893" Type="http://schemas.openxmlformats.org/officeDocument/2006/relationships/hyperlink" Target="https://www.the-numbers.com/movie/chambres-rouges-Les-(2023-Canada)" TargetMode="External"/><Relationship Id="rId339" Type="http://schemas.openxmlformats.org/officeDocument/2006/relationships/hyperlink" Target="https://www.the-numbers.com/box-office-chart/daily/2002/12/18" TargetMode="External"/><Relationship Id="rId546" Type="http://schemas.openxmlformats.org/officeDocument/2006/relationships/hyperlink" Target="https://www.the-numbers.com/movie/Matrix-The" TargetMode="External"/><Relationship Id="rId753" Type="http://schemas.openxmlformats.org/officeDocument/2006/relationships/hyperlink" Target="https://www.the-numbers.com/movie/Pride-and-Prejudice-(2005)" TargetMode="External"/><Relationship Id="rId1176" Type="http://schemas.openxmlformats.org/officeDocument/2006/relationships/hyperlink" Target="https://www.the-numbers.com/movie/Catching-Fire-The-Story-of-Anita-Pallenberg-(2024)" TargetMode="External"/><Relationship Id="rId101" Type="http://schemas.openxmlformats.org/officeDocument/2006/relationships/hyperlink" Target="https://www.the-numbers.com/movie/Boys-in-the-Boat-The-(2023)" TargetMode="External"/><Relationship Id="rId406" Type="http://schemas.openxmlformats.org/officeDocument/2006/relationships/hyperlink" Target="https://www.the-numbers.com/box-office-chart/daily/2024/06/27" TargetMode="External"/><Relationship Id="rId960" Type="http://schemas.openxmlformats.org/officeDocument/2006/relationships/hyperlink" Target="https://www.the-numbers.com/movie/Umbrellas-of-Cherbourg-The" TargetMode="External"/><Relationship Id="rId1036" Type="http://schemas.openxmlformats.org/officeDocument/2006/relationships/hyperlink" Target="https://www.the-numbers.com/movie/Crumb-Catcher-(2024)" TargetMode="External"/><Relationship Id="rId1243" Type="http://schemas.openxmlformats.org/officeDocument/2006/relationships/hyperlink" Target="https://www.the-numbers.com/box-office-chart/daily/2024/10/11" TargetMode="External"/><Relationship Id="rId613" Type="http://schemas.openxmlformats.org/officeDocument/2006/relationships/hyperlink" Target="https://www.the-numbers.com/movie/One-From-the-Heart" TargetMode="External"/><Relationship Id="rId820" Type="http://schemas.openxmlformats.org/officeDocument/2006/relationships/hyperlink" Target="https://www.the-numbers.com/movie/Sometimes-I-Think-About-Dying-(2024)" TargetMode="External"/><Relationship Id="rId918" Type="http://schemas.openxmlformats.org/officeDocument/2006/relationships/hyperlink" Target="https://www.the-numbers.com/box-office-chart/daily/2024/07/19" TargetMode="External"/><Relationship Id="rId1103" Type="http://schemas.openxmlformats.org/officeDocument/2006/relationships/hyperlink" Target="https://www.the-numbers.com/box-office-chart/daily/2024/05/31" TargetMode="External"/><Relationship Id="rId1310" Type="http://schemas.openxmlformats.org/officeDocument/2006/relationships/hyperlink" Target="https://www.the-numbers.com/box-office-chart/daily/2021/02/12" TargetMode="External"/><Relationship Id="rId47" Type="http://schemas.openxmlformats.org/officeDocument/2006/relationships/hyperlink" Target="https://www.the-numbers.com/movie/Red-One-(2024)" TargetMode="External"/><Relationship Id="rId196" Type="http://schemas.openxmlformats.org/officeDocument/2006/relationships/hyperlink" Target="https://www.the-numbers.com/box-office-chart/daily/2024/02/09" TargetMode="External"/><Relationship Id="rId263" Type="http://schemas.openxmlformats.org/officeDocument/2006/relationships/hyperlink" Target="https://www.the-numbers.com/movie/Fire-Inside-The-(2024)" TargetMode="External"/><Relationship Id="rId470" Type="http://schemas.openxmlformats.org/officeDocument/2006/relationships/hyperlink" Target="https://www.the-numbers.com/movie/Widow-Clicquot-(2024)" TargetMode="External"/><Relationship Id="rId123" Type="http://schemas.openxmlformats.org/officeDocument/2006/relationships/hyperlink" Target="https://www.the-numbers.com/movie/Poor-Things-(2023)" TargetMode="External"/><Relationship Id="rId330" Type="http://schemas.openxmlformats.org/officeDocument/2006/relationships/hyperlink" Target="https://www.the-numbers.com/movie/Dune-(2020)" TargetMode="External"/><Relationship Id="rId568" Type="http://schemas.openxmlformats.org/officeDocument/2006/relationships/hyperlink" Target="https://www.the-numbers.com/box-office-chart/daily/2024/09/12" TargetMode="External"/><Relationship Id="rId775" Type="http://schemas.openxmlformats.org/officeDocument/2006/relationships/hyperlink" Target="https://www.the-numbers.com/movie/Remembering-Gene-Wilder-(2024)" TargetMode="External"/><Relationship Id="rId982" Type="http://schemas.openxmlformats.org/officeDocument/2006/relationships/hyperlink" Target="https://www.the-numbers.com/box-office-chart/daily/2023/11/22" TargetMode="External"/><Relationship Id="rId1198" Type="http://schemas.openxmlformats.org/officeDocument/2006/relationships/hyperlink" Target="https://www.the-numbers.com/movie/Know-Your-Place-(2024)" TargetMode="External"/><Relationship Id="rId428" Type="http://schemas.openxmlformats.org/officeDocument/2006/relationships/hyperlink" Target="https://www.the-numbers.com/box-office-chart/daily/2024/06/27" TargetMode="External"/><Relationship Id="rId635" Type="http://schemas.openxmlformats.org/officeDocument/2006/relationships/hyperlink" Target="https://www.the-numbers.com/box-office-chart/daily/2001/05/18" TargetMode="External"/><Relationship Id="rId842" Type="http://schemas.openxmlformats.org/officeDocument/2006/relationships/hyperlink" Target="https://www.the-numbers.com/movie/Inception" TargetMode="External"/><Relationship Id="rId1058" Type="http://schemas.openxmlformats.org/officeDocument/2006/relationships/hyperlink" Target="https://www.the-numbers.com/box-office-chart/daily/2024/09/11" TargetMode="External"/><Relationship Id="rId1265" Type="http://schemas.openxmlformats.org/officeDocument/2006/relationships/hyperlink" Target="https://www.the-numbers.com/movie/Longing-(2024-Canada)" TargetMode="External"/><Relationship Id="rId702" Type="http://schemas.openxmlformats.org/officeDocument/2006/relationships/hyperlink" Target="https://www.the-numbers.com/box-office-chart/daily/2013/05/31" TargetMode="External"/><Relationship Id="rId1125" Type="http://schemas.openxmlformats.org/officeDocument/2006/relationships/hyperlink" Target="https://www.the-numbers.com/movie/Black-Box-Diaries-(2024-Japan)" TargetMode="External"/><Relationship Id="rId1332" Type="http://schemas.openxmlformats.org/officeDocument/2006/relationships/hyperlink" Target="https://www.the-numbers.com/box-office-chart/daily/2023/08/11" TargetMode="External"/><Relationship Id="rId69" Type="http://schemas.openxmlformats.org/officeDocument/2006/relationships/hyperlink" Target="https://www.the-numbers.com/movie/Anyone-But-You-(2023)" TargetMode="External"/><Relationship Id="rId285" Type="http://schemas.openxmlformats.org/officeDocument/2006/relationships/hyperlink" Target="https://www.the-numbers.com/movie/Apprentice-The-(2024)" TargetMode="External"/><Relationship Id="rId492" Type="http://schemas.openxmlformats.org/officeDocument/2006/relationships/hyperlink" Target="https://www.the-numbers.com/box-office-chart/daily/2024/05/31" TargetMode="External"/><Relationship Id="rId797" Type="http://schemas.openxmlformats.org/officeDocument/2006/relationships/hyperlink" Target="https://www.the-numbers.com/box-office-chart/daily/2024/08/30" TargetMode="External"/><Relationship Id="rId145" Type="http://schemas.openxmlformats.org/officeDocument/2006/relationships/hyperlink" Target="https://www.the-numbers.com/movie/Ordinary-Angels-(2024)" TargetMode="External"/><Relationship Id="rId352" Type="http://schemas.openxmlformats.org/officeDocument/2006/relationships/hyperlink" Target="https://www.the-numbers.com/movie/Summer-Camp-(2024)" TargetMode="External"/><Relationship Id="rId1287" Type="http://schemas.openxmlformats.org/officeDocument/2006/relationships/hyperlink" Target="https://www.the-numbers.com/movie/June-Zero-(2024)" TargetMode="External"/><Relationship Id="rId212" Type="http://schemas.openxmlformats.org/officeDocument/2006/relationships/hyperlink" Target="https://www.the-numbers.com/box-office-chart/daily/2023/12/15" TargetMode="External"/><Relationship Id="rId657" Type="http://schemas.openxmlformats.org/officeDocument/2006/relationships/hyperlink" Target="https://www.the-numbers.com/movie/Dunki-(2023-India)" TargetMode="External"/><Relationship Id="rId864" Type="http://schemas.openxmlformats.org/officeDocument/2006/relationships/hyperlink" Target="https://www.the-numbers.com/box-office-chart/daily/2024/01/26" TargetMode="External"/><Relationship Id="rId517" Type="http://schemas.openxmlformats.org/officeDocument/2006/relationships/hyperlink" Target="https://www.the-numbers.com/box-office-chart/daily/2023/10/20" TargetMode="External"/><Relationship Id="rId724" Type="http://schemas.openxmlformats.org/officeDocument/2006/relationships/hyperlink" Target="https://www.the-numbers.com/movie/Pandas-(Documentary)" TargetMode="External"/><Relationship Id="rId931" Type="http://schemas.openxmlformats.org/officeDocument/2006/relationships/hyperlink" Target="https://www.the-numbers.com/box-office-chart/daily/2024/08/09" TargetMode="External"/><Relationship Id="rId1147" Type="http://schemas.openxmlformats.org/officeDocument/2006/relationships/hyperlink" Target="https://www.the-numbers.com/box-office-chart/daily/2024/03/08" TargetMode="External"/><Relationship Id="rId60" Type="http://schemas.openxmlformats.org/officeDocument/2006/relationships/hyperlink" Target="https://www.the-numbers.com/box-office-chart/daily/2024/01/12" TargetMode="External"/><Relationship Id="rId1007" Type="http://schemas.openxmlformats.org/officeDocument/2006/relationships/hyperlink" Target="https://www.the-numbers.com/movie/Banel-e-Adama-(2023-Senegal)" TargetMode="External"/><Relationship Id="rId1214" Type="http://schemas.openxmlformats.org/officeDocument/2006/relationships/hyperlink" Target="https://www.the-numbers.com/movie/Etoile-Filante-L-(2024-France)" TargetMode="External"/><Relationship Id="rId18" Type="http://schemas.openxmlformats.org/officeDocument/2006/relationships/hyperlink" Target="https://www.the-numbers.com/box-office-chart/daily/2024/03/29" TargetMode="External"/><Relationship Id="rId167" Type="http://schemas.openxmlformats.org/officeDocument/2006/relationships/hyperlink" Target="https://www.the-numbers.com/movie/Maxxxine-(2024)" TargetMode="External"/><Relationship Id="rId374" Type="http://schemas.openxmlformats.org/officeDocument/2006/relationships/hyperlink" Target="https://www.the-numbers.com/box-office-chart/daily/2024/11/01" TargetMode="External"/><Relationship Id="rId581" Type="http://schemas.openxmlformats.org/officeDocument/2006/relationships/hyperlink" Target="https://www.the-numbers.com/movie/Wizard-of-Oz-The-(1939)" TargetMode="External"/><Relationship Id="rId234" Type="http://schemas.openxmlformats.org/officeDocument/2006/relationships/hyperlink" Target="https://www.the-numbers.com/box-office-chart/daily/2024/01/19" TargetMode="External"/><Relationship Id="rId679" Type="http://schemas.openxmlformats.org/officeDocument/2006/relationships/hyperlink" Target="https://www.the-numbers.com/box-office-chart/daily/2024/04/17" TargetMode="External"/><Relationship Id="rId886" Type="http://schemas.openxmlformats.org/officeDocument/2006/relationships/hyperlink" Target="https://www.the-numbers.com/movie/Offret" TargetMode="External"/><Relationship Id="rId2" Type="http://schemas.openxmlformats.org/officeDocument/2006/relationships/hyperlink" Target="https://www.the-numbers.com/box-office-chart/daily/2024/06/14" TargetMode="External"/><Relationship Id="rId441" Type="http://schemas.openxmlformats.org/officeDocument/2006/relationships/hyperlink" Target="https://www.the-numbers.com/movie/Oddity-(2024-Ireland)" TargetMode="External"/><Relationship Id="rId539" Type="http://schemas.openxmlformats.org/officeDocument/2006/relationships/hyperlink" Target="https://www.the-numbers.com/movie/Goonies-The-(1985)" TargetMode="External"/><Relationship Id="rId746" Type="http://schemas.openxmlformats.org/officeDocument/2006/relationships/hyperlink" Target="https://www.the-numbers.com/movie/Purple-Rain-(1984)" TargetMode="External"/><Relationship Id="rId1071" Type="http://schemas.openxmlformats.org/officeDocument/2006/relationships/hyperlink" Target="https://www.the-numbers.com/box-office-chart/daily/2024/06/14" TargetMode="External"/><Relationship Id="rId1169" Type="http://schemas.openxmlformats.org/officeDocument/2006/relationships/hyperlink" Target="https://www.the-numbers.com/box-office-chart/daily/2024/02/23" TargetMode="External"/><Relationship Id="rId301" Type="http://schemas.openxmlformats.org/officeDocument/2006/relationships/hyperlink" Target="https://www.the-numbers.com/movie/Solo-Leveling-ReAwakening-(2024-Japan)" TargetMode="External"/><Relationship Id="rId953" Type="http://schemas.openxmlformats.org/officeDocument/2006/relationships/hyperlink" Target="https://www.the-numbers.com/box-office-chart/daily/2024/09/20" TargetMode="External"/><Relationship Id="rId1029" Type="http://schemas.openxmlformats.org/officeDocument/2006/relationships/hyperlink" Target="https://www.the-numbers.com/box-office-chart/daily/2024/10/04" TargetMode="External"/><Relationship Id="rId1236" Type="http://schemas.openxmlformats.org/officeDocument/2006/relationships/hyperlink" Target="https://www.the-numbers.com/movie/Chestnut-(2024)" TargetMode="External"/><Relationship Id="rId82" Type="http://schemas.openxmlformats.org/officeDocument/2006/relationships/hyperlink" Target="https://www.the-numbers.com/box-office-chart/daily/2023/12/22" TargetMode="External"/><Relationship Id="rId606" Type="http://schemas.openxmlformats.org/officeDocument/2006/relationships/hyperlink" Target="https://www.the-numbers.com/box-office-chart/daily/2024/09/27" TargetMode="External"/><Relationship Id="rId813" Type="http://schemas.openxmlformats.org/officeDocument/2006/relationships/hyperlink" Target="https://www.the-numbers.com/box-office-chart/daily/2024/07/26" TargetMode="External"/><Relationship Id="rId1303" Type="http://schemas.openxmlformats.org/officeDocument/2006/relationships/hyperlink" Target="https://www.the-numbers.com/movie/Theorie-von-Allem-Die-(2023-Germany)" TargetMode="External"/><Relationship Id="rId189" Type="http://schemas.openxmlformats.org/officeDocument/2006/relationships/hyperlink" Target="https://www.the-numbers.com/movie/Boy-and-the-Heron-The-(2023-Japan)" TargetMode="External"/><Relationship Id="rId396" Type="http://schemas.openxmlformats.org/officeDocument/2006/relationships/hyperlink" Target="https://www.the-numbers.com/box-office-chart/daily/2024/12/06" TargetMode="External"/><Relationship Id="rId256" Type="http://schemas.openxmlformats.org/officeDocument/2006/relationships/hyperlink" Target="https://www.the-numbers.com/box-office-chart/daily/2024/10/04" TargetMode="External"/><Relationship Id="rId463" Type="http://schemas.openxmlformats.org/officeDocument/2006/relationships/hyperlink" Target="https://www.the-numbers.com/box-office-chart/daily/2024/11/01" TargetMode="External"/><Relationship Id="rId670" Type="http://schemas.openxmlformats.org/officeDocument/2006/relationships/hyperlink" Target="https://www.the-numbers.com/box-office-chart/daily/2024/06/21" TargetMode="External"/><Relationship Id="rId1093" Type="http://schemas.openxmlformats.org/officeDocument/2006/relationships/hyperlink" Target="https://www.the-numbers.com/box-office-chart/daily/2024/07/05" TargetMode="External"/><Relationship Id="rId116" Type="http://schemas.openxmlformats.org/officeDocument/2006/relationships/hyperlink" Target="https://www.the-numbers.com/box-office-chart/daily/2024/04/19" TargetMode="External"/><Relationship Id="rId323" Type="http://schemas.openxmlformats.org/officeDocument/2006/relationships/hyperlink" Target="https://www.the-numbers.com/movie/White-Christmas-(1954)" TargetMode="External"/><Relationship Id="rId530" Type="http://schemas.openxmlformats.org/officeDocument/2006/relationships/hyperlink" Target="https://www.the-numbers.com/movie/Jaws-(1975)" TargetMode="External"/><Relationship Id="rId768" Type="http://schemas.openxmlformats.org/officeDocument/2006/relationships/hyperlink" Target="https://www.the-numbers.com/box-office-chart/daily/2024/06/07" TargetMode="External"/><Relationship Id="rId975" Type="http://schemas.openxmlformats.org/officeDocument/2006/relationships/hyperlink" Target="https://www.the-numbers.com/movie/Batman-Returns" TargetMode="External"/><Relationship Id="rId1160" Type="http://schemas.openxmlformats.org/officeDocument/2006/relationships/hyperlink" Target="https://www.the-numbers.com/movie/goldenen-Jahre-Die-(2022-Switzerland)" TargetMode="External"/><Relationship Id="rId628" Type="http://schemas.openxmlformats.org/officeDocument/2006/relationships/hyperlink" Target="https://www.the-numbers.com/movie/Spider-Man-Homecoming" TargetMode="External"/><Relationship Id="rId835" Type="http://schemas.openxmlformats.org/officeDocument/2006/relationships/hyperlink" Target="https://www.the-numbers.com/box-office-chart/daily/2024/02/23" TargetMode="External"/><Relationship Id="rId1258" Type="http://schemas.openxmlformats.org/officeDocument/2006/relationships/hyperlink" Target="https://www.the-numbers.com/movie/What-You-Wish-For-(2024)" TargetMode="External"/><Relationship Id="rId1020" Type="http://schemas.openxmlformats.org/officeDocument/2006/relationships/hyperlink" Target="https://www.the-numbers.com/box-office-chart/daily/2024/06/07" TargetMode="External"/><Relationship Id="rId1118" Type="http://schemas.openxmlformats.org/officeDocument/2006/relationships/hyperlink" Target="https://www.the-numbers.com/box-office-chart/daily/2024/05/03" TargetMode="External"/><Relationship Id="rId1325" Type="http://schemas.openxmlformats.org/officeDocument/2006/relationships/hyperlink" Target="https://www.the-numbers.com/movie/Cinquanta-km-allora-(2024-Italy)" TargetMode="External"/><Relationship Id="rId902" Type="http://schemas.openxmlformats.org/officeDocument/2006/relationships/hyperlink" Target="https://www.the-numbers.com/movie/Ennio-(2022-Italy)" TargetMode="External"/><Relationship Id="rId31" Type="http://schemas.openxmlformats.org/officeDocument/2006/relationships/hyperlink" Target="https://www.the-numbers.com/movie/Wild-Robot-The-(2024)" TargetMode="External"/><Relationship Id="rId180" Type="http://schemas.openxmlformats.org/officeDocument/2006/relationships/hyperlink" Target="https://www.the-numbers.com/box-office-chart/daily/2024/09/13" TargetMode="External"/><Relationship Id="rId278" Type="http://schemas.openxmlformats.org/officeDocument/2006/relationships/hyperlink" Target="https://www.the-numbers.com/box-office-chart/daily/2024/06/21" TargetMode="External"/><Relationship Id="rId485" Type="http://schemas.openxmlformats.org/officeDocument/2006/relationships/hyperlink" Target="https://www.the-numbers.com/movie/Tenet-(2020)" TargetMode="External"/><Relationship Id="rId692" Type="http://schemas.openxmlformats.org/officeDocument/2006/relationships/hyperlink" Target="https://www.the-numbers.com/box-office-chart/daily/2024/07/05" TargetMode="External"/><Relationship Id="rId138" Type="http://schemas.openxmlformats.org/officeDocument/2006/relationships/hyperlink" Target="https://www.the-numbers.com/box-office-chart/daily/2024/04/05" TargetMode="External"/><Relationship Id="rId345" Type="http://schemas.openxmlformats.org/officeDocument/2006/relationships/hyperlink" Target="https://www.the-numbers.com/box-office-chart/daily/2023/11/10" TargetMode="External"/><Relationship Id="rId552" Type="http://schemas.openxmlformats.org/officeDocument/2006/relationships/hyperlink" Target="https://www.the-numbers.com/movie/Memoir-of-a-Snail-(2024-Australia)" TargetMode="External"/><Relationship Id="rId997" Type="http://schemas.openxmlformats.org/officeDocument/2006/relationships/hyperlink" Target="https://www.the-numbers.com/movie/Sabbath-Queen-(2024)" TargetMode="External"/><Relationship Id="rId1182" Type="http://schemas.openxmlformats.org/officeDocument/2006/relationships/hyperlink" Target="https://www.the-numbers.com/movie/Zurawski-vs-Texas-(2024)" TargetMode="External"/><Relationship Id="rId205" Type="http://schemas.openxmlformats.org/officeDocument/2006/relationships/hyperlink" Target="https://www.the-numbers.com/movie/Babygirl-(2024)" TargetMode="External"/><Relationship Id="rId412" Type="http://schemas.openxmlformats.org/officeDocument/2006/relationships/hyperlink" Target="https://www.the-numbers.com/movie/Crew-(2024-India)" TargetMode="External"/><Relationship Id="rId857" Type="http://schemas.openxmlformats.org/officeDocument/2006/relationships/hyperlink" Target="https://www.the-numbers.com/box-office-chart/daily/2023/12/25" TargetMode="External"/><Relationship Id="rId1042" Type="http://schemas.openxmlformats.org/officeDocument/2006/relationships/hyperlink" Target="https://www.the-numbers.com/movie/Household-Saints-(1993)" TargetMode="External"/><Relationship Id="rId717" Type="http://schemas.openxmlformats.org/officeDocument/2006/relationships/hyperlink" Target="https://www.the-numbers.com/box-office-chart/daily/2024/09/13" TargetMode="External"/><Relationship Id="rId924" Type="http://schemas.openxmlformats.org/officeDocument/2006/relationships/hyperlink" Target="https://www.the-numbers.com/box-office-chart/daily/2024/12/06" TargetMode="External"/><Relationship Id="rId53" Type="http://schemas.openxmlformats.org/officeDocument/2006/relationships/hyperlink" Target="https://www.the-numbers.com/movie/Wonka-(2023)" TargetMode="External"/><Relationship Id="rId1207" Type="http://schemas.openxmlformats.org/officeDocument/2006/relationships/hyperlink" Target="https://www.the-numbers.com/box-office-chart/daily/2024/03/01" TargetMode="External"/><Relationship Id="rId367" Type="http://schemas.openxmlformats.org/officeDocument/2006/relationships/hyperlink" Target="https://www.the-numbers.com/movie/In-the-Land-of-Saints-and-Sinners-(2023)" TargetMode="External"/><Relationship Id="rId574" Type="http://schemas.openxmlformats.org/officeDocument/2006/relationships/hyperlink" Target="https://www.the-numbers.com/box-office-chart/daily/2004/06/04" TargetMode="External"/><Relationship Id="rId227" Type="http://schemas.openxmlformats.org/officeDocument/2006/relationships/hyperlink" Target="https://www.the-numbers.com/movie/Haikyu-The-Movie-Decisive-Battle-at-the-Garbage-Dump-(2024-Japan)" TargetMode="External"/><Relationship Id="rId781" Type="http://schemas.openxmlformats.org/officeDocument/2006/relationships/hyperlink" Target="https://www.the-numbers.com/movie/Mon-chat-et-moi-la-grande-aventure-de-rrou-(2023-France)" TargetMode="External"/><Relationship Id="rId879" Type="http://schemas.openxmlformats.org/officeDocument/2006/relationships/hyperlink" Target="https://www.the-numbers.com/box-office-chart/daily/2024/07/12" TargetMode="External"/><Relationship Id="rId434" Type="http://schemas.openxmlformats.org/officeDocument/2006/relationships/hyperlink" Target="https://www.the-numbers.com/box-office-chart/daily/2021/06/18" TargetMode="External"/><Relationship Id="rId641" Type="http://schemas.openxmlformats.org/officeDocument/2006/relationships/hyperlink" Target="https://www.the-numbers.com/movie/Casablanca" TargetMode="External"/><Relationship Id="rId739" Type="http://schemas.openxmlformats.org/officeDocument/2006/relationships/hyperlink" Target="https://www.the-numbers.com/movie/Taylor-Swift-The-Eras-Tour-(2023)" TargetMode="External"/><Relationship Id="rId1064" Type="http://schemas.openxmlformats.org/officeDocument/2006/relationships/hyperlink" Target="https://www.the-numbers.com/box-office-chart/daily/2024/02/23" TargetMode="External"/><Relationship Id="rId1271" Type="http://schemas.openxmlformats.org/officeDocument/2006/relationships/hyperlink" Target="https://www.the-numbers.com/movie/Seeding-The-(2024)" TargetMode="External"/><Relationship Id="rId501" Type="http://schemas.openxmlformats.org/officeDocument/2006/relationships/hyperlink" Target="https://www.the-numbers.com/box-office-chart/daily/2019/07/02" TargetMode="External"/><Relationship Id="rId946" Type="http://schemas.openxmlformats.org/officeDocument/2006/relationships/hyperlink" Target="https://www.the-numbers.com/movie/Under-the-Sea-3-D" TargetMode="External"/><Relationship Id="rId1131" Type="http://schemas.openxmlformats.org/officeDocument/2006/relationships/hyperlink" Target="https://www.the-numbers.com/movie/Linda-veut-du-poulet-(2023-France)" TargetMode="External"/><Relationship Id="rId1229" Type="http://schemas.openxmlformats.org/officeDocument/2006/relationships/hyperlink" Target="https://www.the-numbers.com/box-office-chart/daily/2024/03/15" TargetMode="External"/><Relationship Id="rId75" Type="http://schemas.openxmlformats.org/officeDocument/2006/relationships/hyperlink" Target="https://www.the-numbers.com/movie/Terrifier-3-(2024)" TargetMode="External"/><Relationship Id="rId806" Type="http://schemas.openxmlformats.org/officeDocument/2006/relationships/hyperlink" Target="https://www.the-numbers.com/movie/Rocky-Horror-Picture-Show-The" TargetMode="External"/><Relationship Id="rId291" Type="http://schemas.openxmlformats.org/officeDocument/2006/relationships/hyperlink" Target="https://www.the-numbers.com/movie/Y2K-(2024)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oxofficemojo.com/releasegroup/gr1869435653/?ref_=bo_ydw_table_117" TargetMode="External"/><Relationship Id="rId21" Type="http://schemas.openxmlformats.org/officeDocument/2006/relationships/hyperlink" Target="https://www.boxofficemojo.com/releasegroup/gr2709869061/?ref_=bo_ydw_table_21" TargetMode="External"/><Relationship Id="rId42" Type="http://schemas.openxmlformats.org/officeDocument/2006/relationships/hyperlink" Target="https://www.boxofficemojo.com/releasegroup/gr414536197/?ref_=bo_ydw_table_42" TargetMode="External"/><Relationship Id="rId63" Type="http://schemas.openxmlformats.org/officeDocument/2006/relationships/hyperlink" Target="https://www.boxofficemojo.com/releasegroup/gr2858963717/?ref_=bo_ydw_table_63" TargetMode="External"/><Relationship Id="rId84" Type="http://schemas.openxmlformats.org/officeDocument/2006/relationships/hyperlink" Target="https://www.boxofficemojo.com/releasegroup/gr2425573893/?ref_=bo_ydw_table_84" TargetMode="External"/><Relationship Id="rId138" Type="http://schemas.openxmlformats.org/officeDocument/2006/relationships/hyperlink" Target="https://www.boxofficemojo.com/releasegroup/gr1150702085/?ref_=bo_ydw_table_138" TargetMode="External"/><Relationship Id="rId159" Type="http://schemas.openxmlformats.org/officeDocument/2006/relationships/hyperlink" Target="https://www.boxofficemojo.com/releasegroup/gr91181829/?ref_=bo_ydw_table_159" TargetMode="External"/><Relationship Id="rId170" Type="http://schemas.openxmlformats.org/officeDocument/2006/relationships/hyperlink" Target="https://www.boxofficemojo.com/releasegroup/gr661607173/?ref_=bo_ydw_table_170" TargetMode="External"/><Relationship Id="rId191" Type="http://schemas.openxmlformats.org/officeDocument/2006/relationships/hyperlink" Target="https://www.boxofficemojo.com/releasegroup/gr2355122949/?ref_=bo_ydw_table_191" TargetMode="External"/><Relationship Id="rId107" Type="http://schemas.openxmlformats.org/officeDocument/2006/relationships/hyperlink" Target="https://www.boxofficemojo.com/releasegroup/gr4117189381/?ref_=bo_ydw_table_107" TargetMode="External"/><Relationship Id="rId11" Type="http://schemas.openxmlformats.org/officeDocument/2006/relationships/hyperlink" Target="https://www.boxofficemojo.com/releasegroup/gr1622168069/?ref_=bo_ydw_table_11" TargetMode="External"/><Relationship Id="rId32" Type="http://schemas.openxmlformats.org/officeDocument/2006/relationships/hyperlink" Target="https://www.boxofficemojo.com/releasegroup/gr2559595013/?ref_=bo_ydw_table_32" TargetMode="External"/><Relationship Id="rId53" Type="http://schemas.openxmlformats.org/officeDocument/2006/relationships/hyperlink" Target="https://www.boxofficemojo.com/releasegroup/gr3499381253/?ref_=bo_ydw_table_53" TargetMode="External"/><Relationship Id="rId74" Type="http://schemas.openxmlformats.org/officeDocument/2006/relationships/hyperlink" Target="https://www.boxofficemojo.com/releasegroup/gr1872187909/?ref_=bo_ydw_table_74" TargetMode="External"/><Relationship Id="rId128" Type="http://schemas.openxmlformats.org/officeDocument/2006/relationships/hyperlink" Target="https://www.boxofficemojo.com/releasegroup/gr2926072581/?ref_=bo_ydw_table_128" TargetMode="External"/><Relationship Id="rId149" Type="http://schemas.openxmlformats.org/officeDocument/2006/relationships/hyperlink" Target="https://www.boxofficemojo.com/releasegroup/gr1835750149/?ref_=bo_ydw_table_149" TargetMode="External"/><Relationship Id="rId5" Type="http://schemas.openxmlformats.org/officeDocument/2006/relationships/hyperlink" Target="https://www.boxofficemojo.com/releasegroup/gr2907984389/?ref_=bo_ydw_table_5" TargetMode="External"/><Relationship Id="rId95" Type="http://schemas.openxmlformats.org/officeDocument/2006/relationships/hyperlink" Target="https://www.boxofficemojo.com/releasegroup/gr632443397/?ref_=bo_ydw_table_95" TargetMode="External"/><Relationship Id="rId160" Type="http://schemas.openxmlformats.org/officeDocument/2006/relationships/hyperlink" Target="https://www.boxofficemojo.com/releasegroup/gr862671621/?ref_=bo_ydw_table_160" TargetMode="External"/><Relationship Id="rId181" Type="http://schemas.openxmlformats.org/officeDocument/2006/relationships/hyperlink" Target="https://www.boxofficemojo.com/releasegroup/gr362172933/?ref_=bo_ydw_table_181" TargetMode="External"/><Relationship Id="rId22" Type="http://schemas.openxmlformats.org/officeDocument/2006/relationships/hyperlink" Target="https://www.boxofficemojo.com/releasegroup/gr2509722117/?ref_=bo_ydw_table_22" TargetMode="External"/><Relationship Id="rId43" Type="http://schemas.openxmlformats.org/officeDocument/2006/relationships/hyperlink" Target="https://www.boxofficemojo.com/releasegroup/gr278286853/?ref_=bo_ydw_table_43" TargetMode="External"/><Relationship Id="rId64" Type="http://schemas.openxmlformats.org/officeDocument/2006/relationships/hyperlink" Target="https://www.boxofficemojo.com/releasegroup/gr3580384005/?ref_=bo_ydw_table_64" TargetMode="External"/><Relationship Id="rId118" Type="http://schemas.openxmlformats.org/officeDocument/2006/relationships/hyperlink" Target="https://www.boxofficemojo.com/releasegroup/gr812339973/?ref_=bo_ydw_table_118" TargetMode="External"/><Relationship Id="rId139" Type="http://schemas.openxmlformats.org/officeDocument/2006/relationships/hyperlink" Target="https://www.boxofficemojo.com/releasegroup/gr979915525/?ref_=bo_ydw_table_139" TargetMode="External"/><Relationship Id="rId85" Type="http://schemas.openxmlformats.org/officeDocument/2006/relationships/hyperlink" Target="https://www.boxofficemojo.com/releasegroup/gr3898626821/?ref_=bo_ydw_table_85" TargetMode="External"/><Relationship Id="rId150" Type="http://schemas.openxmlformats.org/officeDocument/2006/relationships/hyperlink" Target="https://www.boxofficemojo.com/releasegroup/gr4217393925/?ref_=bo_ydw_table_150" TargetMode="External"/><Relationship Id="rId171" Type="http://schemas.openxmlformats.org/officeDocument/2006/relationships/hyperlink" Target="https://www.boxofficemojo.com/releasegroup/gr2791854853/?ref_=bo_ydw_table_171" TargetMode="External"/><Relationship Id="rId192" Type="http://schemas.openxmlformats.org/officeDocument/2006/relationships/hyperlink" Target="https://www.boxofficemojo.com/releasegroup/gr292442885/?ref_=bo_ydw_table_192" TargetMode="External"/><Relationship Id="rId12" Type="http://schemas.openxmlformats.org/officeDocument/2006/relationships/hyperlink" Target="https://www.boxofficemojo.com/releasegroup/gr293949957/?ref_=bo_ydw_table_12" TargetMode="External"/><Relationship Id="rId33" Type="http://schemas.openxmlformats.org/officeDocument/2006/relationships/hyperlink" Target="https://www.boxofficemojo.com/releasegroup/gr395137541/?ref_=bo_ydw_table_33" TargetMode="External"/><Relationship Id="rId108" Type="http://schemas.openxmlformats.org/officeDocument/2006/relationships/hyperlink" Target="https://www.boxofficemojo.com/releasegroup/gr2086753029/?ref_=bo_ydw_table_108" TargetMode="External"/><Relationship Id="rId129" Type="http://schemas.openxmlformats.org/officeDocument/2006/relationships/hyperlink" Target="https://www.boxofficemojo.com/releasegroup/gr2125746693/?ref_=bo_ydw_table_129" TargetMode="External"/><Relationship Id="rId54" Type="http://schemas.openxmlformats.org/officeDocument/2006/relationships/hyperlink" Target="https://www.boxofficemojo.com/releasegroup/gr2372489989/?ref_=bo_ydw_table_54" TargetMode="External"/><Relationship Id="rId75" Type="http://schemas.openxmlformats.org/officeDocument/2006/relationships/hyperlink" Target="https://www.boxofficemojo.com/releasegroup/gr815157765/?ref_=bo_ydw_table_75" TargetMode="External"/><Relationship Id="rId96" Type="http://schemas.openxmlformats.org/officeDocument/2006/relationships/hyperlink" Target="https://www.boxofficemojo.com/releasegroup/gr359617285/?ref_=bo_ydw_table_96" TargetMode="External"/><Relationship Id="rId140" Type="http://schemas.openxmlformats.org/officeDocument/2006/relationships/hyperlink" Target="https://www.boxofficemojo.com/releasegroup/gr1382503173/?ref_=bo_ydw_table_140" TargetMode="External"/><Relationship Id="rId161" Type="http://schemas.openxmlformats.org/officeDocument/2006/relationships/hyperlink" Target="https://www.boxofficemojo.com/releasegroup/gr4217787141/?ref_=bo_ydw_table_161" TargetMode="External"/><Relationship Id="rId182" Type="http://schemas.openxmlformats.org/officeDocument/2006/relationships/hyperlink" Target="https://www.boxofficemojo.com/releasegroup/gr1499616005/?ref_=bo_ydw_table_182" TargetMode="External"/><Relationship Id="rId6" Type="http://schemas.openxmlformats.org/officeDocument/2006/relationships/hyperlink" Target="https://www.boxofficemojo.com/releasegroup/gr816992773/?ref_=bo_ydw_table_6" TargetMode="External"/><Relationship Id="rId23" Type="http://schemas.openxmlformats.org/officeDocument/2006/relationships/hyperlink" Target="https://www.boxofficemojo.com/releasegroup/gr3449049605/?ref_=bo_ydw_table_23" TargetMode="External"/><Relationship Id="rId119" Type="http://schemas.openxmlformats.org/officeDocument/2006/relationships/hyperlink" Target="https://www.boxofficemojo.com/releasegroup/gr2992657157/?ref_=bo_ydw_table_119" TargetMode="External"/><Relationship Id="rId44" Type="http://schemas.openxmlformats.org/officeDocument/2006/relationships/hyperlink" Target="https://www.boxofficemojo.com/releasegroup/gr2006209029/?ref_=bo_ydw_table_44" TargetMode="External"/><Relationship Id="rId65" Type="http://schemas.openxmlformats.org/officeDocument/2006/relationships/hyperlink" Target="https://www.boxofficemojo.com/releasegroup/gr3396162309/?ref_=bo_ydw_table_65" TargetMode="External"/><Relationship Id="rId86" Type="http://schemas.openxmlformats.org/officeDocument/2006/relationships/hyperlink" Target="https://www.boxofficemojo.com/releasegroup/gr3798029061/?ref_=bo_ydw_table_86" TargetMode="External"/><Relationship Id="rId130" Type="http://schemas.openxmlformats.org/officeDocument/2006/relationships/hyperlink" Target="https://www.boxofficemojo.com/releasegroup/gr1419072005/?ref_=bo_ydw_table_130" TargetMode="External"/><Relationship Id="rId151" Type="http://schemas.openxmlformats.org/officeDocument/2006/relationships/hyperlink" Target="https://www.boxofficemojo.com/releasegroup/gr1503482373/?ref_=bo_ydw_table_151" TargetMode="External"/><Relationship Id="rId172" Type="http://schemas.openxmlformats.org/officeDocument/2006/relationships/hyperlink" Target="https://www.boxofficemojo.com/releasegroup/gr1198412549/?ref_=bo_ydw_table_172" TargetMode="External"/><Relationship Id="rId193" Type="http://schemas.openxmlformats.org/officeDocument/2006/relationships/hyperlink" Target="https://www.boxofficemojo.com/releasegroup/gr2808500997/?ref_=bo_ydw_table_193" TargetMode="External"/><Relationship Id="rId13" Type="http://schemas.openxmlformats.org/officeDocument/2006/relationships/hyperlink" Target="https://www.boxofficemojo.com/releasegroup/gr3784856069/?ref_=bo_ydw_table_13" TargetMode="External"/><Relationship Id="rId109" Type="http://schemas.openxmlformats.org/officeDocument/2006/relationships/hyperlink" Target="https://www.boxofficemojo.com/releasegroup/gr2274513413/?ref_=bo_ydw_table_109" TargetMode="External"/><Relationship Id="rId34" Type="http://schemas.openxmlformats.org/officeDocument/2006/relationships/hyperlink" Target="https://www.boxofficemojo.com/releasegroup/gr3314176517/?ref_=bo_ydw_table_34" TargetMode="External"/><Relationship Id="rId55" Type="http://schemas.openxmlformats.org/officeDocument/2006/relationships/hyperlink" Target="https://www.boxofficemojo.com/releasegroup/gr1047483141/?ref_=bo_ydw_table_55" TargetMode="External"/><Relationship Id="rId76" Type="http://schemas.openxmlformats.org/officeDocument/2006/relationships/hyperlink" Target="https://www.boxofficemojo.com/releasegroup/gr1553420805/?ref_=bo_ydw_table_76" TargetMode="External"/><Relationship Id="rId97" Type="http://schemas.openxmlformats.org/officeDocument/2006/relationships/hyperlink" Target="https://www.boxofficemojo.com/releasegroup/gr3681243909/?ref_=bo_ydw_table_97" TargetMode="External"/><Relationship Id="rId120" Type="http://schemas.openxmlformats.org/officeDocument/2006/relationships/hyperlink" Target="https://www.boxofficemojo.com/releasegroup/gr1384468997/?ref_=bo_ydw_table_120" TargetMode="External"/><Relationship Id="rId141" Type="http://schemas.openxmlformats.org/officeDocument/2006/relationships/hyperlink" Target="https://www.boxofficemojo.com/releasegroup/gr2996130309/?ref_=bo_ydw_table_141" TargetMode="External"/><Relationship Id="rId7" Type="http://schemas.openxmlformats.org/officeDocument/2006/relationships/hyperlink" Target="https://www.boxofficemojo.com/releasegroup/gr2058375685/?ref_=bo_ydw_table_7" TargetMode="External"/><Relationship Id="rId162" Type="http://schemas.openxmlformats.org/officeDocument/2006/relationships/hyperlink" Target="https://www.boxofficemojo.com/releasegroup/gr4287910405/?ref_=bo_ydw_table_162" TargetMode="External"/><Relationship Id="rId183" Type="http://schemas.openxmlformats.org/officeDocument/2006/relationships/hyperlink" Target="https://www.boxofficemojo.com/releasegroup/gr3147190789/?ref_=bo_ydw_table_183" TargetMode="External"/><Relationship Id="rId2" Type="http://schemas.openxmlformats.org/officeDocument/2006/relationships/hyperlink" Target="https://www.boxofficemojo.com/releasegroup/gr1015239173/?ref_=bo_ydw_table_2" TargetMode="External"/><Relationship Id="rId29" Type="http://schemas.openxmlformats.org/officeDocument/2006/relationships/hyperlink" Target="https://www.boxofficemojo.com/releasegroup/gr77484549/?ref_=bo_ydw_table_29" TargetMode="External"/><Relationship Id="rId24" Type="http://schemas.openxmlformats.org/officeDocument/2006/relationships/hyperlink" Target="https://www.boxofficemojo.com/releasegroup/gr3267187205/?ref_=bo_ydw_table_24" TargetMode="External"/><Relationship Id="rId40" Type="http://schemas.openxmlformats.org/officeDocument/2006/relationships/hyperlink" Target="https://www.boxofficemojo.com/releasegroup/gr3714929413/?ref_=bo_ydw_table_40" TargetMode="External"/><Relationship Id="rId45" Type="http://schemas.openxmlformats.org/officeDocument/2006/relationships/hyperlink" Target="https://www.boxofficemojo.com/releasegroup/gr3197587973/?ref_=bo_ydw_table_45" TargetMode="External"/><Relationship Id="rId66" Type="http://schemas.openxmlformats.org/officeDocument/2006/relationships/hyperlink" Target="https://www.boxofficemojo.com/releasegroup/gr176574981/?ref_=bo_ydw_table_66" TargetMode="External"/><Relationship Id="rId87" Type="http://schemas.openxmlformats.org/officeDocument/2006/relationships/hyperlink" Target="https://www.boxofficemojo.com/releasegroup/gr2743423493/?ref_=bo_ydw_table_87" TargetMode="External"/><Relationship Id="rId110" Type="http://schemas.openxmlformats.org/officeDocument/2006/relationships/hyperlink" Target="https://www.boxofficemojo.com/releasegroup/gr4250948357/?ref_=bo_ydw_table_110" TargetMode="External"/><Relationship Id="rId115" Type="http://schemas.openxmlformats.org/officeDocument/2006/relationships/hyperlink" Target="https://www.boxofficemojo.com/releasegroup/gr1902859013/?ref_=bo_ydw_table_115" TargetMode="External"/><Relationship Id="rId131" Type="http://schemas.openxmlformats.org/officeDocument/2006/relationships/hyperlink" Target="https://www.boxofficemojo.com/releasegroup/gr1637241349/?ref_=bo_ydw_table_131" TargetMode="External"/><Relationship Id="rId136" Type="http://schemas.openxmlformats.org/officeDocument/2006/relationships/hyperlink" Target="https://www.boxofficemojo.com/releasegroup/gr2724942597/?ref_=bo_ydw_table_136" TargetMode="External"/><Relationship Id="rId157" Type="http://schemas.openxmlformats.org/officeDocument/2006/relationships/hyperlink" Target="https://www.boxofficemojo.com/releasegroup/gr3178189573/?ref_=bo_ydw_table_157" TargetMode="External"/><Relationship Id="rId178" Type="http://schemas.openxmlformats.org/officeDocument/2006/relationships/hyperlink" Target="https://www.boxofficemojo.com/releasegroup/gr1670664709/?ref_=bo_ydw_table_178" TargetMode="External"/><Relationship Id="rId61" Type="http://schemas.openxmlformats.org/officeDocument/2006/relationships/hyperlink" Target="https://www.boxofficemojo.com/releasegroup/gr2875740933/?ref_=bo_ydw_table_61" TargetMode="External"/><Relationship Id="rId82" Type="http://schemas.openxmlformats.org/officeDocument/2006/relationships/hyperlink" Target="https://www.boxofficemojo.com/releasegroup/gr294736389/?ref_=bo_ydw_table_82" TargetMode="External"/><Relationship Id="rId152" Type="http://schemas.openxmlformats.org/officeDocument/2006/relationships/hyperlink" Target="https://www.boxofficemojo.com/releasegroup/gr3163968005/?ref_=bo_ydw_table_152" TargetMode="External"/><Relationship Id="rId173" Type="http://schemas.openxmlformats.org/officeDocument/2006/relationships/hyperlink" Target="https://www.boxofficemojo.com/releasegroup/gr2187416325/?ref_=bo_ydw_table_173" TargetMode="External"/><Relationship Id="rId194" Type="http://schemas.openxmlformats.org/officeDocument/2006/relationships/hyperlink" Target="https://www.boxofficemojo.com/releasegroup/gr429085189/?ref_=bo_ydw_table_194" TargetMode="External"/><Relationship Id="rId199" Type="http://schemas.openxmlformats.org/officeDocument/2006/relationships/hyperlink" Target="https://www.boxofficemojo.com/releasegroup/gr4019343877/?ref_=bo_ydw_table_199" TargetMode="External"/><Relationship Id="rId19" Type="http://schemas.openxmlformats.org/officeDocument/2006/relationships/hyperlink" Target="https://www.boxofficemojo.com/releasegroup/gr3179696645/?ref_=bo_ydw_table_19" TargetMode="External"/><Relationship Id="rId14" Type="http://schemas.openxmlformats.org/officeDocument/2006/relationships/hyperlink" Target="https://www.boxofficemojo.com/releasegroup/gr1905545733/?ref_=bo_ydw_table_14" TargetMode="External"/><Relationship Id="rId30" Type="http://schemas.openxmlformats.org/officeDocument/2006/relationships/hyperlink" Target="https://www.boxofficemojo.com/releasegroup/gr834163205/?ref_=bo_ydw_table_30" TargetMode="External"/><Relationship Id="rId35" Type="http://schemas.openxmlformats.org/officeDocument/2006/relationships/hyperlink" Target="https://www.boxofficemojo.com/releasegroup/gr2372358917/?ref_=bo_ydw_table_35" TargetMode="External"/><Relationship Id="rId56" Type="http://schemas.openxmlformats.org/officeDocument/2006/relationships/hyperlink" Target="https://www.boxofficemojo.com/releasegroup/gr3647558405/?ref_=bo_ydw_table_56" TargetMode="External"/><Relationship Id="rId77" Type="http://schemas.openxmlformats.org/officeDocument/2006/relationships/hyperlink" Target="https://www.boxofficemojo.com/releasegroup/gr3281539589/?ref_=bo_ydw_table_77" TargetMode="External"/><Relationship Id="rId100" Type="http://schemas.openxmlformats.org/officeDocument/2006/relationships/hyperlink" Target="https://www.boxofficemojo.com/releasegroup/gr744837893/?ref_=bo_ydw_table_100" TargetMode="External"/><Relationship Id="rId105" Type="http://schemas.openxmlformats.org/officeDocument/2006/relationships/hyperlink" Target="https://www.boxofficemojo.com/releasegroup/gr3966391045/?ref_=bo_ydw_table_105" TargetMode="External"/><Relationship Id="rId126" Type="http://schemas.openxmlformats.org/officeDocument/2006/relationships/hyperlink" Target="https://www.boxofficemojo.com/releasegroup/gr1969640197/?ref_=bo_ydw_table_126" TargetMode="External"/><Relationship Id="rId147" Type="http://schemas.openxmlformats.org/officeDocument/2006/relationships/hyperlink" Target="https://www.boxofficemojo.com/releasegroup/gr292377349/?ref_=bo_ydw_table_147" TargetMode="External"/><Relationship Id="rId168" Type="http://schemas.openxmlformats.org/officeDocument/2006/relationships/hyperlink" Target="https://www.boxofficemojo.com/releasegroup/gr2778092037/?ref_=bo_ydw_table_168" TargetMode="External"/><Relationship Id="rId8" Type="http://schemas.openxmlformats.org/officeDocument/2006/relationships/hyperlink" Target="https://www.boxofficemojo.com/releasegroup/gr2995671557/?ref_=bo_ydw_table_8" TargetMode="External"/><Relationship Id="rId51" Type="http://schemas.openxmlformats.org/officeDocument/2006/relationships/hyperlink" Target="https://www.boxofficemojo.com/releasegroup/gr916214277/?ref_=bo_ydw_table_51" TargetMode="External"/><Relationship Id="rId72" Type="http://schemas.openxmlformats.org/officeDocument/2006/relationships/hyperlink" Target="https://www.boxofficemojo.com/releasegroup/gr979587845/?ref_=bo_ydw_table_72" TargetMode="External"/><Relationship Id="rId93" Type="http://schemas.openxmlformats.org/officeDocument/2006/relationships/hyperlink" Target="https://www.boxofficemojo.com/releasegroup/gr2290373125/?ref_=bo_ydw_table_93" TargetMode="External"/><Relationship Id="rId98" Type="http://schemas.openxmlformats.org/officeDocument/2006/relationships/hyperlink" Target="https://www.boxofficemojo.com/releasegroup/gr1282298629/?ref_=bo_ydw_table_98" TargetMode="External"/><Relationship Id="rId121" Type="http://schemas.openxmlformats.org/officeDocument/2006/relationships/hyperlink" Target="https://www.boxofficemojo.com/releasegroup/gr2609074693/?ref_=bo_ydw_table_121" TargetMode="External"/><Relationship Id="rId142" Type="http://schemas.openxmlformats.org/officeDocument/2006/relationships/hyperlink" Target="https://www.boxofficemojo.com/releasegroup/gr3076674309/?ref_=bo_ydw_table_142" TargetMode="External"/><Relationship Id="rId163" Type="http://schemas.openxmlformats.org/officeDocument/2006/relationships/hyperlink" Target="https://www.boxofficemojo.com/releasegroup/gr3915404037/?ref_=bo_ydw_table_163" TargetMode="External"/><Relationship Id="rId184" Type="http://schemas.openxmlformats.org/officeDocument/2006/relationships/hyperlink" Target="https://www.boxofficemojo.com/releasegroup/gr1852658437/?ref_=bo_ydw_table_184" TargetMode="External"/><Relationship Id="rId189" Type="http://schemas.openxmlformats.org/officeDocument/2006/relationships/hyperlink" Target="https://www.boxofficemojo.com/releasegroup/gr4267725573/?ref_=bo_ydw_table_189" TargetMode="External"/><Relationship Id="rId3" Type="http://schemas.openxmlformats.org/officeDocument/2006/relationships/hyperlink" Target="https://www.boxofficemojo.com/releasegroup/gr3446166277/?ref_=bo_ydw_table_3" TargetMode="External"/><Relationship Id="rId25" Type="http://schemas.openxmlformats.org/officeDocument/2006/relationships/hyperlink" Target="https://www.boxofficemojo.com/releasegroup/gr3815592709/?ref_=bo_ydw_table_25" TargetMode="External"/><Relationship Id="rId46" Type="http://schemas.openxmlformats.org/officeDocument/2006/relationships/hyperlink" Target="https://www.boxofficemojo.com/releasegroup/gr3782169349/?ref_=bo_ydw_table_46" TargetMode="External"/><Relationship Id="rId67" Type="http://schemas.openxmlformats.org/officeDocument/2006/relationships/hyperlink" Target="https://www.boxofficemojo.com/releasegroup/gr2976797445/?ref_=bo_ydw_table_67" TargetMode="External"/><Relationship Id="rId116" Type="http://schemas.openxmlformats.org/officeDocument/2006/relationships/hyperlink" Target="https://www.boxofficemojo.com/releasegroup/gr3211350789/?ref_=bo_ydw_table_116" TargetMode="External"/><Relationship Id="rId137" Type="http://schemas.openxmlformats.org/officeDocument/2006/relationships/hyperlink" Target="https://www.boxofficemojo.com/releasegroup/gr174740229/?ref_=bo_ydw_table_137" TargetMode="External"/><Relationship Id="rId158" Type="http://schemas.openxmlformats.org/officeDocument/2006/relationships/hyperlink" Target="https://www.boxofficemojo.com/releasegroup/gr3849278213/?ref_=bo_ydw_table_158" TargetMode="External"/><Relationship Id="rId20" Type="http://schemas.openxmlformats.org/officeDocument/2006/relationships/hyperlink" Target="https://www.boxofficemojo.com/releasegroup/gr2879279621/?ref_=bo_ydw_table_20" TargetMode="External"/><Relationship Id="rId41" Type="http://schemas.openxmlformats.org/officeDocument/2006/relationships/hyperlink" Target="https://www.boxofficemojo.com/releasegroup/gr77353477/?ref_=bo_ydw_table_41" TargetMode="External"/><Relationship Id="rId62" Type="http://schemas.openxmlformats.org/officeDocument/2006/relationships/hyperlink" Target="https://www.boxofficemojo.com/releasegroup/gr2059293189/?ref_=bo_ydw_table_62" TargetMode="External"/><Relationship Id="rId83" Type="http://schemas.openxmlformats.org/officeDocument/2006/relationships/hyperlink" Target="https://www.boxofficemojo.com/releasegroup/gr3580252933/?ref_=bo_ydw_table_83" TargetMode="External"/><Relationship Id="rId88" Type="http://schemas.openxmlformats.org/officeDocument/2006/relationships/hyperlink" Target="https://www.boxofficemojo.com/releasegroup/gr1016484357/?ref_=bo_ydw_table_88" TargetMode="External"/><Relationship Id="rId111" Type="http://schemas.openxmlformats.org/officeDocument/2006/relationships/hyperlink" Target="https://www.boxofficemojo.com/releasegroup/gr1868780293/?ref_=bo_ydw_table_111" TargetMode="External"/><Relationship Id="rId132" Type="http://schemas.openxmlformats.org/officeDocument/2006/relationships/hyperlink" Target="https://www.boxofficemojo.com/releasegroup/gr798708229/?ref_=bo_ydw_table_132" TargetMode="External"/><Relationship Id="rId153" Type="http://schemas.openxmlformats.org/officeDocument/2006/relationships/hyperlink" Target="https://www.boxofficemojo.com/releasegroup/gr896357125/?ref_=bo_ydw_table_153" TargetMode="External"/><Relationship Id="rId174" Type="http://schemas.openxmlformats.org/officeDocument/2006/relationships/hyperlink" Target="https://www.boxofficemojo.com/releasegroup/gr1519800837/?ref_=bo_ydw_table_174" TargetMode="External"/><Relationship Id="rId179" Type="http://schemas.openxmlformats.org/officeDocument/2006/relationships/hyperlink" Target="https://www.boxofficemojo.com/releasegroup/gr1382175493/?ref_=bo_ydw_table_179" TargetMode="External"/><Relationship Id="rId195" Type="http://schemas.openxmlformats.org/officeDocument/2006/relationships/hyperlink" Target="https://www.boxofficemojo.com/releasegroup/gr3261616901/?ref_=bo_ydw_table_195" TargetMode="External"/><Relationship Id="rId190" Type="http://schemas.openxmlformats.org/officeDocument/2006/relationships/hyperlink" Target="https://www.boxofficemojo.com/releasegroup/gr3210957573/?ref_=bo_ydw_table_190" TargetMode="External"/><Relationship Id="rId15" Type="http://schemas.openxmlformats.org/officeDocument/2006/relationships/hyperlink" Target="https://www.boxofficemojo.com/releasegroup/gr2677363205/?ref_=bo_ydw_table_15" TargetMode="External"/><Relationship Id="rId36" Type="http://schemas.openxmlformats.org/officeDocument/2006/relationships/hyperlink" Target="https://www.boxofficemojo.com/releasegroup/gr3350876677/?ref_=bo_ydw_table_36" TargetMode="External"/><Relationship Id="rId57" Type="http://schemas.openxmlformats.org/officeDocument/2006/relationships/hyperlink" Target="https://www.boxofficemojo.com/releasegroup/gr1283740165/?ref_=bo_ydw_table_57" TargetMode="External"/><Relationship Id="rId106" Type="http://schemas.openxmlformats.org/officeDocument/2006/relationships/hyperlink" Target="https://www.boxofficemojo.com/releasegroup/gr1033261573/?ref_=bo_ydw_table_106" TargetMode="External"/><Relationship Id="rId127" Type="http://schemas.openxmlformats.org/officeDocument/2006/relationships/hyperlink" Target="https://www.boxofficemojo.com/releasegroup/gr3512750853/?ref_=bo_ydw_table_127" TargetMode="External"/><Relationship Id="rId10" Type="http://schemas.openxmlformats.org/officeDocument/2006/relationships/hyperlink" Target="https://www.boxofficemojo.com/releasegroup/gr596464133/?ref_=bo_ydw_table_10" TargetMode="External"/><Relationship Id="rId31" Type="http://schemas.openxmlformats.org/officeDocument/2006/relationships/hyperlink" Target="https://www.boxofficemojo.com/releasegroup/gr3516158469/?ref_=bo_ydw_table_31" TargetMode="External"/><Relationship Id="rId52" Type="http://schemas.openxmlformats.org/officeDocument/2006/relationships/hyperlink" Target="https://www.boxofficemojo.com/releasegroup/gr1099911685/?ref_=bo_ydw_table_52" TargetMode="External"/><Relationship Id="rId73" Type="http://schemas.openxmlformats.org/officeDocument/2006/relationships/hyperlink" Target="https://www.boxofficemojo.com/releasegroup/gr3063435781/?ref_=bo_ydw_table_73" TargetMode="External"/><Relationship Id="rId78" Type="http://schemas.openxmlformats.org/officeDocument/2006/relationships/hyperlink" Target="https://www.boxofficemojo.com/releasegroup/gr663835141/?ref_=bo_ydw_table_78" TargetMode="External"/><Relationship Id="rId94" Type="http://schemas.openxmlformats.org/officeDocument/2006/relationships/hyperlink" Target="https://www.boxofficemojo.com/releasegroup/gr1100894725/?ref_=bo_ydw_table_94" TargetMode="External"/><Relationship Id="rId99" Type="http://schemas.openxmlformats.org/officeDocument/2006/relationships/hyperlink" Target="https://www.boxofficemojo.com/releasegroup/gr2439860997/?ref_=bo_ydw_table_99" TargetMode="External"/><Relationship Id="rId101" Type="http://schemas.openxmlformats.org/officeDocument/2006/relationships/hyperlink" Target="https://www.boxofficemojo.com/releasegroup/gr3345306373/?ref_=bo_ydw_table_101" TargetMode="External"/><Relationship Id="rId122" Type="http://schemas.openxmlformats.org/officeDocument/2006/relationships/hyperlink" Target="https://www.boxofficemojo.com/releasegroup/gr4053094917/?ref_=bo_ydw_table_122" TargetMode="External"/><Relationship Id="rId143" Type="http://schemas.openxmlformats.org/officeDocument/2006/relationships/hyperlink" Target="https://www.boxofficemojo.com/releasegroup/gr2406175493/?ref_=bo_ydw_table_143" TargetMode="External"/><Relationship Id="rId148" Type="http://schemas.openxmlformats.org/officeDocument/2006/relationships/hyperlink" Target="https://www.boxofficemojo.com/releasegroup/gr3059831557/?ref_=bo_ydw_table_148" TargetMode="External"/><Relationship Id="rId164" Type="http://schemas.openxmlformats.org/officeDocument/2006/relationships/hyperlink" Target="https://www.boxofficemojo.com/releasegroup/gr3111080709/?ref_=bo_ydw_table_164" TargetMode="External"/><Relationship Id="rId169" Type="http://schemas.openxmlformats.org/officeDocument/2006/relationships/hyperlink" Target="https://www.boxofficemojo.com/releasegroup/gr2842186501/?ref_=bo_ydw_table_169" TargetMode="External"/><Relationship Id="rId185" Type="http://schemas.openxmlformats.org/officeDocument/2006/relationships/hyperlink" Target="https://www.boxofficemojo.com/releasegroup/gr2392150533/?ref_=bo_ydw_table_185" TargetMode="External"/><Relationship Id="rId4" Type="http://schemas.openxmlformats.org/officeDocument/2006/relationships/hyperlink" Target="https://www.boxofficemojo.com/releasegroup/gr1052004869/?ref_=bo_ydw_table_4" TargetMode="External"/><Relationship Id="rId9" Type="http://schemas.openxmlformats.org/officeDocument/2006/relationships/hyperlink" Target="https://www.boxofficemojo.com/releasegroup/gr361583109/?ref_=bo_ydw_table_9" TargetMode="External"/><Relationship Id="rId180" Type="http://schemas.openxmlformats.org/officeDocument/2006/relationships/hyperlink" Target="https://www.boxofficemojo.com/releasegroup/gr1502958085/?ref_=bo_ydw_table_180" TargetMode="External"/><Relationship Id="rId26" Type="http://schemas.openxmlformats.org/officeDocument/2006/relationships/hyperlink" Target="https://www.boxofficemojo.com/releasegroup/gr1888309765/?ref_=bo_ydw_table_26" TargetMode="External"/><Relationship Id="rId47" Type="http://schemas.openxmlformats.org/officeDocument/2006/relationships/hyperlink" Target="https://www.boxofficemojo.com/releasegroup/gr4100608773/?ref_=bo_ydw_table_47" TargetMode="External"/><Relationship Id="rId68" Type="http://schemas.openxmlformats.org/officeDocument/2006/relationships/hyperlink" Target="https://www.boxofficemojo.com/releasegroup/gr328290821/?ref_=bo_ydw_table_68" TargetMode="External"/><Relationship Id="rId89" Type="http://schemas.openxmlformats.org/officeDocument/2006/relationships/hyperlink" Target="https://www.boxofficemojo.com/releasegroup/gr1419137541/?ref_=bo_ydw_table_89" TargetMode="External"/><Relationship Id="rId112" Type="http://schemas.openxmlformats.org/officeDocument/2006/relationships/hyperlink" Target="https://www.boxofficemojo.com/releasegroup/gr728126213/?ref_=bo_ydw_table_112" TargetMode="External"/><Relationship Id="rId133" Type="http://schemas.openxmlformats.org/officeDocument/2006/relationships/hyperlink" Target="https://www.boxofficemojo.com/releasegroup/gr2859094789/?ref_=bo_ydw_table_133" TargetMode="External"/><Relationship Id="rId154" Type="http://schemas.openxmlformats.org/officeDocument/2006/relationships/hyperlink" Target="https://www.boxofficemojo.com/releasegroup/gr4002566661/?ref_=bo_ydw_table_154" TargetMode="External"/><Relationship Id="rId175" Type="http://schemas.openxmlformats.org/officeDocument/2006/relationships/hyperlink" Target="https://www.boxofficemojo.com/releasegroup/gr2774618885/?ref_=bo_ydw_table_175" TargetMode="External"/><Relationship Id="rId196" Type="http://schemas.openxmlformats.org/officeDocument/2006/relationships/hyperlink" Target="https://www.boxofficemojo.com/releasegroup/gr3144045317/?ref_=bo_ydw_table_196" TargetMode="External"/><Relationship Id="rId200" Type="http://schemas.openxmlformats.org/officeDocument/2006/relationships/hyperlink" Target="https://www.boxofficemojo.com/releasegroup/gr4268643077/?ref_=bo_ydw_table_200" TargetMode="External"/><Relationship Id="rId16" Type="http://schemas.openxmlformats.org/officeDocument/2006/relationships/hyperlink" Target="https://www.boxofficemojo.com/releasegroup/gr2657112837/?ref_=bo_ydw_table_16" TargetMode="External"/><Relationship Id="rId37" Type="http://schemas.openxmlformats.org/officeDocument/2006/relationships/hyperlink" Target="https://www.boxofficemojo.com/releasegroup/gr2876068613/?ref_=bo_ydw_table_37" TargetMode="External"/><Relationship Id="rId58" Type="http://schemas.openxmlformats.org/officeDocument/2006/relationships/hyperlink" Target="https://www.boxofficemojo.com/releasegroup/gr74142469/?ref_=bo_ydw_table_58" TargetMode="External"/><Relationship Id="rId79" Type="http://schemas.openxmlformats.org/officeDocument/2006/relationships/hyperlink" Target="https://www.boxofficemojo.com/releasegroup/gr1503089157/?ref_=bo_ydw_table_79" TargetMode="External"/><Relationship Id="rId102" Type="http://schemas.openxmlformats.org/officeDocument/2006/relationships/hyperlink" Target="https://www.boxofficemojo.com/releasegroup/gr980046597/?ref_=bo_ydw_table_102" TargetMode="External"/><Relationship Id="rId123" Type="http://schemas.openxmlformats.org/officeDocument/2006/relationships/hyperlink" Target="https://www.boxofficemojo.com/releasegroup/gr1821725189/?ref_=bo_ydw_table_123" TargetMode="External"/><Relationship Id="rId144" Type="http://schemas.openxmlformats.org/officeDocument/2006/relationships/hyperlink" Target="https://www.boxofficemojo.com/releasegroup/gr1298748165/?ref_=bo_ydw_table_144" TargetMode="External"/><Relationship Id="rId90" Type="http://schemas.openxmlformats.org/officeDocument/2006/relationships/hyperlink" Target="https://www.boxofficemojo.com/releasegroup/gr1100370437/?ref_=bo_ydw_table_90" TargetMode="External"/><Relationship Id="rId165" Type="http://schemas.openxmlformats.org/officeDocument/2006/relationships/hyperlink" Target="https://www.boxofficemojo.com/releasegroup/gr2760266245/?ref_=bo_ydw_table_165" TargetMode="External"/><Relationship Id="rId186" Type="http://schemas.openxmlformats.org/officeDocument/2006/relationships/hyperlink" Target="https://www.boxofficemojo.com/releasegroup/gr1469469189/?ref_=bo_ydw_table_186" TargetMode="External"/><Relationship Id="rId27" Type="http://schemas.openxmlformats.org/officeDocument/2006/relationships/hyperlink" Target="https://www.boxofficemojo.com/releasegroup/gr3130151429/?ref_=bo_ydw_table_27" TargetMode="External"/><Relationship Id="rId48" Type="http://schemas.openxmlformats.org/officeDocument/2006/relationships/hyperlink" Target="https://www.boxofficemojo.com/releasegroup/gr127685125/?ref_=bo_ydw_table_48" TargetMode="External"/><Relationship Id="rId69" Type="http://schemas.openxmlformats.org/officeDocument/2006/relationships/hyperlink" Target="https://www.boxofficemojo.com/releasegroup/gr3680719621/?ref_=bo_ydw_table_69" TargetMode="External"/><Relationship Id="rId113" Type="http://schemas.openxmlformats.org/officeDocument/2006/relationships/hyperlink" Target="https://www.boxofficemojo.com/releasegroup/gr2758234885/?ref_=bo_ydw_table_113" TargetMode="External"/><Relationship Id="rId134" Type="http://schemas.openxmlformats.org/officeDocument/2006/relationships/hyperlink" Target="https://www.boxofficemojo.com/releasegroup/gr3127268101/?ref_=bo_ydw_table_134" TargetMode="External"/><Relationship Id="rId80" Type="http://schemas.openxmlformats.org/officeDocument/2006/relationships/hyperlink" Target="https://www.boxofficemojo.com/releasegroup/gr1888571909/?ref_=bo_ydw_table_80" TargetMode="External"/><Relationship Id="rId155" Type="http://schemas.openxmlformats.org/officeDocument/2006/relationships/hyperlink" Target="https://www.boxofficemojo.com/releasegroup/gr1835946757/?ref_=bo_ydw_table_155" TargetMode="External"/><Relationship Id="rId176" Type="http://schemas.openxmlformats.org/officeDocument/2006/relationships/hyperlink" Target="https://www.boxofficemojo.com/releasegroup/gr3429389061/?ref_=bo_ydw_table_176" TargetMode="External"/><Relationship Id="rId197" Type="http://schemas.openxmlformats.org/officeDocument/2006/relationships/hyperlink" Target="https://www.boxofficemojo.com/releasegroup/gr3563082501/?ref_=bo_ydw_table_197" TargetMode="External"/><Relationship Id="rId201" Type="http://schemas.openxmlformats.org/officeDocument/2006/relationships/vmlDrawing" Target="../drawings/vmlDrawing4.vml"/><Relationship Id="rId17" Type="http://schemas.openxmlformats.org/officeDocument/2006/relationships/hyperlink" Target="https://www.boxofficemojo.com/releasegroup/gr127816197/?ref_=bo_ydw_table_17" TargetMode="External"/><Relationship Id="rId38" Type="http://schemas.openxmlformats.org/officeDocument/2006/relationships/hyperlink" Target="https://www.boxofficemojo.com/releasegroup/gr4020130309/?ref_=bo_ydw_table_38" TargetMode="External"/><Relationship Id="rId59" Type="http://schemas.openxmlformats.org/officeDocument/2006/relationships/hyperlink" Target="https://www.boxofficemojo.com/releasegroup/gr3161346821/?ref_=bo_ydw_table_59" TargetMode="External"/><Relationship Id="rId103" Type="http://schemas.openxmlformats.org/officeDocument/2006/relationships/hyperlink" Target="https://www.boxofficemojo.com/releasegroup/gr4053160453/?ref_=bo_ydw_table_103" TargetMode="External"/><Relationship Id="rId124" Type="http://schemas.openxmlformats.org/officeDocument/2006/relationships/hyperlink" Target="https://www.boxofficemojo.com/releasegroup/gr4133573381/?ref_=bo_ydw_table_124" TargetMode="External"/><Relationship Id="rId70" Type="http://schemas.openxmlformats.org/officeDocument/2006/relationships/hyperlink" Target="https://www.boxofficemojo.com/releasegroup/gr1231639301/?ref_=bo_ydw_table_70" TargetMode="External"/><Relationship Id="rId91" Type="http://schemas.openxmlformats.org/officeDocument/2006/relationships/hyperlink" Target="https://www.boxofficemojo.com/releasegroup/gr2422690565/?ref_=bo_ydw_table_91" TargetMode="External"/><Relationship Id="rId145" Type="http://schemas.openxmlformats.org/officeDocument/2006/relationships/hyperlink" Target="https://www.boxofficemojo.com/releasegroup/gr829117189/?ref_=bo_ydw_table_145" TargetMode="External"/><Relationship Id="rId166" Type="http://schemas.openxmlformats.org/officeDocument/2006/relationships/hyperlink" Target="https://www.boxofficemojo.com/releasegroup/gr2271957765/?ref_=bo_ydw_table_166" TargetMode="External"/><Relationship Id="rId187" Type="http://schemas.openxmlformats.org/officeDocument/2006/relationships/hyperlink" Target="https://www.boxofficemojo.com/releasegroup/gr1784697605/?ref_=bo_ydw_table_187" TargetMode="External"/><Relationship Id="rId1" Type="http://schemas.openxmlformats.org/officeDocument/2006/relationships/hyperlink" Target="https://www.boxofficemojo.com/releasegroup/gr2474856965/?ref_=bo_ydw_table_1" TargetMode="External"/><Relationship Id="rId28" Type="http://schemas.openxmlformats.org/officeDocument/2006/relationships/hyperlink" Target="https://www.boxofficemojo.com/releasegroup/gr2825802501/?ref_=bo_ydw_table_28" TargetMode="External"/><Relationship Id="rId49" Type="http://schemas.openxmlformats.org/officeDocument/2006/relationships/hyperlink" Target="https://www.boxofficemojo.com/releasegroup/gr2055819781/?ref_=bo_ydw_table_49" TargetMode="External"/><Relationship Id="rId114" Type="http://schemas.openxmlformats.org/officeDocument/2006/relationships/hyperlink" Target="https://www.boxofficemojo.com/releasegroup/gr996627205/?ref_=bo_ydw_table_114" TargetMode="External"/><Relationship Id="rId60" Type="http://schemas.openxmlformats.org/officeDocument/2006/relationships/hyperlink" Target="https://www.boxofficemojo.com/releasegroup/gr4036579845/?ref_=bo_ydw_table_60" TargetMode="External"/><Relationship Id="rId81" Type="http://schemas.openxmlformats.org/officeDocument/2006/relationships/hyperlink" Target="https://www.boxofficemojo.com/releasegroup/gr2810466821/?ref_=bo_ydw_table_81" TargetMode="External"/><Relationship Id="rId135" Type="http://schemas.openxmlformats.org/officeDocument/2006/relationships/hyperlink" Target="https://www.boxofficemojo.com/releasegroup/gr2976469765/?ref_=bo_ydw_table_135" TargetMode="External"/><Relationship Id="rId156" Type="http://schemas.openxmlformats.org/officeDocument/2006/relationships/hyperlink" Target="https://www.boxofficemojo.com/releasegroup/gr2339001093/?ref_=bo_ydw_table_156" TargetMode="External"/><Relationship Id="rId177" Type="http://schemas.openxmlformats.org/officeDocument/2006/relationships/hyperlink" Target="https://www.boxofficemojo.com/releasegroup/gr2824950533/?ref_=bo_ydw_table_177" TargetMode="External"/><Relationship Id="rId198" Type="http://schemas.openxmlformats.org/officeDocument/2006/relationships/hyperlink" Target="https://www.boxofficemojo.com/releasegroup/gr1902990085/?ref_=bo_ydw_table_198" TargetMode="External"/><Relationship Id="rId202" Type="http://schemas.openxmlformats.org/officeDocument/2006/relationships/comments" Target="../comments4.xml"/><Relationship Id="rId18" Type="http://schemas.openxmlformats.org/officeDocument/2006/relationships/hyperlink" Target="https://www.boxofficemojo.com/releasegroup/gr850547205/?ref_=bo_ydw_table_18" TargetMode="External"/><Relationship Id="rId39" Type="http://schemas.openxmlformats.org/officeDocument/2006/relationships/hyperlink" Target="https://www.boxofficemojo.com/releasegroup/gr3898692357/?ref_=bo_ydw_table_39" TargetMode="External"/><Relationship Id="rId50" Type="http://schemas.openxmlformats.org/officeDocument/2006/relationships/hyperlink" Target="https://www.boxofficemojo.com/releasegroup/gr831869445/?ref_=bo_ydw_table_50" TargetMode="External"/><Relationship Id="rId104" Type="http://schemas.openxmlformats.org/officeDocument/2006/relationships/hyperlink" Target="https://www.boxofficemojo.com/releasegroup/gr1114329861/?ref_=bo_ydw_table_104" TargetMode="External"/><Relationship Id="rId125" Type="http://schemas.openxmlformats.org/officeDocument/2006/relationships/hyperlink" Target="https://www.boxofficemojo.com/releasegroup/gr3768406533/?ref_=bo_ydw_table_125" TargetMode="External"/><Relationship Id="rId146" Type="http://schemas.openxmlformats.org/officeDocument/2006/relationships/hyperlink" Target="https://www.boxofficemojo.com/releasegroup/gr9720325/?ref_=bo_ydw_table_146" TargetMode="External"/><Relationship Id="rId167" Type="http://schemas.openxmlformats.org/officeDocument/2006/relationships/hyperlink" Target="https://www.boxofficemojo.com/releasegroup/gr2170966789/?ref_=bo_ydw_table_167" TargetMode="External"/><Relationship Id="rId188" Type="http://schemas.openxmlformats.org/officeDocument/2006/relationships/hyperlink" Target="https://www.boxofficemojo.com/releasegroup/gr3177403141/?ref_=bo_ydw_table_188" TargetMode="External"/><Relationship Id="rId71" Type="http://schemas.openxmlformats.org/officeDocument/2006/relationships/hyperlink" Target="https://www.boxofficemojo.com/releasegroup/gr3835122181/?ref_=bo_ydw_table_71" TargetMode="External"/><Relationship Id="rId92" Type="http://schemas.openxmlformats.org/officeDocument/2006/relationships/hyperlink" Target="https://www.boxofficemojo.com/releasegroup/gr1871991301/?ref_=bo_ydw_table_92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oxofficemojo.com/releasegroup/gr3129233925/?ref_=bo_ydw_table_117" TargetMode="External"/><Relationship Id="rId21" Type="http://schemas.openxmlformats.org/officeDocument/2006/relationships/hyperlink" Target="https://www.boxofficemojo.com/releasegroup/gr2593935877/?ref_=bo_ydw_table_21" TargetMode="External"/><Relationship Id="rId42" Type="http://schemas.openxmlformats.org/officeDocument/2006/relationships/hyperlink" Target="https://www.boxofficemojo.com/releasegroup/gr2257736197/?ref_=bo_ydw_table_42" TargetMode="External"/><Relationship Id="rId63" Type="http://schemas.openxmlformats.org/officeDocument/2006/relationships/hyperlink" Target="https://www.boxofficemojo.com/releasegroup/gr2325631493/?ref_=bo_ydw_table_63" TargetMode="External"/><Relationship Id="rId84" Type="http://schemas.openxmlformats.org/officeDocument/2006/relationships/hyperlink" Target="https://www.boxofficemojo.com/releasegroup/gr1402425861/?ref_=bo_ydw_table_84" TargetMode="External"/><Relationship Id="rId138" Type="http://schemas.openxmlformats.org/officeDocument/2006/relationships/hyperlink" Target="https://www.boxofficemojo.com/releasegroup/gr3449770501/?ref_=bo_ydw_table_138" TargetMode="External"/><Relationship Id="rId159" Type="http://schemas.openxmlformats.org/officeDocument/2006/relationships/hyperlink" Target="https://www.boxofficemojo.com/releasegroup/gr2308395525/?ref_=bo_ydw_table_159" TargetMode="External"/><Relationship Id="rId170" Type="http://schemas.openxmlformats.org/officeDocument/2006/relationships/hyperlink" Target="https://www.boxofficemojo.com/releasegroup/gr3380957701/?ref_=bo_ydw_table_170" TargetMode="External"/><Relationship Id="rId191" Type="http://schemas.openxmlformats.org/officeDocument/2006/relationships/hyperlink" Target="https://www.boxofficemojo.com/releasegroup/gr1636913669/?ref_=bo_ydw_table_191" TargetMode="External"/><Relationship Id="rId107" Type="http://schemas.openxmlformats.org/officeDocument/2006/relationships/hyperlink" Target="https://www.boxofficemojo.com/releasegroup/gr3314962949/?ref_=bo_ydw_table_107" TargetMode="External"/><Relationship Id="rId11" Type="http://schemas.openxmlformats.org/officeDocument/2006/relationships/hyperlink" Target="https://www.boxofficemojo.com/releasegroup/gr951210501/?ref_=bo_ydw_table_11" TargetMode="External"/><Relationship Id="rId32" Type="http://schemas.openxmlformats.org/officeDocument/2006/relationships/hyperlink" Target="https://www.boxofficemojo.com/releasegroup/gr3549975045/?ref_=bo_ydw_table_32" TargetMode="External"/><Relationship Id="rId53" Type="http://schemas.openxmlformats.org/officeDocument/2006/relationships/hyperlink" Target="https://www.boxofficemojo.com/releasegroup/gr3702346245/?ref_=bo_ydw_table_53" TargetMode="External"/><Relationship Id="rId74" Type="http://schemas.openxmlformats.org/officeDocument/2006/relationships/hyperlink" Target="https://www.boxofficemojo.com/releasegroup/gr2996326917/?ref_=bo_ydw_table_74" TargetMode="External"/><Relationship Id="rId128" Type="http://schemas.openxmlformats.org/officeDocument/2006/relationships/hyperlink" Target="https://www.boxofficemojo.com/releasegroup/gr3834335749/?ref_=bo_ydw_table_128" TargetMode="External"/><Relationship Id="rId149" Type="http://schemas.openxmlformats.org/officeDocument/2006/relationships/hyperlink" Target="https://www.boxofficemojo.com/releasegroup/gr3600503301/?ref_=bo_ydw_table_149" TargetMode="External"/><Relationship Id="rId5" Type="http://schemas.openxmlformats.org/officeDocument/2006/relationships/hyperlink" Target="https://www.boxofficemojo.com/releasegroup/gr1410486789/?ref_=bo_ydw_table_5" TargetMode="External"/><Relationship Id="rId95" Type="http://schemas.openxmlformats.org/officeDocument/2006/relationships/hyperlink" Target="https://www.boxofficemojo.com/releasegroup/gr2508411397/?ref_=bo_ydw_table_95" TargetMode="External"/><Relationship Id="rId160" Type="http://schemas.openxmlformats.org/officeDocument/2006/relationships/hyperlink" Target="https://www.boxofficemojo.com/releasegroup/gr328356357/?ref_=bo_ydw_table_160" TargetMode="External"/><Relationship Id="rId181" Type="http://schemas.openxmlformats.org/officeDocument/2006/relationships/hyperlink" Target="https://www.boxofficemojo.com/releasegroup/gr3918680581/?ref_=bo_ydw_table_181" TargetMode="External"/><Relationship Id="rId22" Type="http://schemas.openxmlformats.org/officeDocument/2006/relationships/hyperlink" Target="https://www.boxofficemojo.com/releasegroup/gr25776645/?ref_=bo_ydw_table_22" TargetMode="External"/><Relationship Id="rId43" Type="http://schemas.openxmlformats.org/officeDocument/2006/relationships/hyperlink" Target="https://www.boxofficemojo.com/releasegroup/gr4019016197/?ref_=bo_ydw_table_43" TargetMode="External"/><Relationship Id="rId64" Type="http://schemas.openxmlformats.org/officeDocument/2006/relationships/hyperlink" Target="https://www.boxofficemojo.com/releasegroup/gr3817624069/?ref_=bo_ydw_table_64" TargetMode="External"/><Relationship Id="rId118" Type="http://schemas.openxmlformats.org/officeDocument/2006/relationships/hyperlink" Target="https://www.boxofficemojo.com/releasegroup/gr94261765/?ref_=bo_ydw_table_118" TargetMode="External"/><Relationship Id="rId139" Type="http://schemas.openxmlformats.org/officeDocument/2006/relationships/hyperlink" Target="https://www.boxofficemojo.com/releasegroup/gr3901772293/?ref_=bo_ydw_table_139" TargetMode="External"/><Relationship Id="rId85" Type="http://schemas.openxmlformats.org/officeDocument/2006/relationships/hyperlink" Target="https://www.boxofficemojo.com/releasegroup/gr3699659269/?ref_=bo_ydw_table_85" TargetMode="External"/><Relationship Id="rId150" Type="http://schemas.openxmlformats.org/officeDocument/2006/relationships/hyperlink" Target="https://www.boxofficemojo.com/releasegroup/gr2543342085/?ref_=bo_ydw_table_150" TargetMode="External"/><Relationship Id="rId171" Type="http://schemas.openxmlformats.org/officeDocument/2006/relationships/hyperlink" Target="https://www.boxofficemojo.com/releasegroup/gr1503285765/?ref_=bo_ydw_table_171" TargetMode="External"/><Relationship Id="rId192" Type="http://schemas.openxmlformats.org/officeDocument/2006/relationships/hyperlink" Target="https://www.boxofficemojo.com/releasegroup/gr1620791813/?ref_=bo_ydw_table_192" TargetMode="External"/><Relationship Id="rId12" Type="http://schemas.openxmlformats.org/officeDocument/2006/relationships/hyperlink" Target="https://www.boxofficemojo.com/releasegroup/gr3332133381/?ref_=bo_ydw_table_12" TargetMode="External"/><Relationship Id="rId33" Type="http://schemas.openxmlformats.org/officeDocument/2006/relationships/hyperlink" Target="https://www.boxofficemojo.com/releasegroup/gr2338673413/?ref_=bo_ydw_table_33" TargetMode="External"/><Relationship Id="rId108" Type="http://schemas.openxmlformats.org/officeDocument/2006/relationships/hyperlink" Target="https://www.boxofficemojo.com/releasegroup/gr1334071813/?ref_=bo_ydw_table_108" TargetMode="External"/><Relationship Id="rId129" Type="http://schemas.openxmlformats.org/officeDocument/2006/relationships/hyperlink" Target="https://www.boxofficemojo.com/releasegroup/gr2425967109/?ref_=bo_ydw_table_129" TargetMode="External"/><Relationship Id="rId54" Type="http://schemas.openxmlformats.org/officeDocument/2006/relationships/hyperlink" Target="https://www.boxofficemojo.com/releasegroup/gr3113308677/?ref_=bo_ydw_table_54" TargetMode="External"/><Relationship Id="rId75" Type="http://schemas.openxmlformats.org/officeDocument/2006/relationships/hyperlink" Target="https://www.boxofficemojo.com/releasegroup/gr3968684549/?ref_=bo_ydw_table_75" TargetMode="External"/><Relationship Id="rId96" Type="http://schemas.openxmlformats.org/officeDocument/2006/relationships/hyperlink" Target="https://www.boxofficemojo.com/releasegroup/gr2660913669/?ref_=bo_ydw_table_96" TargetMode="External"/><Relationship Id="rId140" Type="http://schemas.openxmlformats.org/officeDocument/2006/relationships/hyperlink" Target="https://www.boxofficemojo.com/releasegroup/gr2459652613/?ref_=bo_ydw_table_140" TargetMode="External"/><Relationship Id="rId161" Type="http://schemas.openxmlformats.org/officeDocument/2006/relationships/hyperlink" Target="https://www.boxofficemojo.com/releasegroup/gr2005946885/?ref_=bo_ydw_table_161" TargetMode="External"/><Relationship Id="rId182" Type="http://schemas.openxmlformats.org/officeDocument/2006/relationships/hyperlink" Target="https://www.boxofficemojo.com/releasegroup/gr1285378565/?ref_=bo_ydw_table_182" TargetMode="External"/><Relationship Id="rId6" Type="http://schemas.openxmlformats.org/officeDocument/2006/relationships/hyperlink" Target="https://www.boxofficemojo.com/releasegroup/gr3501150725/?ref_=bo_ydw_table_6" TargetMode="External"/><Relationship Id="rId23" Type="http://schemas.openxmlformats.org/officeDocument/2006/relationships/hyperlink" Target="https://www.boxofficemojo.com/releasegroup/gr3550302725/?ref_=bo_ydw_table_23" TargetMode="External"/><Relationship Id="rId119" Type="http://schemas.openxmlformats.org/officeDocument/2006/relationships/hyperlink" Target="https://www.boxofficemojo.com/releasegroup/gr178016773/?ref_=bo_ydw_table_119" TargetMode="External"/><Relationship Id="rId44" Type="http://schemas.openxmlformats.org/officeDocument/2006/relationships/hyperlink" Target="https://www.boxofficemojo.com/releasegroup/gr465457669/?ref_=bo_ydw_table_44" TargetMode="External"/><Relationship Id="rId65" Type="http://schemas.openxmlformats.org/officeDocument/2006/relationships/hyperlink" Target="https://www.boxofficemojo.com/releasegroup/gr3917500933/?ref_=bo_ydw_table_65" TargetMode="External"/><Relationship Id="rId86" Type="http://schemas.openxmlformats.org/officeDocument/2006/relationships/hyperlink" Target="https://www.boxofficemojo.com/releasegroup/gr3969864197/?ref_=bo_ydw_table_86" TargetMode="External"/><Relationship Id="rId130" Type="http://schemas.openxmlformats.org/officeDocument/2006/relationships/hyperlink" Target="https://www.boxofficemojo.com/releasegroup/gr463294981/?ref_=bo_ydw_table_130" TargetMode="External"/><Relationship Id="rId151" Type="http://schemas.openxmlformats.org/officeDocument/2006/relationships/hyperlink" Target="https://www.boxofficemojo.com/releasegroup/gr2375635461/?ref_=bo_ydw_table_151" TargetMode="External"/><Relationship Id="rId172" Type="http://schemas.openxmlformats.org/officeDocument/2006/relationships/hyperlink" Target="https://www.boxofficemojo.com/releasegroup/gr3667284485/?ref_=bo_ydw_table_172" TargetMode="External"/><Relationship Id="rId193" Type="http://schemas.openxmlformats.org/officeDocument/2006/relationships/hyperlink" Target="https://www.boxofficemojo.com/releasegroup/gr3667022341/?ref_=bo_ydw_table_193" TargetMode="External"/><Relationship Id="rId13" Type="http://schemas.openxmlformats.org/officeDocument/2006/relationships/hyperlink" Target="https://www.boxofficemojo.com/releasegroup/gr1501975045/?ref_=bo_ydw_table_13" TargetMode="External"/><Relationship Id="rId109" Type="http://schemas.openxmlformats.org/officeDocument/2006/relationships/hyperlink" Target="https://www.boxofficemojo.com/releasegroup/gr2307019269/?ref_=bo_ydw_table_109" TargetMode="External"/><Relationship Id="rId34" Type="http://schemas.openxmlformats.org/officeDocument/2006/relationships/hyperlink" Target="https://www.boxofficemojo.com/releasegroup/gr2577027589/?ref_=bo_ydw_table_34" TargetMode="External"/><Relationship Id="rId55" Type="http://schemas.openxmlformats.org/officeDocument/2006/relationships/hyperlink" Target="https://www.boxofficemojo.com/releasegroup/gr414601733/?ref_=bo_ydw_table_55" TargetMode="External"/><Relationship Id="rId76" Type="http://schemas.openxmlformats.org/officeDocument/2006/relationships/hyperlink" Target="https://www.boxofficemojo.com/releasegroup/gr3733869061/?ref_=bo_ydw_table_76" TargetMode="External"/><Relationship Id="rId97" Type="http://schemas.openxmlformats.org/officeDocument/2006/relationships/hyperlink" Target="https://www.boxofficemojo.com/releasegroup/gr3968094725/?ref_=bo_ydw_table_97" TargetMode="External"/><Relationship Id="rId120" Type="http://schemas.openxmlformats.org/officeDocument/2006/relationships/hyperlink" Target="https://www.boxofficemojo.com/releasegroup/gr966414853/?ref_=bo_ydw_table_120" TargetMode="External"/><Relationship Id="rId141" Type="http://schemas.openxmlformats.org/officeDocument/2006/relationships/hyperlink" Target="https://www.boxofficemojo.com/releasegroup/gr3650966021/?ref_=bo_ydw_table_141" TargetMode="External"/><Relationship Id="rId7" Type="http://schemas.openxmlformats.org/officeDocument/2006/relationships/hyperlink" Target="https://www.boxofficemojo.com/releasegroup/gr2694533637/?ref_=bo_ydw_table_7" TargetMode="External"/><Relationship Id="rId162" Type="http://schemas.openxmlformats.org/officeDocument/2006/relationships/hyperlink" Target="https://www.boxofficemojo.com/releasegroup/gr2407879173/?ref_=bo_ydw_table_162" TargetMode="External"/><Relationship Id="rId183" Type="http://schemas.openxmlformats.org/officeDocument/2006/relationships/hyperlink" Target="https://www.boxofficemojo.com/releasegroup/gr1603883525/?ref_=bo_ydw_table_183" TargetMode="External"/><Relationship Id="rId2" Type="http://schemas.openxmlformats.org/officeDocument/2006/relationships/hyperlink" Target="https://www.boxofficemojo.com/releasegroup/gr2226213381/?ref_=bo_ydw_table_2" TargetMode="External"/><Relationship Id="rId29" Type="http://schemas.openxmlformats.org/officeDocument/2006/relationships/hyperlink" Target="https://www.boxofficemojo.com/releasegroup/gr2542555653/?ref_=bo_ydw_table_29" TargetMode="External"/><Relationship Id="rId24" Type="http://schemas.openxmlformats.org/officeDocument/2006/relationships/hyperlink" Target="https://www.boxofficemojo.com/releasegroup/gr906973701/?ref_=bo_ydw_table_24" TargetMode="External"/><Relationship Id="rId40" Type="http://schemas.openxmlformats.org/officeDocument/2006/relationships/hyperlink" Target="https://www.boxofficemojo.com/releasegroup/gr1018188293/?ref_=bo_ydw_table_40" TargetMode="External"/><Relationship Id="rId45" Type="http://schemas.openxmlformats.org/officeDocument/2006/relationships/hyperlink" Target="https://www.boxofficemojo.com/releasegroup/gr3297399301/?ref_=bo_ydw_table_45" TargetMode="External"/><Relationship Id="rId66" Type="http://schemas.openxmlformats.org/officeDocument/2006/relationships/hyperlink" Target="https://www.boxofficemojo.com/releasegroup/gr3550040581/?ref_=bo_ydw_table_66" TargetMode="External"/><Relationship Id="rId87" Type="http://schemas.openxmlformats.org/officeDocument/2006/relationships/hyperlink" Target="https://www.boxofficemojo.com/releasegroup/gr4222636549/?ref_=bo_ydw_table_87" TargetMode="External"/><Relationship Id="rId110" Type="http://schemas.openxmlformats.org/officeDocument/2006/relationships/hyperlink" Target="https://www.boxofficemojo.com/releasegroup/gr2560315909/?ref_=bo_ydw_table_110" TargetMode="External"/><Relationship Id="rId115" Type="http://schemas.openxmlformats.org/officeDocument/2006/relationships/hyperlink" Target="https://www.boxofficemojo.com/releasegroup/gr1688031749/?ref_=bo_ydw_table_115" TargetMode="External"/><Relationship Id="rId131" Type="http://schemas.openxmlformats.org/officeDocument/2006/relationships/hyperlink" Target="https://www.boxofficemojo.com/releasegroup/gr2308788741/?ref_=bo_ydw_table_131" TargetMode="External"/><Relationship Id="rId136" Type="http://schemas.openxmlformats.org/officeDocument/2006/relationships/hyperlink" Target="https://www.boxofficemojo.com/releasegroup/gr3702739461/?ref_=bo_ydw_table_136" TargetMode="External"/><Relationship Id="rId157" Type="http://schemas.openxmlformats.org/officeDocument/2006/relationships/hyperlink" Target="https://www.boxofficemojo.com/releasegroup/gr2760987141/?ref_=bo_ydw_table_157" TargetMode="External"/><Relationship Id="rId178" Type="http://schemas.openxmlformats.org/officeDocument/2006/relationships/hyperlink" Target="https://www.boxofficemojo.com/releasegroup/gr2660258309/?ref_=bo_ydw_table_178" TargetMode="External"/><Relationship Id="rId61" Type="http://schemas.openxmlformats.org/officeDocument/2006/relationships/hyperlink" Target="https://www.boxofficemojo.com/releasegroup/gr3784004101/?ref_=bo_ydw_table_61" TargetMode="External"/><Relationship Id="rId82" Type="http://schemas.openxmlformats.org/officeDocument/2006/relationships/hyperlink" Target="https://www.boxofficemojo.com/releasegroup/gr3331740165/?ref_=bo_ydw_table_82" TargetMode="External"/><Relationship Id="rId152" Type="http://schemas.openxmlformats.org/officeDocument/2006/relationships/hyperlink" Target="https://www.boxofficemojo.com/releasegroup/gr3399111173/?ref_=bo_ydw_table_152" TargetMode="External"/><Relationship Id="rId173" Type="http://schemas.openxmlformats.org/officeDocument/2006/relationships/hyperlink" Target="https://www.boxofficemojo.com/releasegroup/gr3986641413/?ref_=bo_ydw_table_173" TargetMode="External"/><Relationship Id="rId194" Type="http://schemas.openxmlformats.org/officeDocument/2006/relationships/hyperlink" Target="https://www.boxofficemojo.com/releasegroup/gr1200837125/?ref_=bo_ydw_table_194" TargetMode="External"/><Relationship Id="rId199" Type="http://schemas.openxmlformats.org/officeDocument/2006/relationships/hyperlink" Target="https://www.boxofficemojo.com/releasegroup/gr1543197189/?ref_=bo_ydw_table_199" TargetMode="External"/><Relationship Id="rId19" Type="http://schemas.openxmlformats.org/officeDocument/2006/relationships/hyperlink" Target="https://www.boxofficemojo.com/releasegroup/gr864768517/?ref_=bo_ydw_table_19" TargetMode="External"/><Relationship Id="rId14" Type="http://schemas.openxmlformats.org/officeDocument/2006/relationships/hyperlink" Target="https://www.boxofficemojo.com/releasegroup/gr1771983365/?ref_=bo_ydw_table_14" TargetMode="External"/><Relationship Id="rId30" Type="http://schemas.openxmlformats.org/officeDocument/2006/relationships/hyperlink" Target="https://www.boxofficemojo.com/releasegroup/gr4238103045/?ref_=bo_ydw_table_30" TargetMode="External"/><Relationship Id="rId35" Type="http://schemas.openxmlformats.org/officeDocument/2006/relationships/hyperlink" Target="https://www.boxofficemojo.com/releasegroup/gr865686021/?ref_=bo_ydw_table_35" TargetMode="External"/><Relationship Id="rId56" Type="http://schemas.openxmlformats.org/officeDocument/2006/relationships/hyperlink" Target="https://www.boxofficemojo.com/releasegroup/gr2476560901/?ref_=bo_ydw_table_56" TargetMode="External"/><Relationship Id="rId77" Type="http://schemas.openxmlformats.org/officeDocument/2006/relationships/hyperlink" Target="https://www.boxofficemojo.com/releasegroup/gr3800912389/?ref_=bo_ydw_table_77" TargetMode="External"/><Relationship Id="rId100" Type="http://schemas.openxmlformats.org/officeDocument/2006/relationships/hyperlink" Target="https://www.boxofficemojo.com/releasegroup/gr111038981/?ref_=bo_ydw_table_100" TargetMode="External"/><Relationship Id="rId105" Type="http://schemas.openxmlformats.org/officeDocument/2006/relationships/hyperlink" Target="https://www.boxofficemojo.com/releasegroup/gr1518490117/?ref_=bo_ydw_table_105" TargetMode="External"/><Relationship Id="rId126" Type="http://schemas.openxmlformats.org/officeDocument/2006/relationships/hyperlink" Target="https://www.boxofficemojo.com/releasegroup/gr479351301/?ref_=bo_ydw_table_126" TargetMode="External"/><Relationship Id="rId147" Type="http://schemas.openxmlformats.org/officeDocument/2006/relationships/hyperlink" Target="https://www.boxofficemojo.com/releasegroup/gr3750187525/?ref_=bo_ydw_table_147" TargetMode="External"/><Relationship Id="rId168" Type="http://schemas.openxmlformats.org/officeDocument/2006/relationships/hyperlink" Target="https://www.boxofficemojo.com/releasegroup/gr3902231045/?ref_=bo_ydw_table_168" TargetMode="External"/><Relationship Id="rId8" Type="http://schemas.openxmlformats.org/officeDocument/2006/relationships/hyperlink" Target="https://www.boxofficemojo.com/releasegroup/gr851071493/?ref_=bo_ydw_table_8" TargetMode="External"/><Relationship Id="rId51" Type="http://schemas.openxmlformats.org/officeDocument/2006/relationships/hyperlink" Target="https://www.boxofficemojo.com/releasegroup/gr830820869/?ref_=bo_ydw_table_51" TargetMode="External"/><Relationship Id="rId72" Type="http://schemas.openxmlformats.org/officeDocument/2006/relationships/hyperlink" Target="https://www.boxofficemojo.com/releasegroup/gr445207045/?ref_=bo_ydw_table_72" TargetMode="External"/><Relationship Id="rId93" Type="http://schemas.openxmlformats.org/officeDocument/2006/relationships/hyperlink" Target="https://www.boxofficemojo.com/releasegroup/gr244470277/?ref_=bo_ydw_table_93" TargetMode="External"/><Relationship Id="rId98" Type="http://schemas.openxmlformats.org/officeDocument/2006/relationships/hyperlink" Target="https://www.boxofficemojo.com/releasegroup/gr847532549/?ref_=bo_ydw_table_98" TargetMode="External"/><Relationship Id="rId121" Type="http://schemas.openxmlformats.org/officeDocument/2006/relationships/hyperlink" Target="https://www.boxofficemojo.com/releasegroup/gr93999621/?ref_=bo_ydw_table_121" TargetMode="External"/><Relationship Id="rId142" Type="http://schemas.openxmlformats.org/officeDocument/2006/relationships/hyperlink" Target="https://www.boxofficemojo.com/releasegroup/gr4187640325/?ref_=bo_ydw_table_142" TargetMode="External"/><Relationship Id="rId163" Type="http://schemas.openxmlformats.org/officeDocument/2006/relationships/hyperlink" Target="https://www.boxofficemojo.com/releasegroup/gr1855476229/?ref_=bo_ydw_table_163" TargetMode="External"/><Relationship Id="rId184" Type="http://schemas.openxmlformats.org/officeDocument/2006/relationships/hyperlink" Target="https://www.boxofficemojo.com/releasegroup/gr3146863109/?ref_=bo_ydw_table_184" TargetMode="External"/><Relationship Id="rId189" Type="http://schemas.openxmlformats.org/officeDocument/2006/relationships/hyperlink" Target="https://www.boxofficemojo.com/releasegroup/gr965104133/?ref_=bo_ydw_table_189" TargetMode="External"/><Relationship Id="rId3" Type="http://schemas.openxmlformats.org/officeDocument/2006/relationships/hyperlink" Target="https://www.boxofficemojo.com/releasegroup/gr531714565/?ref_=bo_ydw_table_3" TargetMode="External"/><Relationship Id="rId25" Type="http://schemas.openxmlformats.org/officeDocument/2006/relationships/hyperlink" Target="https://www.boxofficemojo.com/releasegroup/gr681202181/?ref_=bo_ydw_table_25" TargetMode="External"/><Relationship Id="rId46" Type="http://schemas.openxmlformats.org/officeDocument/2006/relationships/hyperlink" Target="https://www.boxofficemojo.com/releasegroup/gr379146757/?ref_=bo_ydw_table_46" TargetMode="External"/><Relationship Id="rId67" Type="http://schemas.openxmlformats.org/officeDocument/2006/relationships/hyperlink" Target="https://www.boxofficemojo.com/releasegroup/gr1401901573/?ref_=bo_ydw_table_67" TargetMode="External"/><Relationship Id="rId116" Type="http://schemas.openxmlformats.org/officeDocument/2006/relationships/hyperlink" Target="https://www.boxofficemojo.com/releasegroup/gr4204220933/?ref_=bo_ydw_table_116" TargetMode="External"/><Relationship Id="rId137" Type="http://schemas.openxmlformats.org/officeDocument/2006/relationships/hyperlink" Target="https://www.boxofficemojo.com/releasegroup/gr4155789829/?ref_=bo_ydw_table_137" TargetMode="External"/><Relationship Id="rId158" Type="http://schemas.openxmlformats.org/officeDocument/2006/relationships/hyperlink" Target="https://www.boxofficemojo.com/releasegroup/gr881152517/?ref_=bo_ydw_table_158" TargetMode="External"/><Relationship Id="rId20" Type="http://schemas.openxmlformats.org/officeDocument/2006/relationships/hyperlink" Target="https://www.boxofficemojo.com/releasegroup/gr152719877/?ref_=bo_ydw_table_20" TargetMode="External"/><Relationship Id="rId41" Type="http://schemas.openxmlformats.org/officeDocument/2006/relationships/hyperlink" Target="https://www.boxofficemojo.com/releasegroup/gr2072596997/?ref_=bo_ydw_table_41" TargetMode="External"/><Relationship Id="rId62" Type="http://schemas.openxmlformats.org/officeDocument/2006/relationships/hyperlink" Target="https://www.boxofficemojo.com/releasegroup/gr2459587077/?ref_=bo_ydw_table_62" TargetMode="External"/><Relationship Id="rId83" Type="http://schemas.openxmlformats.org/officeDocument/2006/relationships/hyperlink" Target="https://www.boxofficemojo.com/releasegroup/gr2693026309/?ref_=bo_ydw_table_83" TargetMode="External"/><Relationship Id="rId88" Type="http://schemas.openxmlformats.org/officeDocument/2006/relationships/hyperlink" Target="https://www.boxofficemojo.com/releasegroup/gr1334268421/?ref_=bo_ydw_table_88" TargetMode="External"/><Relationship Id="rId111" Type="http://schemas.openxmlformats.org/officeDocument/2006/relationships/hyperlink" Target="https://www.boxofficemojo.com/releasegroup/gr849236485/?ref_=bo_ydw_table_111" TargetMode="External"/><Relationship Id="rId132" Type="http://schemas.openxmlformats.org/officeDocument/2006/relationships/hyperlink" Target="https://www.boxofficemojo.com/releasegroup/gr2526564869/?ref_=bo_ydw_table_132" TargetMode="External"/><Relationship Id="rId153" Type="http://schemas.openxmlformats.org/officeDocument/2006/relationships/hyperlink" Target="https://www.boxofficemojo.com/releasegroup/gr864375301/?ref_=bo_ydw_table_153" TargetMode="External"/><Relationship Id="rId174" Type="http://schemas.openxmlformats.org/officeDocument/2006/relationships/hyperlink" Target="https://www.boxofficemojo.com/releasegroup/gr631067141/?ref_=bo_ydw_table_174" TargetMode="External"/><Relationship Id="rId179" Type="http://schemas.openxmlformats.org/officeDocument/2006/relationships/hyperlink" Target="https://www.boxofficemojo.com/releasegroup/gr2609926661/?ref_=bo_ydw_table_179" TargetMode="External"/><Relationship Id="rId195" Type="http://schemas.openxmlformats.org/officeDocument/2006/relationships/hyperlink" Target="https://www.boxofficemojo.com/releasegroup/gr1318932997/?ref_=bo_ydw_table_195" TargetMode="External"/><Relationship Id="rId190" Type="http://schemas.openxmlformats.org/officeDocument/2006/relationships/hyperlink" Target="https://www.boxofficemojo.com/releasegroup/gr2493469189/?ref_=bo_ydw_table_190" TargetMode="External"/><Relationship Id="rId15" Type="http://schemas.openxmlformats.org/officeDocument/2006/relationships/hyperlink" Target="https://www.boxofficemojo.com/releasegroup/gr1371492869/?ref_=bo_ydw_table_15" TargetMode="External"/><Relationship Id="rId36" Type="http://schemas.openxmlformats.org/officeDocument/2006/relationships/hyperlink" Target="https://www.boxofficemojo.com/releasegroup/gr1537102341/?ref_=bo_ydw_table_36" TargetMode="External"/><Relationship Id="rId57" Type="http://schemas.openxmlformats.org/officeDocument/2006/relationships/hyperlink" Target="https://www.boxofficemojo.com/releasegroup/gr1753371141/?ref_=bo_ydw_table_57" TargetMode="External"/><Relationship Id="rId106" Type="http://schemas.openxmlformats.org/officeDocument/2006/relationships/hyperlink" Target="https://www.boxofficemojo.com/releasegroup/gr3114160645/?ref_=bo_ydw_table_106" TargetMode="External"/><Relationship Id="rId127" Type="http://schemas.openxmlformats.org/officeDocument/2006/relationships/hyperlink" Target="https://www.boxofficemojo.com/releasegroup/gr2509459973/?ref_=bo_ydw_table_127" TargetMode="External"/><Relationship Id="rId10" Type="http://schemas.openxmlformats.org/officeDocument/2006/relationships/hyperlink" Target="https://www.boxofficemojo.com/releasegroup/gr2916700677/?ref_=bo_ydw_table_10" TargetMode="External"/><Relationship Id="rId31" Type="http://schemas.openxmlformats.org/officeDocument/2006/relationships/hyperlink" Target="https://www.boxofficemojo.com/releasegroup/gr397365765/?ref_=bo_ydw_table_31" TargetMode="External"/><Relationship Id="rId52" Type="http://schemas.openxmlformats.org/officeDocument/2006/relationships/hyperlink" Target="https://www.boxofficemojo.com/releasegroup/gr1974686213/?ref_=bo_ydw_table_52" TargetMode="External"/><Relationship Id="rId73" Type="http://schemas.openxmlformats.org/officeDocument/2006/relationships/hyperlink" Target="https://www.boxofficemojo.com/releasegroup/gr42881541/?ref_=bo_ydw_table_73" TargetMode="External"/><Relationship Id="rId78" Type="http://schemas.openxmlformats.org/officeDocument/2006/relationships/hyperlink" Target="https://www.boxofficemojo.com/releasegroup/gr3011793413/?ref_=bo_ydw_table_78" TargetMode="External"/><Relationship Id="rId94" Type="http://schemas.openxmlformats.org/officeDocument/2006/relationships/hyperlink" Target="https://www.boxofficemojo.com/releasegroup/gr2763805189/?ref_=bo_ydw_table_94" TargetMode="External"/><Relationship Id="rId99" Type="http://schemas.openxmlformats.org/officeDocument/2006/relationships/hyperlink" Target="https://www.boxofficemojo.com/releasegroup/gr781931013/?ref_=bo_ydw_table_99" TargetMode="External"/><Relationship Id="rId101" Type="http://schemas.openxmlformats.org/officeDocument/2006/relationships/hyperlink" Target="https://www.boxofficemojo.com/releasegroup/gr3482735109/?ref_=bo_ydw_table_101" TargetMode="External"/><Relationship Id="rId122" Type="http://schemas.openxmlformats.org/officeDocument/2006/relationships/hyperlink" Target="https://www.boxofficemojo.com/releasegroup/gr832131589/?ref_=bo_ydw_table_122" TargetMode="External"/><Relationship Id="rId143" Type="http://schemas.openxmlformats.org/officeDocument/2006/relationships/hyperlink" Target="https://www.boxofficemojo.com/releasegroup/gr1854231045/?ref_=bo_ydw_table_143" TargetMode="External"/><Relationship Id="rId148" Type="http://schemas.openxmlformats.org/officeDocument/2006/relationships/hyperlink" Target="https://www.boxofficemojo.com/releasegroup/gr2340573701/?ref_=bo_ydw_table_148" TargetMode="External"/><Relationship Id="rId164" Type="http://schemas.openxmlformats.org/officeDocument/2006/relationships/hyperlink" Target="https://www.boxofficemojo.com/releasegroup/gr1922650629/?ref_=bo_ydw_table_164" TargetMode="External"/><Relationship Id="rId169" Type="http://schemas.openxmlformats.org/officeDocument/2006/relationships/hyperlink" Target="https://www.boxofficemojo.com/releasegroup/gr1082413573/?ref_=bo_ydw_table_169" TargetMode="External"/><Relationship Id="rId185" Type="http://schemas.openxmlformats.org/officeDocument/2006/relationships/hyperlink" Target="https://www.boxofficemojo.com/releasegroup/gr1803899397/?ref_=bo_ydw_table_185" TargetMode="External"/><Relationship Id="rId4" Type="http://schemas.openxmlformats.org/officeDocument/2006/relationships/hyperlink" Target="https://www.boxofficemojo.com/releasegroup/gr1455378949/?ref_=bo_ydw_table_4" TargetMode="External"/><Relationship Id="rId9" Type="http://schemas.openxmlformats.org/officeDocument/2006/relationships/hyperlink" Target="https://www.boxofficemojo.com/releasegroup/gr25580037/?ref_=bo_ydw_table_9" TargetMode="External"/><Relationship Id="rId180" Type="http://schemas.openxmlformats.org/officeDocument/2006/relationships/hyperlink" Target="https://www.boxofficemojo.com/releasegroup/gr2073842181/?ref_=bo_ydw_table_180" TargetMode="External"/><Relationship Id="rId26" Type="http://schemas.openxmlformats.org/officeDocument/2006/relationships/hyperlink" Target="https://www.boxofficemojo.com/releasegroup/gr614355461/?ref_=bo_ydw_table_26" TargetMode="External"/><Relationship Id="rId47" Type="http://schemas.openxmlformats.org/officeDocument/2006/relationships/hyperlink" Target="https://www.boxofficemojo.com/releasegroup/gr1268142597/?ref_=bo_ydw_table_47" TargetMode="External"/><Relationship Id="rId68" Type="http://schemas.openxmlformats.org/officeDocument/2006/relationships/hyperlink" Target="https://www.boxofficemojo.com/releasegroup/gr2240827909/?ref_=bo_ydw_table_68" TargetMode="External"/><Relationship Id="rId89" Type="http://schemas.openxmlformats.org/officeDocument/2006/relationships/hyperlink" Target="https://www.boxofficemojo.com/releasegroup/gr764367365/?ref_=bo_ydw_table_89" TargetMode="External"/><Relationship Id="rId112" Type="http://schemas.openxmlformats.org/officeDocument/2006/relationships/hyperlink" Target="https://www.boxofficemojo.com/releasegroup/gr3734852101/?ref_=bo_ydw_table_112" TargetMode="External"/><Relationship Id="rId133" Type="http://schemas.openxmlformats.org/officeDocument/2006/relationships/hyperlink" Target="https://www.boxofficemojo.com/releasegroup/gr3095810565/?ref_=bo_ydw_table_133" TargetMode="External"/><Relationship Id="rId154" Type="http://schemas.openxmlformats.org/officeDocument/2006/relationships/hyperlink" Target="https://www.boxofficemojo.com/releasegroup/gr1099256325/?ref_=bo_ydw_table_154" TargetMode="External"/><Relationship Id="rId175" Type="http://schemas.openxmlformats.org/officeDocument/2006/relationships/hyperlink" Target="https://www.boxofficemojo.com/releasegroup/gr3028898309/?ref_=bo_ydw_table_175" TargetMode="External"/><Relationship Id="rId196" Type="http://schemas.openxmlformats.org/officeDocument/2006/relationships/hyperlink" Target="https://www.boxofficemojo.com/releasegroup/gr2879083013/?ref_=bo_ydw_table_196" TargetMode="External"/><Relationship Id="rId200" Type="http://schemas.openxmlformats.org/officeDocument/2006/relationships/hyperlink" Target="https://www.boxofficemojo.com/releasegroup/gr3934540293/?ref_=bo_ydw_table_200" TargetMode="External"/><Relationship Id="rId16" Type="http://schemas.openxmlformats.org/officeDocument/2006/relationships/hyperlink" Target="https://www.boxofficemojo.com/releasegroup/gr1684427269/?ref_=bo_ydw_table_16" TargetMode="External"/><Relationship Id="rId37" Type="http://schemas.openxmlformats.org/officeDocument/2006/relationships/hyperlink" Target="https://www.boxofficemojo.com/releasegroup/gr1287148037/?ref_=bo_ydw_table_37" TargetMode="External"/><Relationship Id="rId58" Type="http://schemas.openxmlformats.org/officeDocument/2006/relationships/hyperlink" Target="https://www.boxofficemojo.com/releasegroup/gr1569673733/?ref_=bo_ydw_table_58" TargetMode="External"/><Relationship Id="rId79" Type="http://schemas.openxmlformats.org/officeDocument/2006/relationships/hyperlink" Target="https://www.boxofficemojo.com/releasegroup/gr3334099461/?ref_=bo_ydw_table_79" TargetMode="External"/><Relationship Id="rId102" Type="http://schemas.openxmlformats.org/officeDocument/2006/relationships/hyperlink" Target="https://www.boxofficemojo.com/releasegroup/gr2761118213/?ref_=bo_ydw_table_102" TargetMode="External"/><Relationship Id="rId123" Type="http://schemas.openxmlformats.org/officeDocument/2006/relationships/hyperlink" Target="https://www.boxofficemojo.com/releasegroup/gr3130872325/?ref_=bo_ydw_table_123" TargetMode="External"/><Relationship Id="rId144" Type="http://schemas.openxmlformats.org/officeDocument/2006/relationships/hyperlink" Target="https://www.boxofficemojo.com/releasegroup/gr312431109/?ref_=bo_ydw_table_144" TargetMode="External"/><Relationship Id="rId90" Type="http://schemas.openxmlformats.org/officeDocument/2006/relationships/hyperlink" Target="https://www.boxofficemojo.com/releasegroup/gr797397509/?ref_=bo_ydw_table_90" TargetMode="External"/><Relationship Id="rId165" Type="http://schemas.openxmlformats.org/officeDocument/2006/relationships/hyperlink" Target="https://www.boxofficemojo.com/releasegroup/gr1453085189/?ref_=bo_ydw_table_165" TargetMode="External"/><Relationship Id="rId186" Type="http://schemas.openxmlformats.org/officeDocument/2006/relationships/hyperlink" Target="https://www.boxofficemojo.com/releasegroup/gr664621573/?ref_=bo_ydw_table_186" TargetMode="External"/><Relationship Id="rId27" Type="http://schemas.openxmlformats.org/officeDocument/2006/relationships/hyperlink" Target="https://www.boxofficemojo.com/releasegroup/gr951472645/?ref_=bo_ydw_table_27" TargetMode="External"/><Relationship Id="rId48" Type="http://schemas.openxmlformats.org/officeDocument/2006/relationships/hyperlink" Target="https://www.boxofficemojo.com/releasegroup/gr3466220037/?ref_=bo_ydw_table_48" TargetMode="External"/><Relationship Id="rId69" Type="http://schemas.openxmlformats.org/officeDocument/2006/relationships/hyperlink" Target="https://www.boxofficemojo.com/releasegroup/gr3666956805/?ref_=bo_ydw_table_69" TargetMode="External"/><Relationship Id="rId113" Type="http://schemas.openxmlformats.org/officeDocument/2006/relationships/hyperlink" Target="https://www.boxofficemojo.com/releasegroup/gr748376581/?ref_=bo_ydw_table_113" TargetMode="External"/><Relationship Id="rId134" Type="http://schemas.openxmlformats.org/officeDocument/2006/relationships/hyperlink" Target="https://www.boxofficemojo.com/releasegroup/gr1586385413/?ref_=bo_ydw_table_134" TargetMode="External"/><Relationship Id="rId80" Type="http://schemas.openxmlformats.org/officeDocument/2006/relationships/hyperlink" Target="https://www.boxofficemojo.com/releasegroup/gr2827309573/?ref_=bo_ydw_table_80" TargetMode="External"/><Relationship Id="rId155" Type="http://schemas.openxmlformats.org/officeDocument/2006/relationships/hyperlink" Target="https://www.boxofficemojo.com/releasegroup/gr4271526405/?ref_=bo_ydw_table_155" TargetMode="External"/><Relationship Id="rId176" Type="http://schemas.openxmlformats.org/officeDocument/2006/relationships/hyperlink" Target="https://www.boxofficemojo.com/releasegroup/gr3046986245/?ref_=bo_ydw_table_176" TargetMode="External"/><Relationship Id="rId197" Type="http://schemas.openxmlformats.org/officeDocument/2006/relationships/hyperlink" Target="https://www.boxofficemojo.com/releasegroup/gr2560250373/?ref_=bo_ydw_table_197" TargetMode="External"/><Relationship Id="rId201" Type="http://schemas.openxmlformats.org/officeDocument/2006/relationships/vmlDrawing" Target="../drawings/vmlDrawing5.vml"/><Relationship Id="rId17" Type="http://schemas.openxmlformats.org/officeDocument/2006/relationships/hyperlink" Target="https://www.boxofficemojo.com/releasegroup/gr2443334149/?ref_=bo_ydw_table_17" TargetMode="External"/><Relationship Id="rId38" Type="http://schemas.openxmlformats.org/officeDocument/2006/relationships/hyperlink" Target="https://www.boxofficemojo.com/releasegroup/gr2275561989/?ref_=bo_ydw_table_38" TargetMode="External"/><Relationship Id="rId59" Type="http://schemas.openxmlformats.org/officeDocument/2006/relationships/hyperlink" Target="https://www.boxofficemojo.com/releasegroup/gr227758597/?ref_=bo_ydw_table_59" TargetMode="External"/><Relationship Id="rId103" Type="http://schemas.openxmlformats.org/officeDocument/2006/relationships/hyperlink" Target="https://www.boxofficemojo.com/releasegroup/gr4254552581/?ref_=bo_ydw_table_103" TargetMode="External"/><Relationship Id="rId124" Type="http://schemas.openxmlformats.org/officeDocument/2006/relationships/hyperlink" Target="https://www.boxofficemojo.com/releasegroup/gr2173522437/?ref_=bo_ydw_table_124" TargetMode="External"/><Relationship Id="rId70" Type="http://schemas.openxmlformats.org/officeDocument/2006/relationships/hyperlink" Target="https://www.boxofficemojo.com/releasegroup/gr3181072901/?ref_=bo_ydw_table_70" TargetMode="External"/><Relationship Id="rId91" Type="http://schemas.openxmlformats.org/officeDocument/2006/relationships/hyperlink" Target="https://www.boxofficemojo.com/releasegroup/gr3164426757/?ref_=bo_ydw_table_91" TargetMode="External"/><Relationship Id="rId145" Type="http://schemas.openxmlformats.org/officeDocument/2006/relationships/hyperlink" Target="https://www.boxofficemojo.com/releasegroup/gr2642629125/?ref_=bo_ydw_table_145" TargetMode="External"/><Relationship Id="rId166" Type="http://schemas.openxmlformats.org/officeDocument/2006/relationships/hyperlink" Target="https://www.boxofficemojo.com/releasegroup/gr1417957893/?ref_=bo_ydw_table_166" TargetMode="External"/><Relationship Id="rId187" Type="http://schemas.openxmlformats.org/officeDocument/2006/relationships/hyperlink" Target="https://www.boxofficemojo.com/releasegroup/gr1084183045/?ref_=bo_ydw_table_187" TargetMode="External"/><Relationship Id="rId1" Type="http://schemas.openxmlformats.org/officeDocument/2006/relationships/hyperlink" Target="https://www.boxofficemojo.com/releasegroup/gr629756421/?ref_=bo_ydw_table_1" TargetMode="External"/><Relationship Id="rId28" Type="http://schemas.openxmlformats.org/officeDocument/2006/relationships/hyperlink" Target="https://www.boxofficemojo.com/releasegroup/gr3366801925/?ref_=bo_ydw_table_28" TargetMode="External"/><Relationship Id="rId49" Type="http://schemas.openxmlformats.org/officeDocument/2006/relationships/hyperlink" Target="https://www.boxofficemojo.com/releasegroup/gr2525778437/?ref_=bo_ydw_table_49" TargetMode="External"/><Relationship Id="rId114" Type="http://schemas.openxmlformats.org/officeDocument/2006/relationships/hyperlink" Target="https://www.boxofficemojo.com/releasegroup/gr2142523909/?ref_=bo_ydw_table_114" TargetMode="External"/><Relationship Id="rId60" Type="http://schemas.openxmlformats.org/officeDocument/2006/relationships/hyperlink" Target="https://www.boxofficemojo.com/releasegroup/gr1100567045/?ref_=bo_ydw_table_60" TargetMode="External"/><Relationship Id="rId81" Type="http://schemas.openxmlformats.org/officeDocument/2006/relationships/hyperlink" Target="https://www.boxofficemojo.com/releasegroup/gr2646495749/?ref_=bo_ydw_table_81" TargetMode="External"/><Relationship Id="rId135" Type="http://schemas.openxmlformats.org/officeDocument/2006/relationships/hyperlink" Target="https://www.boxofficemojo.com/releasegroup/gr2342408709/?ref_=bo_ydw_table_135" TargetMode="External"/><Relationship Id="rId156" Type="http://schemas.openxmlformats.org/officeDocument/2006/relationships/hyperlink" Target="https://www.boxofficemojo.com/releasegroup/gr2290242053/?ref_=bo_ydw_table_156" TargetMode="External"/><Relationship Id="rId177" Type="http://schemas.openxmlformats.org/officeDocument/2006/relationships/hyperlink" Target="https://www.boxofficemojo.com/releasegroup/gr3951383045/?ref_=bo_ydw_table_177" TargetMode="External"/><Relationship Id="rId198" Type="http://schemas.openxmlformats.org/officeDocument/2006/relationships/hyperlink" Target="https://www.boxofficemojo.com/releasegroup/gr3566359045/?ref_=bo_ydw_table_198" TargetMode="External"/><Relationship Id="rId202" Type="http://schemas.openxmlformats.org/officeDocument/2006/relationships/comments" Target="../comments5.xml"/><Relationship Id="rId18" Type="http://schemas.openxmlformats.org/officeDocument/2006/relationships/hyperlink" Target="https://www.boxofficemojo.com/releasegroup/gr1898140165/?ref_=bo_ydw_table_18" TargetMode="External"/><Relationship Id="rId39" Type="http://schemas.openxmlformats.org/officeDocument/2006/relationships/hyperlink" Target="https://www.boxofficemojo.com/releasegroup/gr2102612485/?ref_=bo_ydw_table_39" TargetMode="External"/><Relationship Id="rId50" Type="http://schemas.openxmlformats.org/officeDocument/2006/relationships/hyperlink" Target="https://www.boxofficemojo.com/releasegroup/gr2408796677/?ref_=bo_ydw_table_50" TargetMode="External"/><Relationship Id="rId104" Type="http://schemas.openxmlformats.org/officeDocument/2006/relationships/hyperlink" Target="https://www.boxofficemojo.com/releasegroup/gr3164295685/?ref_=bo_ydw_table_104" TargetMode="External"/><Relationship Id="rId125" Type="http://schemas.openxmlformats.org/officeDocument/2006/relationships/hyperlink" Target="https://www.boxofficemojo.com/releasegroup/gr2828489221/?ref_=bo_ydw_table_125" TargetMode="External"/><Relationship Id="rId146" Type="http://schemas.openxmlformats.org/officeDocument/2006/relationships/hyperlink" Target="https://www.boxofficemojo.com/releasegroup/gr882070021/?ref_=bo_ydw_table_146" TargetMode="External"/><Relationship Id="rId167" Type="http://schemas.openxmlformats.org/officeDocument/2006/relationships/hyperlink" Target="https://www.boxofficemojo.com/releasegroup/gr2560446981/?ref_=bo_ydw_table_167" TargetMode="External"/><Relationship Id="rId188" Type="http://schemas.openxmlformats.org/officeDocument/2006/relationships/hyperlink" Target="https://www.boxofficemojo.com/releasegroup/gr547181061/?ref_=bo_ydw_table_188" TargetMode="External"/><Relationship Id="rId71" Type="http://schemas.openxmlformats.org/officeDocument/2006/relationships/hyperlink" Target="https://www.boxofficemojo.com/releasegroup/gr2778354181/?ref_=bo_ydw_table_71" TargetMode="External"/><Relationship Id="rId92" Type="http://schemas.openxmlformats.org/officeDocument/2006/relationships/hyperlink" Target="https://www.boxofficemojo.com/releasegroup/gr377836037/?ref_=bo_ydw_table_92" TargetMode="External"/></Relationships>
</file>

<file path=xl/worksheets/_rels/sheet6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the-numbers.com/movie/Taylor-Swift-The-Eras-Tour-(2023)" TargetMode="External"/><Relationship Id="rId170" Type="http://schemas.openxmlformats.org/officeDocument/2006/relationships/hyperlink" Target="https://www.the-numbers.com/box-office-chart/daily/2023/12/22" TargetMode="External"/><Relationship Id="rId268" Type="http://schemas.openxmlformats.org/officeDocument/2006/relationships/hyperlink" Target="https://www.the-numbers.com/box-office-chart/daily/2023/01/22" TargetMode="External"/><Relationship Id="rId475" Type="http://schemas.openxmlformats.org/officeDocument/2006/relationships/hyperlink" Target="https://www.the-numbers.com/box-office-chart/daily/2023/01/11" TargetMode="External"/><Relationship Id="rId682" Type="http://schemas.openxmlformats.org/officeDocument/2006/relationships/hyperlink" Target="https://www.the-numbers.com/movie/iMordecai-(2023)" TargetMode="External"/><Relationship Id="rId128" Type="http://schemas.openxmlformats.org/officeDocument/2006/relationships/hyperlink" Target="https://www.the-numbers.com/box-office-chart/daily/2023/11/17" TargetMode="External"/><Relationship Id="rId335" Type="http://schemas.openxmlformats.org/officeDocument/2006/relationships/hyperlink" Target="https://www.the-numbers.com/movie/Winnie-The-Pooh-Blood-and-Honey-(2023-United-Kingdom)" TargetMode="External"/><Relationship Id="rId542" Type="http://schemas.openxmlformats.org/officeDocument/2006/relationships/hyperlink" Target="https://www.the-numbers.com/box-office-chart/daily/2018/09/25" TargetMode="External"/><Relationship Id="rId987" Type="http://schemas.openxmlformats.org/officeDocument/2006/relationships/hyperlink" Target="https://www.the-numbers.com/movie/Another-Body-(2023)" TargetMode="External"/><Relationship Id="rId402" Type="http://schemas.openxmlformats.org/officeDocument/2006/relationships/hyperlink" Target="https://www.the-numbers.com/box-office-chart/daily/2023/02/17" TargetMode="External"/><Relationship Id="rId847" Type="http://schemas.openxmlformats.org/officeDocument/2006/relationships/hyperlink" Target="https://www.the-numbers.com/movie/Cat-Daddies-(2021)" TargetMode="External"/><Relationship Id="rId1032" Type="http://schemas.openxmlformats.org/officeDocument/2006/relationships/hyperlink" Target="https://www.the-numbers.com/box-office-chart/daily/2023/03/10" TargetMode="External"/><Relationship Id="rId707" Type="http://schemas.openxmlformats.org/officeDocument/2006/relationships/hyperlink" Target="https://www.the-numbers.com/box-office-chart/daily/2023/06/09" TargetMode="External"/><Relationship Id="rId914" Type="http://schemas.openxmlformats.org/officeDocument/2006/relationships/hyperlink" Target="https://www.the-numbers.com/box-office-chart/daily/2023/07/07" TargetMode="External"/><Relationship Id="rId43" Type="http://schemas.openxmlformats.org/officeDocument/2006/relationships/hyperlink" Target="https://www.the-numbers.com/movie/Teenage-Mutant-Ninja-Turtles-Mutant-Mayhem-(2023)" TargetMode="External"/><Relationship Id="rId192" Type="http://schemas.openxmlformats.org/officeDocument/2006/relationships/hyperlink" Target="https://www.the-numbers.com/box-office-chart/daily/2023/08/25" TargetMode="External"/><Relationship Id="rId497" Type="http://schemas.openxmlformats.org/officeDocument/2006/relationships/hyperlink" Target="https://www.the-numbers.com/movie/Consecration-(2023)" TargetMode="External"/><Relationship Id="rId357" Type="http://schemas.openxmlformats.org/officeDocument/2006/relationships/hyperlink" Target="https://www.the-numbers.com/movie/Route-60-The-Biblical-Highway-(2023)" TargetMode="External"/><Relationship Id="rId217" Type="http://schemas.openxmlformats.org/officeDocument/2006/relationships/hyperlink" Target="https://www.the-numbers.com/box-office-chart/daily/2023/12/22" TargetMode="External"/><Relationship Id="rId564" Type="http://schemas.openxmlformats.org/officeDocument/2006/relationships/hyperlink" Target="https://www.the-numbers.com/movie/UFC-291-Poirier-vs-Gaethje-2-(2023)" TargetMode="External"/><Relationship Id="rId771" Type="http://schemas.openxmlformats.org/officeDocument/2006/relationships/hyperlink" Target="https://www.the-numbers.com/movie/I-Heard-the-Bells-(2022)" TargetMode="External"/><Relationship Id="rId869" Type="http://schemas.openxmlformats.org/officeDocument/2006/relationships/hyperlink" Target="https://www.the-numbers.com/box-office-chart/daily/2023/02/03" TargetMode="External"/><Relationship Id="rId424" Type="http://schemas.openxmlformats.org/officeDocument/2006/relationships/hyperlink" Target="https://www.the-numbers.com/box-office-chart/daily/2023/04/07" TargetMode="External"/><Relationship Id="rId631" Type="http://schemas.openxmlformats.org/officeDocument/2006/relationships/hyperlink" Target="https://www.the-numbers.com/movie/Shrek-(2001)" TargetMode="External"/><Relationship Id="rId729" Type="http://schemas.openxmlformats.org/officeDocument/2006/relationships/hyperlink" Target="https://www.the-numbers.com/movie/Secret-Life-of-Pets-2-The-(2019)" TargetMode="External"/><Relationship Id="rId1054" Type="http://schemas.openxmlformats.org/officeDocument/2006/relationships/hyperlink" Target="https://www.the-numbers.com/movie/Vayehi-Boker-(2022-Israel)" TargetMode="External"/><Relationship Id="rId936" Type="http://schemas.openxmlformats.org/officeDocument/2006/relationships/hyperlink" Target="https://www.the-numbers.com/box-office-chart/daily/2023/08/25" TargetMode="External"/><Relationship Id="rId1121" Type="http://schemas.openxmlformats.org/officeDocument/2006/relationships/hyperlink" Target="https://www.the-numbers.com/box-office-chart/daily/2023/03/31" TargetMode="External"/><Relationship Id="rId65" Type="http://schemas.openxmlformats.org/officeDocument/2006/relationships/hyperlink" Target="https://www.the-numbers.com/movie/Aquaman-and-the-Lost-Kingdom-(2023)" TargetMode="External"/><Relationship Id="rId281" Type="http://schemas.openxmlformats.org/officeDocument/2006/relationships/hyperlink" Target="https://www.the-numbers.com/box-office-chart/daily/2023/09/22" TargetMode="External"/><Relationship Id="rId141" Type="http://schemas.openxmlformats.org/officeDocument/2006/relationships/hyperlink" Target="https://www.the-numbers.com/movie/Priscilla-(2023)" TargetMode="External"/><Relationship Id="rId379" Type="http://schemas.openxmlformats.org/officeDocument/2006/relationships/hyperlink" Target="https://www.the-numbers.com/movie/Billie-Eilish-Live-at-the-02-Extended-Cut-(2023)" TargetMode="External"/><Relationship Id="rId586" Type="http://schemas.openxmlformats.org/officeDocument/2006/relationships/hyperlink" Target="https://www.the-numbers.com/movie/American-Graffiti-(1973)" TargetMode="External"/><Relationship Id="rId793" Type="http://schemas.openxmlformats.org/officeDocument/2006/relationships/hyperlink" Target="https://www.the-numbers.com/box-office-chart/daily/2023/07/28" TargetMode="External"/><Relationship Id="rId7" Type="http://schemas.openxmlformats.org/officeDocument/2006/relationships/hyperlink" Target="https://www.the-numbers.com/movie/Guardians-of-the-Galaxy-Vol-3-(2023)" TargetMode="External"/><Relationship Id="rId239" Type="http://schemas.openxmlformats.org/officeDocument/2006/relationships/hyperlink" Target="https://www.the-numbers.com/movie/Operation-Fortune-Ruse-de-guerre-(2022)" TargetMode="External"/><Relationship Id="rId446" Type="http://schemas.openxmlformats.org/officeDocument/2006/relationships/hyperlink" Target="https://www.the-numbers.com/box-office-chart/daily/2023/05/12" TargetMode="External"/><Relationship Id="rId653" Type="http://schemas.openxmlformats.org/officeDocument/2006/relationships/hyperlink" Target="https://www.the-numbers.com/box-office-chart/daily/2023/03/24" TargetMode="External"/><Relationship Id="rId1076" Type="http://schemas.openxmlformats.org/officeDocument/2006/relationships/hyperlink" Target="https://www.the-numbers.com/movie/Rimini-(2022-Germany)" TargetMode="External"/><Relationship Id="rId306" Type="http://schemas.openxmlformats.org/officeDocument/2006/relationships/hyperlink" Target="https://www.the-numbers.com/movie/Violent-Night-(2022)" TargetMode="External"/><Relationship Id="rId860" Type="http://schemas.openxmlformats.org/officeDocument/2006/relationships/hyperlink" Target="https://www.the-numbers.com/movie/Shiva-Baby-(2021)" TargetMode="External"/><Relationship Id="rId958" Type="http://schemas.openxmlformats.org/officeDocument/2006/relationships/hyperlink" Target="https://www.the-numbers.com/box-office-chart/daily/2023/03/24" TargetMode="External"/><Relationship Id="rId87" Type="http://schemas.openxmlformats.org/officeDocument/2006/relationships/hyperlink" Target="https://www.the-numbers.com/movie/Shazam-Fury-of-the-Gods-(2022)" TargetMode="External"/><Relationship Id="rId513" Type="http://schemas.openxmlformats.org/officeDocument/2006/relationships/hyperlink" Target="https://www.the-numbers.com/movie/Zone-of-Interest-The-(2023-United-Kingdom)" TargetMode="External"/><Relationship Id="rId720" Type="http://schemas.openxmlformats.org/officeDocument/2006/relationships/hyperlink" Target="https://www.the-numbers.com/movie/Squaring-the-Circle-(2023-United-Kingdom)" TargetMode="External"/><Relationship Id="rId818" Type="http://schemas.openxmlformats.org/officeDocument/2006/relationships/hyperlink" Target="https://www.the-numbers.com/box-office-chart/daily/2023/03/24" TargetMode="External"/><Relationship Id="rId1003" Type="http://schemas.openxmlformats.org/officeDocument/2006/relationships/hyperlink" Target="https://www.the-numbers.com/box-office-chart/daily/2023/07/28" TargetMode="External"/><Relationship Id="rId14" Type="http://schemas.openxmlformats.org/officeDocument/2006/relationships/hyperlink" Target="https://www.the-numbers.com/box-office-chart/daily/2022/12/16" TargetMode="External"/><Relationship Id="rId163" Type="http://schemas.openxmlformats.org/officeDocument/2006/relationships/hyperlink" Target="https://www.the-numbers.com/movie/Guy-Ritchies-The-Covenant-(2023-United-Kingdom)" TargetMode="External"/><Relationship Id="rId370" Type="http://schemas.openxmlformats.org/officeDocument/2006/relationships/hyperlink" Target="https://www.the-numbers.com/box-office-chart/daily/2023/04/23" TargetMode="External"/><Relationship Id="rId230" Type="http://schemas.openxmlformats.org/officeDocument/2006/relationships/hyperlink" Target="https://www.the-numbers.com/box-office-chart/daily/2022/03/25" TargetMode="External"/><Relationship Id="rId468" Type="http://schemas.openxmlformats.org/officeDocument/2006/relationships/hyperlink" Target="https://www.the-numbers.com/box-office-chart/daily/2022/12/23" TargetMode="External"/><Relationship Id="rId675" Type="http://schemas.openxmlformats.org/officeDocument/2006/relationships/hyperlink" Target="https://www.the-numbers.com/box-office-chart/daily/2022/12/23" TargetMode="External"/><Relationship Id="rId882" Type="http://schemas.openxmlformats.org/officeDocument/2006/relationships/hyperlink" Target="https://www.the-numbers.com/box-office-chart/daily/2023/11/10" TargetMode="External"/><Relationship Id="rId1098" Type="http://schemas.openxmlformats.org/officeDocument/2006/relationships/hyperlink" Target="https://www.the-numbers.com/movie/Youre-All-Gonna-Die-(2023)" TargetMode="External"/><Relationship Id="rId328" Type="http://schemas.openxmlformats.org/officeDocument/2006/relationships/hyperlink" Target="https://www.the-numbers.com/movie/Chocolat-(1988)" TargetMode="External"/><Relationship Id="rId535" Type="http://schemas.openxmlformats.org/officeDocument/2006/relationships/hyperlink" Target="https://www.the-numbers.com/movie/All-of-Us-Strangers-(2023-United-Kingdom)" TargetMode="External"/><Relationship Id="rId742" Type="http://schemas.openxmlformats.org/officeDocument/2006/relationships/hyperlink" Target="https://www.the-numbers.com/box-office-chart/daily/2006/09/01" TargetMode="External"/><Relationship Id="rId602" Type="http://schemas.openxmlformats.org/officeDocument/2006/relationships/hyperlink" Target="https://www.the-numbers.com/movie/Bad-Guys-The" TargetMode="External"/><Relationship Id="rId1025" Type="http://schemas.openxmlformats.org/officeDocument/2006/relationships/hyperlink" Target="https://www.the-numbers.com/movie/At-the-Gates-(2023)" TargetMode="External"/><Relationship Id="rId241" Type="http://schemas.openxmlformats.org/officeDocument/2006/relationships/hyperlink" Target="https://www.the-numbers.com/movie/Coraline" TargetMode="External"/><Relationship Id="rId479" Type="http://schemas.openxmlformats.org/officeDocument/2006/relationships/hyperlink" Target="https://www.the-numbers.com/box-office-chart/daily/2023/04/17" TargetMode="External"/><Relationship Id="rId686" Type="http://schemas.openxmlformats.org/officeDocument/2006/relationships/hyperlink" Target="https://www.the-numbers.com/movie/Birth-Rebirth-(2023)" TargetMode="External"/><Relationship Id="rId893" Type="http://schemas.openxmlformats.org/officeDocument/2006/relationships/hyperlink" Target="https://www.the-numbers.com/movie/Island-of-Lemurs-Madagascar" TargetMode="External"/><Relationship Id="rId907" Type="http://schemas.openxmlformats.org/officeDocument/2006/relationships/hyperlink" Target="https://www.the-numbers.com/movie/Bobi-Wine-The-People-s-President-(2023-Uganda)" TargetMode="External"/><Relationship Id="rId36" Type="http://schemas.openxmlformats.org/officeDocument/2006/relationships/hyperlink" Target="https://www.the-numbers.com/box-office-chart/daily/2023/05/19" TargetMode="External"/><Relationship Id="rId339" Type="http://schemas.openxmlformats.org/officeDocument/2006/relationships/hyperlink" Target="https://www.the-numbers.com/movie/Die-Hard-(1988)" TargetMode="External"/><Relationship Id="rId546" Type="http://schemas.openxmlformats.org/officeDocument/2006/relationships/hyperlink" Target="https://www.the-numbers.com/box-office-chart/daily/2023/02/24" TargetMode="External"/><Relationship Id="rId753" Type="http://schemas.openxmlformats.org/officeDocument/2006/relationships/hyperlink" Target="https://www.the-numbers.com/movie/My-Sailor-My-Love-(2022-Finland)" TargetMode="External"/><Relationship Id="rId101" Type="http://schemas.openxmlformats.org/officeDocument/2006/relationships/hyperlink" Target="https://www.the-numbers.com/movie/Godzilla-Minus-One-(2023-Japan)" TargetMode="External"/><Relationship Id="rId185" Type="http://schemas.openxmlformats.org/officeDocument/2006/relationships/hyperlink" Target="https://www.the-numbers.com/movie/Whale-The-(2022)" TargetMode="External"/><Relationship Id="rId406" Type="http://schemas.openxmlformats.org/officeDocument/2006/relationships/hyperlink" Target="https://www.the-numbers.com/box-office-chart/daily/2023/01/13" TargetMode="External"/><Relationship Id="rId960" Type="http://schemas.openxmlformats.org/officeDocument/2006/relationships/hyperlink" Target="https://www.the-numbers.com/box-office-chart/daily/2023/07/14" TargetMode="External"/><Relationship Id="rId1036" Type="http://schemas.openxmlformats.org/officeDocument/2006/relationships/hyperlink" Target="https://www.the-numbers.com/box-office-chart/daily/2023/08/11" TargetMode="External"/><Relationship Id="rId392" Type="http://schemas.openxmlformats.org/officeDocument/2006/relationships/hyperlink" Target="https://www.the-numbers.com/movie/Gadar-2-(2023-India)" TargetMode="External"/><Relationship Id="rId613" Type="http://schemas.openxmlformats.org/officeDocument/2006/relationships/hyperlink" Target="https://www.the-numbers.com/box-office-chart/daily/2023/01/13" TargetMode="External"/><Relationship Id="rId697" Type="http://schemas.openxmlformats.org/officeDocument/2006/relationships/hyperlink" Target="https://www.the-numbers.com/box-office-chart/daily/1999/05/07" TargetMode="External"/><Relationship Id="rId820" Type="http://schemas.openxmlformats.org/officeDocument/2006/relationships/hyperlink" Target="https://www.the-numbers.com/box-office-chart/daily/2023/11/17" TargetMode="External"/><Relationship Id="rId918" Type="http://schemas.openxmlformats.org/officeDocument/2006/relationships/hyperlink" Target="https://www.the-numbers.com/box-office-chart/daily/2022/12/09" TargetMode="External"/><Relationship Id="rId252" Type="http://schemas.openxmlformats.org/officeDocument/2006/relationships/hyperlink" Target="https://www.the-numbers.com/box-office-chart/daily/2023/02/02" TargetMode="External"/><Relationship Id="rId1103" Type="http://schemas.openxmlformats.org/officeDocument/2006/relationships/hyperlink" Target="https://www.the-numbers.com/box-office-chart/daily/2022/10/28" TargetMode="External"/><Relationship Id="rId47" Type="http://schemas.openxmlformats.org/officeDocument/2006/relationships/hyperlink" Target="https://www.the-numbers.com/movie/Flash-The" TargetMode="External"/><Relationship Id="rId112" Type="http://schemas.openxmlformats.org/officeDocument/2006/relationships/hyperlink" Target="https://www.the-numbers.com/box-office-chart/daily/2023/09/29" TargetMode="External"/><Relationship Id="rId557" Type="http://schemas.openxmlformats.org/officeDocument/2006/relationships/hyperlink" Target="https://www.the-numbers.com/box-office-chart/daily/2023/11/22" TargetMode="External"/><Relationship Id="rId764" Type="http://schemas.openxmlformats.org/officeDocument/2006/relationships/hyperlink" Target="https://www.the-numbers.com/box-office-chart/daily/2023/11/22" TargetMode="External"/><Relationship Id="rId971" Type="http://schemas.openxmlformats.org/officeDocument/2006/relationships/hyperlink" Target="https://www.the-numbers.com/movie/Ernest-et-Celestine-le-Voyage-en-Charabie-(2022-France)" TargetMode="External"/><Relationship Id="rId196" Type="http://schemas.openxmlformats.org/officeDocument/2006/relationships/hyperlink" Target="https://www.the-numbers.com/box-office-chart/daily/2023/10/27" TargetMode="External"/><Relationship Id="rId417" Type="http://schemas.openxmlformats.org/officeDocument/2006/relationships/hyperlink" Target="https://www.the-numbers.com/movie/Domino-Revival-The-(2023)" TargetMode="External"/><Relationship Id="rId624" Type="http://schemas.openxmlformats.org/officeDocument/2006/relationships/hyperlink" Target="https://www.the-numbers.com/box-office-chart/daily/2021/06/25" TargetMode="External"/><Relationship Id="rId831" Type="http://schemas.openxmlformats.org/officeDocument/2006/relationships/hyperlink" Target="https://www.the-numbers.com/movie/Moon-Garden-(2023)" TargetMode="External"/><Relationship Id="rId1047" Type="http://schemas.openxmlformats.org/officeDocument/2006/relationships/hyperlink" Target="https://www.the-numbers.com/box-office-chart/daily/2023/08/11" TargetMode="External"/><Relationship Id="rId263" Type="http://schemas.openxmlformats.org/officeDocument/2006/relationships/hyperlink" Target="https://www.the-numbers.com/movie/Freelance-(2023)" TargetMode="External"/><Relationship Id="rId470" Type="http://schemas.openxmlformats.org/officeDocument/2006/relationships/hyperlink" Target="https://www.the-numbers.com/movie/Aftersun-(2022)" TargetMode="External"/><Relationship Id="rId929" Type="http://schemas.openxmlformats.org/officeDocument/2006/relationships/hyperlink" Target="https://www.the-numbers.com/movie/In-Viaggio-(2022-Italy)" TargetMode="External"/><Relationship Id="rId1114" Type="http://schemas.openxmlformats.org/officeDocument/2006/relationships/hyperlink" Target="https://www.the-numbers.com/movie/Brainwashed-Sex-Camera-Power-(2022)" TargetMode="External"/><Relationship Id="rId58" Type="http://schemas.openxmlformats.org/officeDocument/2006/relationships/hyperlink" Target="https://www.the-numbers.com/box-office-chart/daily/2023/09/08" TargetMode="External"/><Relationship Id="rId123" Type="http://schemas.openxmlformats.org/officeDocument/2006/relationships/hyperlink" Target="https://www.the-numbers.com/movie/Plane-(2023)" TargetMode="External"/><Relationship Id="rId330" Type="http://schemas.openxmlformats.org/officeDocument/2006/relationships/hyperlink" Target="https://www.the-numbers.com/box-office-chart/daily/2023/03/24" TargetMode="External"/><Relationship Id="rId568" Type="http://schemas.openxmlformats.org/officeDocument/2006/relationships/hyperlink" Target="https://www.the-numbers.com/movie/Joyland-(2022-Pakistan)" TargetMode="External"/><Relationship Id="rId775" Type="http://schemas.openxmlformats.org/officeDocument/2006/relationships/hyperlink" Target="https://www.the-numbers.com/movie/Memory-(2023)" TargetMode="External"/><Relationship Id="rId982" Type="http://schemas.openxmlformats.org/officeDocument/2006/relationships/hyperlink" Target="https://www.the-numbers.com/box-office-chart/daily/2023/07/14" TargetMode="External"/><Relationship Id="rId428" Type="http://schemas.openxmlformats.org/officeDocument/2006/relationships/hyperlink" Target="https://www.the-numbers.com/box-office-chart/daily/2023/02/17" TargetMode="External"/><Relationship Id="rId635" Type="http://schemas.openxmlformats.org/officeDocument/2006/relationships/hyperlink" Target="https://www.the-numbers.com/movie/Onyx-the-Fortuitous-and-the-Talisman-of-Souls-(2023)" TargetMode="External"/><Relationship Id="rId842" Type="http://schemas.openxmlformats.org/officeDocument/2006/relationships/hyperlink" Target="https://www.the-numbers.com/box-office-chart/daily/2023/04/14" TargetMode="External"/><Relationship Id="rId1058" Type="http://schemas.openxmlformats.org/officeDocument/2006/relationships/hyperlink" Target="https://www.the-numbers.com/movie/Dive-The-(2023-Germany)" TargetMode="External"/><Relationship Id="rId274" Type="http://schemas.openxmlformats.org/officeDocument/2006/relationships/hyperlink" Target="https://www.the-numbers.com/movie/Kandahar-(2023)" TargetMode="External"/><Relationship Id="rId481" Type="http://schemas.openxmlformats.org/officeDocument/2006/relationships/hyperlink" Target="https://www.the-numbers.com/box-office-chart/daily/2022/07/01" TargetMode="External"/><Relationship Id="rId702" Type="http://schemas.openxmlformats.org/officeDocument/2006/relationships/hyperlink" Target="https://www.the-numbers.com/movie/Despicable-Me" TargetMode="External"/><Relationship Id="rId1125" Type="http://schemas.openxmlformats.org/officeDocument/2006/relationships/hyperlink" Target="https://www.the-numbers.com/box-office-chart/daily/2022/12/09" TargetMode="External"/><Relationship Id="rId69" Type="http://schemas.openxmlformats.org/officeDocument/2006/relationships/hyperlink" Target="https://www.the-numbers.com/movie/Haunted-Mansion-(2023)" TargetMode="External"/><Relationship Id="rId134" Type="http://schemas.openxmlformats.org/officeDocument/2006/relationships/hyperlink" Target="https://www.the-numbers.com/box-office-chart/daily/2023/02/10" TargetMode="External"/><Relationship Id="rId579" Type="http://schemas.openxmlformats.org/officeDocument/2006/relationships/hyperlink" Target="https://www.the-numbers.com/box-office-chart/daily/2023/04/28" TargetMode="External"/><Relationship Id="rId786" Type="http://schemas.openxmlformats.org/officeDocument/2006/relationships/hyperlink" Target="https://www.the-numbers.com/movie/League-The-(2023)" TargetMode="External"/><Relationship Id="rId993" Type="http://schemas.openxmlformats.org/officeDocument/2006/relationships/hyperlink" Target="https://www.the-numbers.com/movie/Elephant-6-Recording-Co-The-(2023)" TargetMode="External"/><Relationship Id="rId341" Type="http://schemas.openxmlformats.org/officeDocument/2006/relationships/hyperlink" Target="https://www.the-numbers.com/box-office-chart/daily/2023/08/11" TargetMode="External"/><Relationship Id="rId439" Type="http://schemas.openxmlformats.org/officeDocument/2006/relationships/hyperlink" Target="https://www.the-numbers.com/movie/Monty-Python-and-the-Holy-Grail-(1975)" TargetMode="External"/><Relationship Id="rId646" Type="http://schemas.openxmlformats.org/officeDocument/2006/relationships/hyperlink" Target="https://www.the-numbers.com/movie/Anselm-Das-Rauschen-der-Zeit-(2023-Germany)" TargetMode="External"/><Relationship Id="rId1069" Type="http://schemas.openxmlformats.org/officeDocument/2006/relationships/hyperlink" Target="https://www.the-numbers.com/box-office-chart/daily/2023/04/27" TargetMode="External"/><Relationship Id="rId201" Type="http://schemas.openxmlformats.org/officeDocument/2006/relationships/hyperlink" Target="https://www.the-numbers.com/movie/Suzume-(2022-Japan)" TargetMode="External"/><Relationship Id="rId285" Type="http://schemas.openxmlformats.org/officeDocument/2006/relationships/hyperlink" Target="https://www.the-numbers.com/box-office-chart/daily/2023/02/15" TargetMode="External"/><Relationship Id="rId506" Type="http://schemas.openxmlformats.org/officeDocument/2006/relationships/hyperlink" Target="https://www.the-numbers.com/movie/Good-Mother-The-(2023)" TargetMode="External"/><Relationship Id="rId853" Type="http://schemas.openxmlformats.org/officeDocument/2006/relationships/hyperlink" Target="https://www.the-numbers.com/movie/Disappearance-of-Shere-Hite-The-(2023)" TargetMode="External"/><Relationship Id="rId1136" Type="http://schemas.openxmlformats.org/officeDocument/2006/relationships/comments" Target="../comments6.xml"/><Relationship Id="rId492" Type="http://schemas.openxmlformats.org/officeDocument/2006/relationships/hyperlink" Target="https://www.the-numbers.com/box-office-chart/daily/2023/10/06" TargetMode="External"/><Relationship Id="rId713" Type="http://schemas.openxmlformats.org/officeDocument/2006/relationships/hyperlink" Target="https://www.the-numbers.com/box-office-chart/daily/2023/11/10" TargetMode="External"/><Relationship Id="rId797" Type="http://schemas.openxmlformats.org/officeDocument/2006/relationships/hyperlink" Target="https://www.the-numbers.com/box-office-chart/daily/2023/04/07" TargetMode="External"/><Relationship Id="rId920" Type="http://schemas.openxmlformats.org/officeDocument/2006/relationships/hyperlink" Target="https://www.the-numbers.com/box-office-chart/daily/2022/12/08" TargetMode="External"/><Relationship Id="rId145" Type="http://schemas.openxmlformats.org/officeDocument/2006/relationships/hyperlink" Target="https://www.the-numbers.com/movie/Popes-Exorcist-The-(2023)" TargetMode="External"/><Relationship Id="rId352" Type="http://schemas.openxmlformats.org/officeDocument/2006/relationships/hyperlink" Target="https://www.the-numbers.com/box-office-chart/daily/2023/09/20" TargetMode="External"/><Relationship Id="rId212" Type="http://schemas.openxmlformats.org/officeDocument/2006/relationships/hyperlink" Target="https://www.the-numbers.com/movie/House-Party-(2023)" TargetMode="External"/><Relationship Id="rId657" Type="http://schemas.openxmlformats.org/officeDocument/2006/relationships/hyperlink" Target="https://www.the-numbers.com/box-office-chart/daily/2023/04/07" TargetMode="External"/><Relationship Id="rId864" Type="http://schemas.openxmlformats.org/officeDocument/2006/relationships/hyperlink" Target="https://www.the-numbers.com/movie/Filles-d-Olfa-Les-(2023-France)" TargetMode="External"/><Relationship Id="rId296" Type="http://schemas.openxmlformats.org/officeDocument/2006/relationships/hyperlink" Target="https://www.the-numbers.com/movie/Left-Behind-Rise-of-the-Antichrist-(2022-Canada)" TargetMode="External"/><Relationship Id="rId517" Type="http://schemas.openxmlformats.org/officeDocument/2006/relationships/hyperlink" Target="https://www.the-numbers.com/movie/Crouching-Tiger-Hidden-Dragon" TargetMode="External"/><Relationship Id="rId724" Type="http://schemas.openxmlformats.org/officeDocument/2006/relationships/hyperlink" Target="https://www.the-numbers.com/box-office-chart/daily/2023/06/09" TargetMode="External"/><Relationship Id="rId931" Type="http://schemas.openxmlformats.org/officeDocument/2006/relationships/hyperlink" Target="https://www.the-numbers.com/movie/River-(2022-Australia)" TargetMode="External"/><Relationship Id="rId60" Type="http://schemas.openxmlformats.org/officeDocument/2006/relationships/hyperlink" Target="https://www.the-numbers.com/box-office-chart/daily/2023/11/10" TargetMode="External"/><Relationship Id="rId156" Type="http://schemas.openxmlformats.org/officeDocument/2006/relationships/hyperlink" Target="https://www.the-numbers.com/box-office-chart/daily/2022/11/11" TargetMode="External"/><Relationship Id="rId363" Type="http://schemas.openxmlformats.org/officeDocument/2006/relationships/hyperlink" Target="https://www.the-numbers.com/movie/Banshees-of-Inisherin-The-(2022)" TargetMode="External"/><Relationship Id="rId570" Type="http://schemas.openxmlformats.org/officeDocument/2006/relationships/hyperlink" Target="https://www.the-numbers.com/movie/Dreamin-Wild-(2023)" TargetMode="External"/><Relationship Id="rId1007" Type="http://schemas.openxmlformats.org/officeDocument/2006/relationships/hyperlink" Target="https://www.the-numbers.com/box-office-chart/daily/2023/10/23" TargetMode="External"/><Relationship Id="rId223" Type="http://schemas.openxmlformats.org/officeDocument/2006/relationships/hyperlink" Target="https://www.the-numbers.com/box-office-chart/daily/2023/02/01" TargetMode="External"/><Relationship Id="rId430" Type="http://schemas.openxmlformats.org/officeDocument/2006/relationships/hyperlink" Target="https://www.the-numbers.com/box-office-chart/daily/2023/10/06" TargetMode="External"/><Relationship Id="rId668" Type="http://schemas.openxmlformats.org/officeDocument/2006/relationships/hyperlink" Target="https://www.the-numbers.com/box-office-chart/daily/2022/09/16" TargetMode="External"/><Relationship Id="rId875" Type="http://schemas.openxmlformats.org/officeDocument/2006/relationships/hyperlink" Target="https://www.the-numbers.com/box-office-chart/daily/2023/06/23" TargetMode="External"/><Relationship Id="rId1060" Type="http://schemas.openxmlformats.org/officeDocument/2006/relationships/hyperlink" Target="https://www.the-numbers.com/movie/Crusades-The-(2023)" TargetMode="External"/><Relationship Id="rId18" Type="http://schemas.openxmlformats.org/officeDocument/2006/relationships/hyperlink" Target="https://www.the-numbers.com/box-office-chart/daily/2023/03/24" TargetMode="External"/><Relationship Id="rId528" Type="http://schemas.openxmlformats.org/officeDocument/2006/relationships/hyperlink" Target="https://www.the-numbers.com/movie/Aristotle-and-Dante-Discover-the-Secrets-of-the-Universe-(2023)" TargetMode="External"/><Relationship Id="rId735" Type="http://schemas.openxmlformats.org/officeDocument/2006/relationships/hyperlink" Target="https://www.the-numbers.com/movie/Divinity-(2023)" TargetMode="External"/><Relationship Id="rId942" Type="http://schemas.openxmlformats.org/officeDocument/2006/relationships/hyperlink" Target="https://www.the-numbers.com/box-office-chart/daily/2023/03/31" TargetMode="External"/><Relationship Id="rId167" Type="http://schemas.openxmlformats.org/officeDocument/2006/relationships/hyperlink" Target="https://www.the-numbers.com/movie/Champions-(2023)" TargetMode="External"/><Relationship Id="rId374" Type="http://schemas.openxmlformats.org/officeDocument/2006/relationships/hyperlink" Target="https://www.the-numbers.com/box-office-chart/daily/2023/12/01" TargetMode="External"/><Relationship Id="rId581" Type="http://schemas.openxmlformats.org/officeDocument/2006/relationships/hyperlink" Target="https://www.the-numbers.com/box-office-chart/daily/2023/06/30" TargetMode="External"/><Relationship Id="rId1018" Type="http://schemas.openxmlformats.org/officeDocument/2006/relationships/hyperlink" Target="https://www.the-numbers.com/box-office-chart/daily/2022/12/16" TargetMode="External"/><Relationship Id="rId71" Type="http://schemas.openxmlformats.org/officeDocument/2006/relationships/hyperlink" Target="https://www.the-numbers.com/movie/Evil-Dead-Rise-(2023)" TargetMode="External"/><Relationship Id="rId234" Type="http://schemas.openxmlformats.org/officeDocument/2006/relationships/hyperlink" Target="https://www.the-numbers.com/box-office-chart/daily/2023/08/25" TargetMode="External"/><Relationship Id="rId679" Type="http://schemas.openxmlformats.org/officeDocument/2006/relationships/hyperlink" Target="https://www.the-numbers.com/box-office-chart/daily/2023/02/24" TargetMode="External"/><Relationship Id="rId802" Type="http://schemas.openxmlformats.org/officeDocument/2006/relationships/hyperlink" Target="https://www.the-numbers.com/movie/Passfalscher-Der-(2022-Germany)" TargetMode="External"/><Relationship Id="rId886" Type="http://schemas.openxmlformats.org/officeDocument/2006/relationships/hyperlink" Target="https://www.the-numbers.com/box-office-chart/daily/2023/10/06" TargetMode="External"/><Relationship Id="rId2" Type="http://schemas.openxmlformats.org/officeDocument/2006/relationships/hyperlink" Target="https://www.the-numbers.com/box-office-chart/daily/2023/07/21" TargetMode="External"/><Relationship Id="rId29" Type="http://schemas.openxmlformats.org/officeDocument/2006/relationships/hyperlink" Target="https://www.the-numbers.com/movie/Transformers-Rise-of-the-Beasts-(2023)" TargetMode="External"/><Relationship Id="rId441" Type="http://schemas.openxmlformats.org/officeDocument/2006/relationships/hyperlink" Target="https://www.the-numbers.com/box-office-chart/daily/2023/05/12" TargetMode="External"/><Relationship Id="rId539" Type="http://schemas.openxmlformats.org/officeDocument/2006/relationships/hyperlink" Target="https://www.the-numbers.com/movie/Go-West-(2023)" TargetMode="External"/><Relationship Id="rId746" Type="http://schemas.openxmlformats.org/officeDocument/2006/relationships/hyperlink" Target="https://www.the-numbers.com/box-office-chart/daily/2023/08/18" TargetMode="External"/><Relationship Id="rId1071" Type="http://schemas.openxmlformats.org/officeDocument/2006/relationships/hyperlink" Target="https://www.the-numbers.com/box-office-chart/daily/2023/12/01" TargetMode="External"/><Relationship Id="rId178" Type="http://schemas.openxmlformats.org/officeDocument/2006/relationships/hyperlink" Target="https://www.the-numbers.com/movie/Dumb-Money-(2023)" TargetMode="External"/><Relationship Id="rId301" Type="http://schemas.openxmlformats.org/officeDocument/2006/relationships/hyperlink" Target="https://www.the-numbers.com/box-office-chart/daily/2023/04/21" TargetMode="External"/><Relationship Id="rId953" Type="http://schemas.openxmlformats.org/officeDocument/2006/relationships/hyperlink" Target="https://www.the-numbers.com/movie/Filmmakers-for-the-Prosecution-(2023)" TargetMode="External"/><Relationship Id="rId1029" Type="http://schemas.openxmlformats.org/officeDocument/2006/relationships/hyperlink" Target="https://www.the-numbers.com/movie/Lucy-and-Whitney-(2023)" TargetMode="External"/><Relationship Id="rId82" Type="http://schemas.openxmlformats.org/officeDocument/2006/relationships/hyperlink" Target="https://www.the-numbers.com/box-office-chart/daily/2023/01/06" TargetMode="External"/><Relationship Id="rId385" Type="http://schemas.openxmlformats.org/officeDocument/2006/relationships/hyperlink" Target="https://www.the-numbers.com/box-office-chart/daily/2022/10/07" TargetMode="External"/><Relationship Id="rId592" Type="http://schemas.openxmlformats.org/officeDocument/2006/relationships/hyperlink" Target="https://www.the-numbers.com/box-office-chart/daily/2023/09/29" TargetMode="External"/><Relationship Id="rId606" Type="http://schemas.openxmlformats.org/officeDocument/2006/relationships/hyperlink" Target="https://www.the-numbers.com/movie/All-The-Beauty-And-The-Bloodshed-(2022)" TargetMode="External"/><Relationship Id="rId813" Type="http://schemas.openxmlformats.org/officeDocument/2006/relationships/hyperlink" Target="https://www.the-numbers.com/movie/Nam-June-Paik-Moon-Is-The-Oldest-TV-(2023)" TargetMode="External"/><Relationship Id="rId245" Type="http://schemas.openxmlformats.org/officeDocument/2006/relationships/hyperlink" Target="https://www.the-numbers.com/movie/Journey-to-Bethlehem-(2023)" TargetMode="External"/><Relationship Id="rId452" Type="http://schemas.openxmlformats.org/officeDocument/2006/relationships/hyperlink" Target="https://www.the-numbers.com/movie/Devotion-(2022)" TargetMode="External"/><Relationship Id="rId897" Type="http://schemas.openxmlformats.org/officeDocument/2006/relationships/hyperlink" Target="https://www.the-numbers.com/movie/Civil-Dead-The-(2022)" TargetMode="External"/><Relationship Id="rId1082" Type="http://schemas.openxmlformats.org/officeDocument/2006/relationships/hyperlink" Target="https://www.the-numbers.com/movie/Heretic-(2021)" TargetMode="External"/><Relationship Id="rId105" Type="http://schemas.openxmlformats.org/officeDocument/2006/relationships/hyperlink" Target="https://www.the-numbers.com/movie/Color-Purple-The-(2023)" TargetMode="External"/><Relationship Id="rId312" Type="http://schemas.openxmlformats.org/officeDocument/2006/relationships/hyperlink" Target="https://www.the-numbers.com/movie/2023-Oscar-Shorts-(2023)" TargetMode="External"/><Relationship Id="rId757" Type="http://schemas.openxmlformats.org/officeDocument/2006/relationships/hyperlink" Target="https://www.the-numbers.com/movie/origine-du-mal-L-(2022-France)" TargetMode="External"/><Relationship Id="rId964" Type="http://schemas.openxmlformats.org/officeDocument/2006/relationships/hyperlink" Target="https://www.the-numbers.com/box-office-chart/daily/2023/11/10" TargetMode="External"/><Relationship Id="rId93" Type="http://schemas.openxmlformats.org/officeDocument/2006/relationships/hyperlink" Target="https://www.the-numbers.com/movie/Air-(2023)" TargetMode="External"/><Relationship Id="rId189" Type="http://schemas.openxmlformats.org/officeDocument/2006/relationships/hyperlink" Target="https://www.the-numbers.com/movie/His-Only-Son-(2023)" TargetMode="External"/><Relationship Id="rId396" Type="http://schemas.openxmlformats.org/officeDocument/2006/relationships/hyperlink" Target="https://www.the-numbers.com/movie/Strange-World-(2022)" TargetMode="External"/><Relationship Id="rId617" Type="http://schemas.openxmlformats.org/officeDocument/2006/relationships/hyperlink" Target="https://www.the-numbers.com/movie/Landscape-with-Invisible-Hand-(2023)" TargetMode="External"/><Relationship Id="rId824" Type="http://schemas.openxmlformats.org/officeDocument/2006/relationships/hyperlink" Target="https://www.the-numbers.com/box-office-chart/daily/2022/04/29" TargetMode="External"/><Relationship Id="rId256" Type="http://schemas.openxmlformats.org/officeDocument/2006/relationships/hyperlink" Target="https://www.the-numbers.com/box-office-chart/daily/2023/04/28" TargetMode="External"/><Relationship Id="rId463" Type="http://schemas.openxmlformats.org/officeDocument/2006/relationships/hyperlink" Target="https://www.the-numbers.com/movie/Love-Actually" TargetMode="External"/><Relationship Id="rId670" Type="http://schemas.openxmlformats.org/officeDocument/2006/relationships/hyperlink" Target="https://www.the-numbers.com/box-office-chart/daily/2016/11/04" TargetMode="External"/><Relationship Id="rId1093" Type="http://schemas.openxmlformats.org/officeDocument/2006/relationships/hyperlink" Target="https://www.the-numbers.com/box-office-chart/daily/2000/05/12" TargetMode="External"/><Relationship Id="rId1107" Type="http://schemas.openxmlformats.org/officeDocument/2006/relationships/hyperlink" Target="https://www.the-numbers.com/box-office-chart/daily/2022/09/09" TargetMode="External"/><Relationship Id="rId116" Type="http://schemas.openxmlformats.org/officeDocument/2006/relationships/hyperlink" Target="https://www.the-numbers.com/box-office-chart/daily/2023/12/08" TargetMode="External"/><Relationship Id="rId323" Type="http://schemas.openxmlformats.org/officeDocument/2006/relationships/hyperlink" Target="https://www.the-numbers.com/box-office-chart/daily/2023/03/08" TargetMode="External"/><Relationship Id="rId530" Type="http://schemas.openxmlformats.org/officeDocument/2006/relationships/hyperlink" Target="https://www.the-numbers.com/movie/Mending-the-Line-(2023)" TargetMode="External"/><Relationship Id="rId768" Type="http://schemas.openxmlformats.org/officeDocument/2006/relationships/hyperlink" Target="https://www.the-numbers.com/box-office-chart/daily/2023/06/09" TargetMode="External"/><Relationship Id="rId975" Type="http://schemas.openxmlformats.org/officeDocument/2006/relationships/hyperlink" Target="https://www.the-numbers.com/movie/Drylongso-(1999)" TargetMode="External"/><Relationship Id="rId20" Type="http://schemas.openxmlformats.org/officeDocument/2006/relationships/hyperlink" Target="https://www.the-numbers.com/box-office-chart/daily/2023/07/04" TargetMode="External"/><Relationship Id="rId628" Type="http://schemas.openxmlformats.org/officeDocument/2006/relationships/hyperlink" Target="https://www.the-numbers.com/box-office-chart/daily/2023/10/20" TargetMode="External"/><Relationship Id="rId835" Type="http://schemas.openxmlformats.org/officeDocument/2006/relationships/hyperlink" Target="https://www.the-numbers.com/movie/Deep-Sea-3D" TargetMode="External"/><Relationship Id="rId267" Type="http://schemas.openxmlformats.org/officeDocument/2006/relationships/hyperlink" Target="https://www.the-numbers.com/movie/Wandering-Earth-The-2-(2023-China)" TargetMode="External"/><Relationship Id="rId474" Type="http://schemas.openxmlformats.org/officeDocument/2006/relationships/hyperlink" Target="https://www.the-numbers.com/movie/Shin-Ultraman-(2022-Japan)" TargetMode="External"/><Relationship Id="rId1020" Type="http://schemas.openxmlformats.org/officeDocument/2006/relationships/hyperlink" Target="https://www.the-numbers.com/box-office-chart/daily/2023/02/27" TargetMode="External"/><Relationship Id="rId1118" Type="http://schemas.openxmlformats.org/officeDocument/2006/relationships/hyperlink" Target="https://www.the-numbers.com/movie/Operation-Napoleon-(2023-Iceland)" TargetMode="External"/><Relationship Id="rId127" Type="http://schemas.openxmlformats.org/officeDocument/2006/relationships/hyperlink" Target="https://www.the-numbers.com/movie/Thanksgiving-(2023)" TargetMode="External"/><Relationship Id="rId681" Type="http://schemas.openxmlformats.org/officeDocument/2006/relationships/hyperlink" Target="https://www.the-numbers.com/box-office-chart/daily/2023/03/10" TargetMode="External"/><Relationship Id="rId779" Type="http://schemas.openxmlformats.org/officeDocument/2006/relationships/hyperlink" Target="https://www.the-numbers.com/box-office-chart/daily/2023/07/28" TargetMode="External"/><Relationship Id="rId902" Type="http://schemas.openxmlformats.org/officeDocument/2006/relationships/hyperlink" Target="https://www.the-numbers.com/box-office-chart/daily/2023/08/11" TargetMode="External"/><Relationship Id="rId986" Type="http://schemas.openxmlformats.org/officeDocument/2006/relationships/hyperlink" Target="https://www.the-numbers.com/box-office-chart/daily/2023/11/24" TargetMode="External"/><Relationship Id="rId31" Type="http://schemas.openxmlformats.org/officeDocument/2006/relationships/hyperlink" Target="https://www.the-numbers.com/movie/Creed-III-(2023)" TargetMode="External"/><Relationship Id="rId334" Type="http://schemas.openxmlformats.org/officeDocument/2006/relationships/hyperlink" Target="https://www.the-numbers.com/box-office-chart/daily/2023/03/17" TargetMode="External"/><Relationship Id="rId541" Type="http://schemas.openxmlformats.org/officeDocument/2006/relationships/hyperlink" Target="https://www.the-numbers.com/movie/Terrifier-(2018)" TargetMode="External"/><Relationship Id="rId639" Type="http://schemas.openxmlformats.org/officeDocument/2006/relationships/hyperlink" Target="https://www.the-numbers.com/movie/conformista-Il" TargetMode="External"/><Relationship Id="rId180" Type="http://schemas.openxmlformats.org/officeDocument/2006/relationships/hyperlink" Target="https://www.the-numbers.com/movie/Last-Voyage-of-the-Demeter-The" TargetMode="External"/><Relationship Id="rId278" Type="http://schemas.openxmlformats.org/officeDocument/2006/relationships/hyperlink" Target="https://www.the-numbers.com/movie/Christmas-with-the-Chosen-Holy-Night-(2023)" TargetMode="External"/><Relationship Id="rId401" Type="http://schemas.openxmlformats.org/officeDocument/2006/relationships/hyperlink" Target="https://www.the-numbers.com/movie/Emily-(UK)" TargetMode="External"/><Relationship Id="rId846" Type="http://schemas.openxmlformats.org/officeDocument/2006/relationships/hyperlink" Target="https://www.the-numbers.com/box-office-chart/daily/2023/11/03" TargetMode="External"/><Relationship Id="rId1031" Type="http://schemas.openxmlformats.org/officeDocument/2006/relationships/hyperlink" Target="https://www.the-numbers.com/movie/I-Got-a-Monster-(2023)" TargetMode="External"/><Relationship Id="rId1129" Type="http://schemas.openxmlformats.org/officeDocument/2006/relationships/hyperlink" Target="https://www.the-numbers.com/movie/marginale-La-(2022-France)" TargetMode="External"/><Relationship Id="rId485" Type="http://schemas.openxmlformats.org/officeDocument/2006/relationships/hyperlink" Target="https://www.the-numbers.com/box-office-chart/daily/2023/10/20" TargetMode="External"/><Relationship Id="rId692" Type="http://schemas.openxmlformats.org/officeDocument/2006/relationships/hyperlink" Target="https://www.the-numbers.com/movie/Little-Richard-I-Am-Everything-(2023)" TargetMode="External"/><Relationship Id="rId706" Type="http://schemas.openxmlformats.org/officeDocument/2006/relationships/hyperlink" Target="https://www.the-numbers.com/movie/Angry-Black-Girl-and-Her-Monster-The-(2023)" TargetMode="External"/><Relationship Id="rId913" Type="http://schemas.openxmlformats.org/officeDocument/2006/relationships/hyperlink" Target="https://www.the-numbers.com/movie/Amanda-(2022-Italy)" TargetMode="External"/><Relationship Id="rId42" Type="http://schemas.openxmlformats.org/officeDocument/2006/relationships/hyperlink" Target="https://www.the-numbers.com/box-office-chart/daily/2022/12/21" TargetMode="External"/><Relationship Id="rId138" Type="http://schemas.openxmlformats.org/officeDocument/2006/relationships/hyperlink" Target="https://www.the-numbers.com/box-office-chart/daily/2023/08/18" TargetMode="External"/><Relationship Id="rId345" Type="http://schemas.openxmlformats.org/officeDocument/2006/relationships/hyperlink" Target="https://www.the-numbers.com/box-office-chart/daily/2023/04/21" TargetMode="External"/><Relationship Id="rId552" Type="http://schemas.openxmlformats.org/officeDocument/2006/relationships/hyperlink" Target="https://www.the-numbers.com/box-office-chart/daily/2023/03/03" TargetMode="External"/><Relationship Id="rId997" Type="http://schemas.openxmlformats.org/officeDocument/2006/relationships/hyperlink" Target="https://www.the-numbers.com/movie/chagrin-et-la-pitie-Le-(1969-France)" TargetMode="External"/><Relationship Id="rId191" Type="http://schemas.openxmlformats.org/officeDocument/2006/relationships/hyperlink" Target="https://www.the-numbers.com/movie/Bottoms-(2023)" TargetMode="External"/><Relationship Id="rId205" Type="http://schemas.openxmlformats.org/officeDocument/2006/relationships/hyperlink" Target="https://www.the-numbers.com/movie/Machine-The-(2023)" TargetMode="External"/><Relationship Id="rId412" Type="http://schemas.openxmlformats.org/officeDocument/2006/relationships/hyperlink" Target="https://www.the-numbers.com/box-office-chart/daily/2023/06/02" TargetMode="External"/><Relationship Id="rId857" Type="http://schemas.openxmlformats.org/officeDocument/2006/relationships/hyperlink" Target="https://www.the-numbers.com/movie/As-bestas-(2022-Spain)" TargetMode="External"/><Relationship Id="rId1042" Type="http://schemas.openxmlformats.org/officeDocument/2006/relationships/hyperlink" Target="https://www.the-numbers.com/box-office-chart/daily/2023/03/03" TargetMode="External"/><Relationship Id="rId289" Type="http://schemas.openxmlformats.org/officeDocument/2006/relationships/hyperlink" Target="https://www.the-numbers.com/box-office-chart/daily/2023/08/09" TargetMode="External"/><Relationship Id="rId496" Type="http://schemas.openxmlformats.org/officeDocument/2006/relationships/hyperlink" Target="https://www.the-numbers.com/box-office-chart/daily/2023/04/14" TargetMode="External"/><Relationship Id="rId717" Type="http://schemas.openxmlformats.org/officeDocument/2006/relationships/hyperlink" Target="https://www.the-numbers.com/box-office-chart/daily/2024/01/19" TargetMode="External"/><Relationship Id="rId924" Type="http://schemas.openxmlformats.org/officeDocument/2006/relationships/hyperlink" Target="https://www.the-numbers.com/box-office-chart/daily/2023/05/19" TargetMode="External"/><Relationship Id="rId53" Type="http://schemas.openxmlformats.org/officeDocument/2006/relationships/hyperlink" Target="https://www.the-numbers.com/movie/Dungeons-and-Dragons-Honor-Among-Thieves-(2023)" TargetMode="External"/><Relationship Id="rId149" Type="http://schemas.openxmlformats.org/officeDocument/2006/relationships/hyperlink" Target="https://www.the-numbers.com/movie/Blackening-The-(2023)" TargetMode="External"/><Relationship Id="rId356" Type="http://schemas.openxmlformats.org/officeDocument/2006/relationships/hyperlink" Target="https://www.the-numbers.com/box-office-chart/daily/2023/09/15" TargetMode="External"/><Relationship Id="rId563" Type="http://schemas.openxmlformats.org/officeDocument/2006/relationships/hyperlink" Target="https://www.the-numbers.com/box-office-chart/daily/2023/07/14" TargetMode="External"/><Relationship Id="rId770" Type="http://schemas.openxmlformats.org/officeDocument/2006/relationships/hyperlink" Target="https://www.the-numbers.com/box-office-chart/daily/2023/12/22" TargetMode="External"/><Relationship Id="rId216" Type="http://schemas.openxmlformats.org/officeDocument/2006/relationships/hyperlink" Target="https://www.the-numbers.com/movie/Salaar-Cease-Fire-Part-1-(2023-India)" TargetMode="External"/><Relationship Id="rId423" Type="http://schemas.openxmlformats.org/officeDocument/2006/relationships/hyperlink" Target="https://www.the-numbers.com/movie/Paint-(2023)" TargetMode="External"/><Relationship Id="rId868" Type="http://schemas.openxmlformats.org/officeDocument/2006/relationships/hyperlink" Target="https://www.the-numbers.com/movie/Plein-temps-A-(2022-France)" TargetMode="External"/><Relationship Id="rId1053" Type="http://schemas.openxmlformats.org/officeDocument/2006/relationships/hyperlink" Target="https://www.the-numbers.com/box-office-chart/daily/2023/07/14" TargetMode="External"/><Relationship Id="rId630" Type="http://schemas.openxmlformats.org/officeDocument/2006/relationships/hyperlink" Target="https://www.the-numbers.com/box-office-chart/daily/2023/03/31" TargetMode="External"/><Relationship Id="rId728" Type="http://schemas.openxmlformats.org/officeDocument/2006/relationships/hyperlink" Target="https://www.the-numbers.com/box-office-chart/daily/2023/04/12" TargetMode="External"/><Relationship Id="rId935" Type="http://schemas.openxmlformats.org/officeDocument/2006/relationships/hyperlink" Target="https://www.the-numbers.com/movie/Piaffe-(2023-Germany)" TargetMode="External"/><Relationship Id="rId64" Type="http://schemas.openxmlformats.org/officeDocument/2006/relationships/hyperlink" Target="https://www.the-numbers.com/box-office-chart/daily/2023/07/07" TargetMode="External"/><Relationship Id="rId367" Type="http://schemas.openxmlformats.org/officeDocument/2006/relationships/hyperlink" Target="https://www.the-numbers.com/movie/Cailin-Ciuin-An-(2022-Ireland)" TargetMode="External"/><Relationship Id="rId574" Type="http://schemas.openxmlformats.org/officeDocument/2006/relationships/hyperlink" Target="https://www.the-numbers.com/movie/Southern-Gospel-(2023)" TargetMode="External"/><Relationship Id="rId1120" Type="http://schemas.openxmlformats.org/officeDocument/2006/relationships/hyperlink" Target="https://www.the-numbers.com/movie/Imagining-the-Indian-The-Fight-Against-Native-American-Mascoting-(2023)" TargetMode="External"/><Relationship Id="rId227" Type="http://schemas.openxmlformats.org/officeDocument/2006/relationships/hyperlink" Target="https://www.the-numbers.com/box-office-chart/daily/2023/04/28" TargetMode="External"/><Relationship Id="rId781" Type="http://schemas.openxmlformats.org/officeDocument/2006/relationships/hyperlink" Target="https://www.the-numbers.com/box-office-chart/daily/2023/02/24" TargetMode="External"/><Relationship Id="rId879" Type="http://schemas.openxmlformats.org/officeDocument/2006/relationships/hyperlink" Target="https://www.the-numbers.com/box-office-chart/daily/2023/12/01" TargetMode="External"/><Relationship Id="rId434" Type="http://schemas.openxmlformats.org/officeDocument/2006/relationships/hyperlink" Target="https://www.the-numbers.com/box-office-chart/daily/2023/07/07" TargetMode="External"/><Relationship Id="rId641" Type="http://schemas.openxmlformats.org/officeDocument/2006/relationships/hyperlink" Target="https://www.the-numbers.com/box-office-chart/daily/2023/05/26" TargetMode="External"/><Relationship Id="rId739" Type="http://schemas.openxmlformats.org/officeDocument/2006/relationships/hyperlink" Target="https://www.the-numbers.com/movie/Gwigongja-(2023-South-Korea)" TargetMode="External"/><Relationship Id="rId1064" Type="http://schemas.openxmlformats.org/officeDocument/2006/relationships/hyperlink" Target="https://www.the-numbers.com/movie/Leonor-Will-Never-Die-(2022-Philippines)" TargetMode="External"/><Relationship Id="rId280" Type="http://schemas.openxmlformats.org/officeDocument/2006/relationships/hyperlink" Target="https://www.the-numbers.com/movie/It-Lives-Inside-(2023)" TargetMode="External"/><Relationship Id="rId501" Type="http://schemas.openxmlformats.org/officeDocument/2006/relationships/hyperlink" Target="https://www.the-numbers.com/movie/Abyss-The" TargetMode="External"/><Relationship Id="rId946" Type="http://schemas.openxmlformats.org/officeDocument/2006/relationships/hyperlink" Target="https://www.the-numbers.com/box-office-chart/daily/2001/06/01" TargetMode="External"/><Relationship Id="rId1131" Type="http://schemas.openxmlformats.org/officeDocument/2006/relationships/hyperlink" Target="https://www.the-numbers.com/movie/Lowndes-County-and-the-Road-to-Black-Power-(2022)" TargetMode="External"/><Relationship Id="rId75" Type="http://schemas.openxmlformats.org/officeDocument/2006/relationships/hyperlink" Target="https://www.the-numbers.com/movie/Exorcist-Believer-The-(2023)" TargetMode="External"/><Relationship Id="rId140" Type="http://schemas.openxmlformats.org/officeDocument/2006/relationships/hyperlink" Target="https://www.the-numbers.com/box-office-chart/daily/2023/12/25" TargetMode="External"/><Relationship Id="rId378" Type="http://schemas.openxmlformats.org/officeDocument/2006/relationships/hyperlink" Target="https://www.the-numbers.com/box-office-chart/daily/2023/07/28" TargetMode="External"/><Relationship Id="rId585" Type="http://schemas.openxmlformats.org/officeDocument/2006/relationships/hyperlink" Target="https://www.the-numbers.com/box-office-chart/daily/2023/10/08" TargetMode="External"/><Relationship Id="rId792" Type="http://schemas.openxmlformats.org/officeDocument/2006/relationships/hyperlink" Target="https://www.the-numbers.com/movie/Unknown-Country-The-(2023)" TargetMode="External"/><Relationship Id="rId806" Type="http://schemas.openxmlformats.org/officeDocument/2006/relationships/hyperlink" Target="https://www.the-numbers.com/box-office-chart/daily/2023/06/02" TargetMode="External"/><Relationship Id="rId6" Type="http://schemas.openxmlformats.org/officeDocument/2006/relationships/hyperlink" Target="https://www.the-numbers.com/box-office-chart/daily/2023/06/02" TargetMode="External"/><Relationship Id="rId238" Type="http://schemas.openxmlformats.org/officeDocument/2006/relationships/hyperlink" Target="https://www.the-numbers.com/box-office-chart/daily/2022/12/23" TargetMode="External"/><Relationship Id="rId445" Type="http://schemas.openxmlformats.org/officeDocument/2006/relationships/hyperlink" Target="https://www.the-numbers.com/movie/It-Aint-Over-(2023)" TargetMode="External"/><Relationship Id="rId652" Type="http://schemas.openxmlformats.org/officeDocument/2006/relationships/hyperlink" Target="https://www.the-numbers.com/movie/Que-viva-Mexico-(2023-Mexico)" TargetMode="External"/><Relationship Id="rId1075" Type="http://schemas.openxmlformats.org/officeDocument/2006/relationships/hyperlink" Target="https://www.the-numbers.com/box-office-chart/daily/2023/03/10" TargetMode="External"/><Relationship Id="rId291" Type="http://schemas.openxmlformats.org/officeDocument/2006/relationships/hyperlink" Target="https://www.the-numbers.com/box-office-chart/daily/2023/07/14" TargetMode="External"/><Relationship Id="rId305" Type="http://schemas.openxmlformats.org/officeDocument/2006/relationships/hyperlink" Target="https://www.the-numbers.com/box-office-chart/daily/2023/03/31" TargetMode="External"/><Relationship Id="rId512" Type="http://schemas.openxmlformats.org/officeDocument/2006/relationships/hyperlink" Target="https://www.the-numbers.com/box-office-chart/daily/2023/12/08" TargetMode="External"/><Relationship Id="rId957" Type="http://schemas.openxmlformats.org/officeDocument/2006/relationships/hyperlink" Target="https://www.the-numbers.com/movie/What-the-Hell-Happened-to-Blood-Sweat-and-Tears-(2023)" TargetMode="External"/><Relationship Id="rId86" Type="http://schemas.openxmlformats.org/officeDocument/2006/relationships/hyperlink" Target="https://www.the-numbers.com/box-office-chart/daily/2023/11/22" TargetMode="External"/><Relationship Id="rId151" Type="http://schemas.openxmlformats.org/officeDocument/2006/relationships/hyperlink" Target="https://www.the-numbers.com/movie/Book-Club-The-Next-Chapter-(2023)" TargetMode="External"/><Relationship Id="rId389" Type="http://schemas.openxmlformats.org/officeDocument/2006/relationships/hyperlink" Target="https://www.the-numbers.com/box-office-chart/daily/2023/02/03" TargetMode="External"/><Relationship Id="rId596" Type="http://schemas.openxmlformats.org/officeDocument/2006/relationships/hyperlink" Target="https://www.the-numbers.com/movie/Secret-Life-of-Pets-The" TargetMode="External"/><Relationship Id="rId817" Type="http://schemas.openxmlformats.org/officeDocument/2006/relationships/hyperlink" Target="https://www.the-numbers.com/movie/Tori-et-Lokita-(2022-France)" TargetMode="External"/><Relationship Id="rId1002" Type="http://schemas.openxmlformats.org/officeDocument/2006/relationships/hyperlink" Target="https://www.the-numbers.com/movie/Sympathy-for-the-Devil-(2023)" TargetMode="External"/><Relationship Id="rId249" Type="http://schemas.openxmlformats.org/officeDocument/2006/relationships/hyperlink" Target="https://www.the-numbers.com/movie/Fabelmans-The-(2022)" TargetMode="External"/><Relationship Id="rId456" Type="http://schemas.openxmlformats.org/officeDocument/2006/relationships/hyperlink" Target="https://www.the-numbers.com/movie/Kuolleet-lehdet-(2023-Finland)" TargetMode="External"/><Relationship Id="rId663" Type="http://schemas.openxmlformats.org/officeDocument/2006/relationships/hyperlink" Target="https://www.the-numbers.com/movie/I-Like-Movies-(2023-Canada)" TargetMode="External"/><Relationship Id="rId870" Type="http://schemas.openxmlformats.org/officeDocument/2006/relationships/hyperlink" Target="https://www.the-numbers.com/movie/delincuentes-Los-(2023-Argentina)" TargetMode="External"/><Relationship Id="rId1086" Type="http://schemas.openxmlformats.org/officeDocument/2006/relationships/hyperlink" Target="https://www.the-numbers.com/movie/Life-Upside-Down-(2023)" TargetMode="External"/><Relationship Id="rId13" Type="http://schemas.openxmlformats.org/officeDocument/2006/relationships/hyperlink" Target="https://www.the-numbers.com/movie/Avatar-The-Way-of-Water-(2022)" TargetMode="External"/><Relationship Id="rId109" Type="http://schemas.openxmlformats.org/officeDocument/2006/relationships/hyperlink" Target="https://www.the-numbers.com/movie/Haunting-in-Venice-A-(2023)" TargetMode="External"/><Relationship Id="rId316" Type="http://schemas.openxmlformats.org/officeDocument/2006/relationships/hyperlink" Target="https://www.the-numbers.com/movie/Living-(2022-United-Kingdom)" TargetMode="External"/><Relationship Id="rId523" Type="http://schemas.openxmlformats.org/officeDocument/2006/relationships/hyperlink" Target="https://www.the-numbers.com/movie/They-Live" TargetMode="External"/><Relationship Id="rId968" Type="http://schemas.openxmlformats.org/officeDocument/2006/relationships/hyperlink" Target="https://www.the-numbers.com/box-office-chart/daily/2023/09/22" TargetMode="External"/><Relationship Id="rId97" Type="http://schemas.openxmlformats.org/officeDocument/2006/relationships/hyperlink" Target="https://www.the-numbers.com/movie/No-Hard-Feelings-(2023)" TargetMode="External"/><Relationship Id="rId730" Type="http://schemas.openxmlformats.org/officeDocument/2006/relationships/hyperlink" Target="https://www.the-numbers.com/box-office-chart/daily/2019/06/07" TargetMode="External"/><Relationship Id="rId828" Type="http://schemas.openxmlformats.org/officeDocument/2006/relationships/hyperlink" Target="https://www.the-numbers.com/box-office-chart/daily/2023/06/23" TargetMode="External"/><Relationship Id="rId1013" Type="http://schemas.openxmlformats.org/officeDocument/2006/relationships/hyperlink" Target="https://www.the-numbers.com/movie/Rare-Objects-(2023)" TargetMode="External"/><Relationship Id="rId162" Type="http://schemas.openxmlformats.org/officeDocument/2006/relationships/hyperlink" Target="https://www.the-numbers.com/box-office-chart/daily/2023/03/03" TargetMode="External"/><Relationship Id="rId467" Type="http://schemas.openxmlformats.org/officeDocument/2006/relationships/hyperlink" Target="https://www.the-numbers.com/movie/Corsage-(2022-Austria)" TargetMode="External"/><Relationship Id="rId1097" Type="http://schemas.openxmlformats.org/officeDocument/2006/relationships/hyperlink" Target="https://www.the-numbers.com/box-office-chart/daily/2023/01/13" TargetMode="External"/><Relationship Id="rId674" Type="http://schemas.openxmlformats.org/officeDocument/2006/relationships/hyperlink" Target="https://www.the-numbers.com/movie/Khers-Nist-(2022-Iran)" TargetMode="External"/><Relationship Id="rId881" Type="http://schemas.openxmlformats.org/officeDocument/2006/relationships/hyperlink" Target="https://www.the-numbers.com/movie/Orlando-Ma-Biographie-Politique-(2023-France)" TargetMode="External"/><Relationship Id="rId979" Type="http://schemas.openxmlformats.org/officeDocument/2006/relationships/hyperlink" Target="https://www.the-numbers.com/movie/You-Can-Live-Forever-(2023-Canada)" TargetMode="External"/><Relationship Id="rId24" Type="http://schemas.openxmlformats.org/officeDocument/2006/relationships/hyperlink" Target="https://www.the-numbers.com/box-office-chart/daily/2023/06/30" TargetMode="External"/><Relationship Id="rId327" Type="http://schemas.openxmlformats.org/officeDocument/2006/relationships/hyperlink" Target="https://www.the-numbers.com/box-office-chart/daily/2023/05/12" TargetMode="External"/><Relationship Id="rId534" Type="http://schemas.openxmlformats.org/officeDocument/2006/relationships/hyperlink" Target="https://www.the-numbers.com/movie/Wizard-of-Oz-The-(1939)" TargetMode="External"/><Relationship Id="rId741" Type="http://schemas.openxmlformats.org/officeDocument/2006/relationships/hyperlink" Target="https://www.the-numbers.com/movie/Wicker-Man-The" TargetMode="External"/><Relationship Id="rId839" Type="http://schemas.openxmlformats.org/officeDocument/2006/relationships/hyperlink" Target="https://www.the-numbers.com/movie/Revoir-Paris-(2022-France)" TargetMode="External"/><Relationship Id="rId173" Type="http://schemas.openxmlformats.org/officeDocument/2006/relationships/hyperlink" Target="https://www.the-numbers.com/movie/Jawan-(2023-India)" TargetMode="External"/><Relationship Id="rId380" Type="http://schemas.openxmlformats.org/officeDocument/2006/relationships/hyperlink" Target="https://www.the-numbers.com/box-office-chart/daily/2023/01/27" TargetMode="External"/><Relationship Id="rId601" Type="http://schemas.openxmlformats.org/officeDocument/2006/relationships/hyperlink" Target="https://www.the-numbers.com/movie/Thing-The-(1982)" TargetMode="External"/><Relationship Id="rId1024" Type="http://schemas.openxmlformats.org/officeDocument/2006/relationships/hyperlink" Target="https://www.the-numbers.com/box-office-chart/daily/2023/03/03" TargetMode="External"/><Relationship Id="rId240" Type="http://schemas.openxmlformats.org/officeDocument/2006/relationships/hyperlink" Target="https://www.the-numbers.com/box-office-chart/daily/2022/12/31" TargetMode="External"/><Relationship Id="rId478" Type="http://schemas.openxmlformats.org/officeDocument/2006/relationships/hyperlink" Target="https://www.the-numbers.com/movie/Mirando-al-Cielo-(2023-Mexico)" TargetMode="External"/><Relationship Id="rId685" Type="http://schemas.openxmlformats.org/officeDocument/2006/relationships/hyperlink" Target="https://www.the-numbers.com/box-office-chart/daily/2023/09/29" TargetMode="External"/><Relationship Id="rId892" Type="http://schemas.openxmlformats.org/officeDocument/2006/relationships/hyperlink" Target="https://www.the-numbers.com/box-office-chart/daily/2023/08/04" TargetMode="External"/><Relationship Id="rId906" Type="http://schemas.openxmlformats.org/officeDocument/2006/relationships/hyperlink" Target="https://www.the-numbers.com/box-office-chart/daily/2023/03/21" TargetMode="External"/><Relationship Id="rId35" Type="http://schemas.openxmlformats.org/officeDocument/2006/relationships/hyperlink" Target="https://www.the-numbers.com/movie/Fast-X-(2023)" TargetMode="External"/><Relationship Id="rId100" Type="http://schemas.openxmlformats.org/officeDocument/2006/relationships/hyperlink" Target="https://www.the-numbers.com/box-office-chart/daily/2023/07/28" TargetMode="External"/><Relationship Id="rId338" Type="http://schemas.openxmlformats.org/officeDocument/2006/relationships/hyperlink" Target="https://www.the-numbers.com/box-office-chart/daily/2023/01/13" TargetMode="External"/><Relationship Id="rId545" Type="http://schemas.openxmlformats.org/officeDocument/2006/relationships/hyperlink" Target="https://www.the-numbers.com/movie/Selfiee-(2023-India)" TargetMode="External"/><Relationship Id="rId752" Type="http://schemas.openxmlformats.org/officeDocument/2006/relationships/hyperlink" Target="https://www.the-numbers.com/box-office-chart/daily/2023/07/14" TargetMode="External"/><Relationship Id="rId184" Type="http://schemas.openxmlformats.org/officeDocument/2006/relationships/hyperlink" Target="https://www.the-numbers.com/movie/Jurassic-Park-(1993)" TargetMode="External"/><Relationship Id="rId391" Type="http://schemas.openxmlformats.org/officeDocument/2006/relationships/hyperlink" Target="https://www.the-numbers.com/box-office-chart/daily/2003/12/17" TargetMode="External"/><Relationship Id="rId405" Type="http://schemas.openxmlformats.org/officeDocument/2006/relationships/hyperlink" Target="https://www.the-numbers.com/movie/Waltair-Veerayya-(2023-India)" TargetMode="External"/><Relationship Id="rId612" Type="http://schemas.openxmlformats.org/officeDocument/2006/relationships/hyperlink" Target="https://www.the-numbers.com/movie/Saint-Omer-(2022-France)" TargetMode="External"/><Relationship Id="rId1035" Type="http://schemas.openxmlformats.org/officeDocument/2006/relationships/hyperlink" Target="https://www.the-numbers.com/movie/Chaaw-Chapter-1-(2023)" TargetMode="External"/><Relationship Id="rId251" Type="http://schemas.openxmlformats.org/officeDocument/2006/relationships/hyperlink" Target="https://www.the-numbers.com/movie/Chosen-The-Season-3-Finale-(2023)" TargetMode="External"/><Relationship Id="rId489" Type="http://schemas.openxmlformats.org/officeDocument/2006/relationships/hyperlink" Target="https://www.the-numbers.com/movie/Passages-(2023-France)" TargetMode="External"/><Relationship Id="rId696" Type="http://schemas.openxmlformats.org/officeDocument/2006/relationships/hyperlink" Target="https://www.the-numbers.com/movie/Mummy-The-(1999)" TargetMode="External"/><Relationship Id="rId917" Type="http://schemas.openxmlformats.org/officeDocument/2006/relationships/hyperlink" Target="https://www.the-numbers.com/movie/Jing-yi-wui-long-(2022-Hong-Kong)" TargetMode="External"/><Relationship Id="rId1102" Type="http://schemas.openxmlformats.org/officeDocument/2006/relationships/hyperlink" Target="https://www.the-numbers.com/movie/Please-Baby-Please-(2022)" TargetMode="External"/><Relationship Id="rId46" Type="http://schemas.openxmlformats.org/officeDocument/2006/relationships/hyperlink" Target="https://www.the-numbers.com/box-office-chart/daily/2023/03/10" TargetMode="External"/><Relationship Id="rId349" Type="http://schemas.openxmlformats.org/officeDocument/2006/relationships/hyperlink" Target="https://www.the-numbers.com/movie/Oldboy-(2003)" TargetMode="External"/><Relationship Id="rId556" Type="http://schemas.openxmlformats.org/officeDocument/2006/relationships/hyperlink" Target="https://www.the-numbers.com/movie/Monster-(2023-Japan)" TargetMode="External"/><Relationship Id="rId763" Type="http://schemas.openxmlformats.org/officeDocument/2006/relationships/hyperlink" Target="https://www.the-numbers.com/movie/Menus-plaisirs-(2023-France)" TargetMode="External"/><Relationship Id="rId111" Type="http://schemas.openxmlformats.org/officeDocument/2006/relationships/hyperlink" Target="https://www.the-numbers.com/movie/Creator-The-(2023)" TargetMode="External"/><Relationship Id="rId195" Type="http://schemas.openxmlformats.org/officeDocument/2006/relationships/hyperlink" Target="https://www.the-numbers.com/movie/After-Death-(2024)" TargetMode="External"/><Relationship Id="rId209" Type="http://schemas.openxmlformats.org/officeDocument/2006/relationships/hyperlink" Target="https://www.the-numbers.com/movie/Poor-Things-(2023)" TargetMode="External"/><Relationship Id="rId416" Type="http://schemas.openxmlformats.org/officeDocument/2006/relationships/hyperlink" Target="https://www.the-numbers.com/box-office-chart/daily/2023/05/12" TargetMode="External"/><Relationship Id="rId970" Type="http://schemas.openxmlformats.org/officeDocument/2006/relationships/hyperlink" Target="https://www.the-numbers.com/box-office-chart/daily/2023/11/03" TargetMode="External"/><Relationship Id="rId1046" Type="http://schemas.openxmlformats.org/officeDocument/2006/relationships/hyperlink" Target="https://www.the-numbers.com/movie/Love-Life-(2022-Japan)" TargetMode="External"/><Relationship Id="rId623" Type="http://schemas.openxmlformats.org/officeDocument/2006/relationships/hyperlink" Target="https://www.the-numbers.com/movie/Lourdes-(France)-(2019)" TargetMode="External"/><Relationship Id="rId830" Type="http://schemas.openxmlformats.org/officeDocument/2006/relationships/hyperlink" Target="https://www.the-numbers.com/box-office-chart/daily/2023/04/28" TargetMode="External"/><Relationship Id="rId928" Type="http://schemas.openxmlformats.org/officeDocument/2006/relationships/hyperlink" Target="https://www.the-numbers.com/box-office-chart/daily/2023/09/29" TargetMode="External"/><Relationship Id="rId57" Type="http://schemas.openxmlformats.org/officeDocument/2006/relationships/hyperlink" Target="https://www.the-numbers.com/movie/Nun-II-The-(2023)" TargetMode="External"/><Relationship Id="rId262" Type="http://schemas.openxmlformats.org/officeDocument/2006/relationships/hyperlink" Target="https://www.the-numbers.com/box-office-chart/daily/2022/12/23" TargetMode="External"/><Relationship Id="rId567" Type="http://schemas.openxmlformats.org/officeDocument/2006/relationships/hyperlink" Target="https://www.the-numbers.com/box-office-chart/daily/2023/09/15" TargetMode="External"/><Relationship Id="rId1113" Type="http://schemas.openxmlformats.org/officeDocument/2006/relationships/hyperlink" Target="https://www.the-numbers.com/box-office-chart/daily/2023/11/10" TargetMode="External"/><Relationship Id="rId122" Type="http://schemas.openxmlformats.org/officeDocument/2006/relationships/hyperlink" Target="https://www.the-numbers.com/box-office-chart/daily/2023/01/20" TargetMode="External"/><Relationship Id="rId774" Type="http://schemas.openxmlformats.org/officeDocument/2006/relationships/hyperlink" Target="https://www.the-numbers.com/box-office-chart/daily/2023/06/09" TargetMode="External"/><Relationship Id="rId981" Type="http://schemas.openxmlformats.org/officeDocument/2006/relationships/hyperlink" Target="https://www.the-numbers.com/movie/Coupez-(2022-France)" TargetMode="External"/><Relationship Id="rId1057" Type="http://schemas.openxmlformats.org/officeDocument/2006/relationships/hyperlink" Target="https://www.the-numbers.com/box-office-chart/daily/2023/08/04" TargetMode="External"/><Relationship Id="rId427" Type="http://schemas.openxmlformats.org/officeDocument/2006/relationships/hyperlink" Target="https://www.the-numbers.com/movie/Retour-a-Seoul-(2022-France)" TargetMode="External"/><Relationship Id="rId634" Type="http://schemas.openxmlformats.org/officeDocument/2006/relationships/hyperlink" Target="https://www.the-numbers.com/box-office-chart/daily/2022/10/07" TargetMode="External"/><Relationship Id="rId841" Type="http://schemas.openxmlformats.org/officeDocument/2006/relationships/hyperlink" Target="https://www.the-numbers.com/movie/Saules-aveugles-femme-endormie-(2022-France)" TargetMode="External"/><Relationship Id="rId273" Type="http://schemas.openxmlformats.org/officeDocument/2006/relationships/hyperlink" Target="https://www.the-numbers.com/box-office-chart/daily/2023/05/26" TargetMode="External"/><Relationship Id="rId480" Type="http://schemas.openxmlformats.org/officeDocument/2006/relationships/hyperlink" Target="https://www.the-numbers.com/movie/Minions-The-Rise-of-Gru-(2021)" TargetMode="External"/><Relationship Id="rId701" Type="http://schemas.openxmlformats.org/officeDocument/2006/relationships/hyperlink" Target="https://www.the-numbers.com/box-office-chart/daily/2022/10/14" TargetMode="External"/><Relationship Id="rId939" Type="http://schemas.openxmlformats.org/officeDocument/2006/relationships/hyperlink" Target="https://www.the-numbers.com/movie/Unwelcome-(2022-United-Kingdom)" TargetMode="External"/><Relationship Id="rId1124" Type="http://schemas.openxmlformats.org/officeDocument/2006/relationships/hyperlink" Target="https://www.the-numbers.com/movie/Christmas-Bloody-Christmas-(2022)" TargetMode="External"/><Relationship Id="rId68" Type="http://schemas.openxmlformats.org/officeDocument/2006/relationships/hyperlink" Target="https://www.the-numbers.com/box-office-chart/daily/2023/08/18" TargetMode="External"/><Relationship Id="rId133" Type="http://schemas.openxmlformats.org/officeDocument/2006/relationships/hyperlink" Target="https://www.the-numbers.com/movie/Magic-Mikes-Last-Dance-(2023)" TargetMode="External"/><Relationship Id="rId340" Type="http://schemas.openxmlformats.org/officeDocument/2006/relationships/hyperlink" Target="https://www.the-numbers.com/movie/Jules-(2023)" TargetMode="External"/><Relationship Id="rId578" Type="http://schemas.openxmlformats.org/officeDocument/2006/relationships/hyperlink" Target="https://www.the-numbers.com/movie/Born-to-Fly-(2023-China)" TargetMode="External"/><Relationship Id="rId785" Type="http://schemas.openxmlformats.org/officeDocument/2006/relationships/hyperlink" Target="https://www.the-numbers.com/box-office-chart/daily/2022/10/21" TargetMode="External"/><Relationship Id="rId992" Type="http://schemas.openxmlformats.org/officeDocument/2006/relationships/hyperlink" Target="https://www.the-numbers.com/box-office-chart/daily/2023/06/23" TargetMode="External"/><Relationship Id="rId200" Type="http://schemas.openxmlformats.org/officeDocument/2006/relationships/hyperlink" Target="https://www.the-numbers.com/box-office-chart/daily/2023/06/02" TargetMode="External"/><Relationship Id="rId438" Type="http://schemas.openxmlformats.org/officeDocument/2006/relationships/hyperlink" Target="https://www.the-numbers.com/box-office-chart/daily/2023/04/07" TargetMode="External"/><Relationship Id="rId645" Type="http://schemas.openxmlformats.org/officeDocument/2006/relationships/hyperlink" Target="https://www.the-numbers.com/box-office-chart/daily/2023/05/05" TargetMode="External"/><Relationship Id="rId852" Type="http://schemas.openxmlformats.org/officeDocument/2006/relationships/hyperlink" Target="https://www.the-numbers.com/box-office-chart/daily/2023/03/24" TargetMode="External"/><Relationship Id="rId1068" Type="http://schemas.openxmlformats.org/officeDocument/2006/relationships/hyperlink" Target="https://www.the-numbers.com/movie/Monsters-Without-The-(2023-Philippines)" TargetMode="External"/><Relationship Id="rId284" Type="http://schemas.openxmlformats.org/officeDocument/2006/relationships/hyperlink" Target="https://www.the-numbers.com/movie/Marlowe-(2023)" TargetMode="External"/><Relationship Id="rId491" Type="http://schemas.openxmlformats.org/officeDocument/2006/relationships/hyperlink" Target="https://www.the-numbers.com/movie/When-Evil-Lurks-(2023)" TargetMode="External"/><Relationship Id="rId505" Type="http://schemas.openxmlformats.org/officeDocument/2006/relationships/hyperlink" Target="https://www.the-numbers.com/box-office-chart/daily/2023/10/06" TargetMode="External"/><Relationship Id="rId712" Type="http://schemas.openxmlformats.org/officeDocument/2006/relationships/hyperlink" Target="https://www.the-numbers.com/movie/passion-de-Dodin-Bouffant-La-(2023-France)" TargetMode="External"/><Relationship Id="rId1135" Type="http://schemas.openxmlformats.org/officeDocument/2006/relationships/vmlDrawing" Target="../drawings/vmlDrawing6.vml"/><Relationship Id="rId79" Type="http://schemas.openxmlformats.org/officeDocument/2006/relationships/hyperlink" Target="https://www.the-numbers.com/movie/Cocaine-Bear-(2023)" TargetMode="External"/><Relationship Id="rId144" Type="http://schemas.openxmlformats.org/officeDocument/2006/relationships/hyperlink" Target="https://www.the-numbers.com/box-office-chart/daily/2023/04/28" TargetMode="External"/><Relationship Id="rId589" Type="http://schemas.openxmlformats.org/officeDocument/2006/relationships/hyperlink" Target="https://www.the-numbers.com/movie/Essential-Church-The-(2023)" TargetMode="External"/><Relationship Id="rId796" Type="http://schemas.openxmlformats.org/officeDocument/2006/relationships/hyperlink" Target="https://www.the-numbers.com/movie/Long-Ma-Jing-Shen-(2023-China)" TargetMode="External"/><Relationship Id="rId351" Type="http://schemas.openxmlformats.org/officeDocument/2006/relationships/hyperlink" Target="https://www.the-numbers.com/movie/Creation-of-the-Gods-I-Kindom-of-Storms-(2023-China)" TargetMode="External"/><Relationship Id="rId449" Type="http://schemas.openxmlformats.org/officeDocument/2006/relationships/hyperlink" Target="https://www.the-numbers.com/movie/Goonies-The-(1985)" TargetMode="External"/><Relationship Id="rId656" Type="http://schemas.openxmlformats.org/officeDocument/2006/relationships/hyperlink" Target="https://www.the-numbers.com/movie/Usurpadora-La-(2022-Mexico)" TargetMode="External"/><Relationship Id="rId863" Type="http://schemas.openxmlformats.org/officeDocument/2006/relationships/hyperlink" Target="https://www.the-numbers.com/box-office-chart/daily/2006/02/28" TargetMode="External"/><Relationship Id="rId1079" Type="http://schemas.openxmlformats.org/officeDocument/2006/relationships/hyperlink" Target="https://www.the-numbers.com/box-office-chart/daily/2023/12/01" TargetMode="External"/><Relationship Id="rId211" Type="http://schemas.openxmlformats.org/officeDocument/2006/relationships/hyperlink" Target="https://www.the-numbers.com/movie/Nightmare-Before-Christmas-The" TargetMode="External"/><Relationship Id="rId295" Type="http://schemas.openxmlformats.org/officeDocument/2006/relationships/hyperlink" Target="https://www.the-numbers.com/box-office-chart/daily/2023/10/13" TargetMode="External"/><Relationship Id="rId309" Type="http://schemas.openxmlformats.org/officeDocument/2006/relationships/hyperlink" Target="https://www.the-numbers.com/box-office-chart/daily/2023/11/03" TargetMode="External"/><Relationship Id="rId516" Type="http://schemas.openxmlformats.org/officeDocument/2006/relationships/hyperlink" Target="https://www.the-numbers.com/box-office-chart/daily/2009/02/13" TargetMode="External"/><Relationship Id="rId723" Type="http://schemas.openxmlformats.org/officeDocument/2006/relationships/hyperlink" Target="https://www.the-numbers.com/movie/Blue-Jean-(2022-United-Kingdom)" TargetMode="External"/><Relationship Id="rId930" Type="http://schemas.openxmlformats.org/officeDocument/2006/relationships/hyperlink" Target="https://www.the-numbers.com/box-office-chart/daily/2023/03/31" TargetMode="External"/><Relationship Id="rId1006" Type="http://schemas.openxmlformats.org/officeDocument/2006/relationships/hyperlink" Target="https://www.the-numbers.com/movie/Beyond-Utopia-(2023-South-Korea)" TargetMode="External"/><Relationship Id="rId155" Type="http://schemas.openxmlformats.org/officeDocument/2006/relationships/hyperlink" Target="https://www.the-numbers.com/movie/Black-Panther-Wakanda-Forever-(2022)" TargetMode="External"/><Relationship Id="rId362" Type="http://schemas.openxmlformats.org/officeDocument/2006/relationships/hyperlink" Target="https://www.the-numbers.com/box-office-chart/daily/2023/04/28" TargetMode="External"/><Relationship Id="rId222" Type="http://schemas.openxmlformats.org/officeDocument/2006/relationships/hyperlink" Target="https://www.the-numbers.com/movie/BTS-Yet-to-Come-in-Cinemas-(2023-South-Korea)" TargetMode="External"/><Relationship Id="rId667" Type="http://schemas.openxmlformats.org/officeDocument/2006/relationships/hyperlink" Target="https://www.the-numbers.com/movie/Woman-King-The-(2022)" TargetMode="External"/><Relationship Id="rId874" Type="http://schemas.openxmlformats.org/officeDocument/2006/relationships/hyperlink" Target="https://www.the-numbers.com/movie/maman-et-la-putain-La-(1973-France)" TargetMode="External"/><Relationship Id="rId17" Type="http://schemas.openxmlformats.org/officeDocument/2006/relationships/hyperlink" Target="https://www.the-numbers.com/movie/John-Wick-Chapter-4-(2023)" TargetMode="External"/><Relationship Id="rId527" Type="http://schemas.openxmlformats.org/officeDocument/2006/relationships/hyperlink" Target="https://www.the-numbers.com/box-office-chart/daily/2023/09/08" TargetMode="External"/><Relationship Id="rId734" Type="http://schemas.openxmlformats.org/officeDocument/2006/relationships/hyperlink" Target="https://www.the-numbers.com/box-office-chart/daily/2023/04/21" TargetMode="External"/><Relationship Id="rId941" Type="http://schemas.openxmlformats.org/officeDocument/2006/relationships/hyperlink" Target="https://www.the-numbers.com/movie/Trinket-Box-(2023)" TargetMode="External"/><Relationship Id="rId70" Type="http://schemas.openxmlformats.org/officeDocument/2006/relationships/hyperlink" Target="https://www.the-numbers.com/box-office-chart/daily/2023/07/28" TargetMode="External"/><Relationship Id="rId166" Type="http://schemas.openxmlformats.org/officeDocument/2006/relationships/hyperlink" Target="https://www.the-numbers.com/box-office-chart/daily/2023/09/22" TargetMode="External"/><Relationship Id="rId373" Type="http://schemas.openxmlformats.org/officeDocument/2006/relationships/hyperlink" Target="https://www.the-numbers.com/movie/Eileen-(2023)" TargetMode="External"/><Relationship Id="rId580" Type="http://schemas.openxmlformats.org/officeDocument/2006/relationships/hyperlink" Target="https://www.the-numbers.com/movie/Every-Body-(2023)" TargetMode="External"/><Relationship Id="rId801" Type="http://schemas.openxmlformats.org/officeDocument/2006/relationships/hyperlink" Target="https://www.the-numbers.com/box-office-chart/daily/2023/02/03" TargetMode="External"/><Relationship Id="rId1017" Type="http://schemas.openxmlformats.org/officeDocument/2006/relationships/hyperlink" Target="https://www.the-numbers.com/movie/annees-Super-8-Les-(2022-France)" TargetMode="External"/><Relationship Id="rId1" Type="http://schemas.openxmlformats.org/officeDocument/2006/relationships/hyperlink" Target="https://www.the-numbers.com/movie/Barbie-(2023)" TargetMode="External"/><Relationship Id="rId233" Type="http://schemas.openxmlformats.org/officeDocument/2006/relationships/hyperlink" Target="https://www.the-numbers.com/movie/Retribution-(2023)" TargetMode="External"/><Relationship Id="rId440" Type="http://schemas.openxmlformats.org/officeDocument/2006/relationships/hyperlink" Target="https://www.the-numbers.com/movie/Rally-Road-Racers-(2023)" TargetMode="External"/><Relationship Id="rId678" Type="http://schemas.openxmlformats.org/officeDocument/2006/relationships/hyperlink" Target="https://www.the-numbers.com/movie/Path-Of-The-Panther-(2023)" TargetMode="External"/><Relationship Id="rId885" Type="http://schemas.openxmlformats.org/officeDocument/2006/relationships/hyperlink" Target="https://www.the-numbers.com/movie/Mister-Organ-(2022-New-Zealand)" TargetMode="External"/><Relationship Id="rId1070" Type="http://schemas.openxmlformats.org/officeDocument/2006/relationships/hyperlink" Target="https://www.the-numbers.com/movie/Pianoforte-(2023-Poland)" TargetMode="External"/><Relationship Id="rId28" Type="http://schemas.openxmlformats.org/officeDocument/2006/relationships/hyperlink" Target="https://www.the-numbers.com/box-office-chart/daily/2023/11/17" TargetMode="External"/><Relationship Id="rId300" Type="http://schemas.openxmlformats.org/officeDocument/2006/relationships/hyperlink" Target="https://www.the-numbers.com/movie/Chevalier-(2023)" TargetMode="External"/><Relationship Id="rId538" Type="http://schemas.openxmlformats.org/officeDocument/2006/relationships/hyperlink" Target="https://www.the-numbers.com/box-office-chart/daily/2023/10/05" TargetMode="External"/><Relationship Id="rId745" Type="http://schemas.openxmlformats.org/officeDocument/2006/relationships/hyperlink" Target="https://www.the-numbers.com/movie/Deo-Mun-(2023-South-Korea)" TargetMode="External"/><Relationship Id="rId952" Type="http://schemas.openxmlformats.org/officeDocument/2006/relationships/hyperlink" Target="https://www.the-numbers.com/box-office-chart/daily/2023/12/25" TargetMode="External"/><Relationship Id="rId81" Type="http://schemas.openxmlformats.org/officeDocument/2006/relationships/hyperlink" Target="https://www.the-numbers.com/movie/Man-Called-Otto-A-(2022)" TargetMode="External"/><Relationship Id="rId177" Type="http://schemas.openxmlformats.org/officeDocument/2006/relationships/hyperlink" Target="https://www.the-numbers.com/box-office-chart/daily/2023/12/01" TargetMode="External"/><Relationship Id="rId384" Type="http://schemas.openxmlformats.org/officeDocument/2006/relationships/hyperlink" Target="https://www.the-numbers.com/movie/Tar-(2022)" TargetMode="External"/><Relationship Id="rId591" Type="http://schemas.openxmlformats.org/officeDocument/2006/relationships/hyperlink" Target="https://www.the-numbers.com/movie/Common-Ground-(2023)" TargetMode="External"/><Relationship Id="rId605" Type="http://schemas.openxmlformats.org/officeDocument/2006/relationships/hyperlink" Target="https://www.the-numbers.com/box-office-chart/daily/2023/03/31" TargetMode="External"/><Relationship Id="rId812" Type="http://schemas.openxmlformats.org/officeDocument/2006/relationships/hyperlink" Target="https://www.the-numbers.com/box-office-chart/daily/2023/02/24" TargetMode="External"/><Relationship Id="rId1028" Type="http://schemas.openxmlformats.org/officeDocument/2006/relationships/hyperlink" Target="https://www.the-numbers.com/box-office-chart/daily/2023/08/01" TargetMode="External"/><Relationship Id="rId244" Type="http://schemas.openxmlformats.org/officeDocument/2006/relationships/hyperlink" Target="https://www.the-numbers.com/box-office-chart/daily/2023/05/05" TargetMode="External"/><Relationship Id="rId689" Type="http://schemas.openxmlformats.org/officeDocument/2006/relationships/hyperlink" Target="https://www.the-numbers.com/box-office-chart/daily/2023/12/08" TargetMode="External"/><Relationship Id="rId896" Type="http://schemas.openxmlformats.org/officeDocument/2006/relationships/hyperlink" Target="https://www.the-numbers.com/box-office-chart/daily/2018/04/06" TargetMode="External"/><Relationship Id="rId1081" Type="http://schemas.openxmlformats.org/officeDocument/2006/relationships/hyperlink" Target="https://www.the-numbers.com/box-office-chart/daily/2023/04/12" TargetMode="External"/><Relationship Id="rId39" Type="http://schemas.openxmlformats.org/officeDocument/2006/relationships/hyperlink" Target="https://www.the-numbers.com/movie/Wonka-(2023)" TargetMode="External"/><Relationship Id="rId451" Type="http://schemas.openxmlformats.org/officeDocument/2006/relationships/hyperlink" Target="https://www.the-numbers.com/box-office-chart/daily/2023/08/04" TargetMode="External"/><Relationship Id="rId549" Type="http://schemas.openxmlformats.org/officeDocument/2006/relationships/hyperlink" Target="https://www.the-numbers.com/movie/Wild-Life-(2023)" TargetMode="External"/><Relationship Id="rId756" Type="http://schemas.openxmlformats.org/officeDocument/2006/relationships/hyperlink" Target="https://www.the-numbers.com/box-office-chart/daily/2023/02/24" TargetMode="External"/><Relationship Id="rId104" Type="http://schemas.openxmlformats.org/officeDocument/2006/relationships/hyperlink" Target="https://www.the-numbers.com/box-office-chart/daily/2023/08/25" TargetMode="External"/><Relationship Id="rId188" Type="http://schemas.openxmlformats.org/officeDocument/2006/relationships/hyperlink" Target="https://www.the-numbers.com/box-office-chart/daily/2023/05/26" TargetMode="External"/><Relationship Id="rId311" Type="http://schemas.openxmlformats.org/officeDocument/2006/relationships/hyperlink" Target="https://www.the-numbers.com/box-office-chart/daily/2023/07/28" TargetMode="External"/><Relationship Id="rId395" Type="http://schemas.openxmlformats.org/officeDocument/2006/relationships/hyperlink" Target="https://www.the-numbers.com/box-office-chart/daily/2023/09/15" TargetMode="External"/><Relationship Id="rId409" Type="http://schemas.openxmlformats.org/officeDocument/2006/relationships/hyperlink" Target="https://www.the-numbers.com/movie/Inside-(2023-United-Kingdom)" TargetMode="External"/><Relationship Id="rId963" Type="http://schemas.openxmlformats.org/officeDocument/2006/relationships/hyperlink" Target="https://www.the-numbers.com/movie/Your-Lucky-Day-(2023)" TargetMode="External"/><Relationship Id="rId1039" Type="http://schemas.openxmlformats.org/officeDocument/2006/relationships/hyperlink" Target="https://www.the-numbers.com/box-office-chart/daily/2023/09/29" TargetMode="External"/><Relationship Id="rId92" Type="http://schemas.openxmlformats.org/officeDocument/2006/relationships/hyperlink" Target="https://www.the-numbers.com/box-office-chart/daily/2023/09/29" TargetMode="External"/><Relationship Id="rId616" Type="http://schemas.openxmlformats.org/officeDocument/2006/relationships/hyperlink" Target="https://www.the-numbers.com/box-office-chart/daily/2023/09/22" TargetMode="External"/><Relationship Id="rId823" Type="http://schemas.openxmlformats.org/officeDocument/2006/relationships/hyperlink" Target="https://www.the-numbers.com/movie/Fire-of-Love-(2022)" TargetMode="External"/><Relationship Id="rId255" Type="http://schemas.openxmlformats.org/officeDocument/2006/relationships/hyperlink" Target="https://www.the-numbers.com/movie/Big-George-Foreman-The-Miraculous-Story-of-the-Once-and-Future-Heavyweight-Champion-of-the-World-(2023)" TargetMode="External"/><Relationship Id="rId462" Type="http://schemas.openxmlformats.org/officeDocument/2006/relationships/hyperlink" Target="https://www.the-numbers.com/box-office-chart/daily/2023/10/06" TargetMode="External"/><Relationship Id="rId1092" Type="http://schemas.openxmlformats.org/officeDocument/2006/relationships/hyperlink" Target="https://www.the-numbers.com/movie/Discreet-Charm-of-the-Bourgeoisie-The" TargetMode="External"/><Relationship Id="rId1106" Type="http://schemas.openxmlformats.org/officeDocument/2006/relationships/hyperlink" Target="https://www.the-numbers.com/movie/Hockeyland-(2022)" TargetMode="External"/><Relationship Id="rId115" Type="http://schemas.openxmlformats.org/officeDocument/2006/relationships/hyperlink" Target="https://www.the-numbers.com/movie/Boy-and-the-Heron-The-(2023-Japan)" TargetMode="External"/><Relationship Id="rId322" Type="http://schemas.openxmlformats.org/officeDocument/2006/relationships/hyperlink" Target="https://www.the-numbers.com/movie/Tu-Jhoothi-Main-Makkaar-(2023-India)" TargetMode="External"/><Relationship Id="rId767" Type="http://schemas.openxmlformats.org/officeDocument/2006/relationships/hyperlink" Target="https://www.the-numbers.com/movie/Daliland-(2023-Canada)" TargetMode="External"/><Relationship Id="rId974" Type="http://schemas.openxmlformats.org/officeDocument/2006/relationships/hyperlink" Target="https://www.the-numbers.com/box-office-chart/daily/2023/02/03" TargetMode="External"/><Relationship Id="rId199" Type="http://schemas.openxmlformats.org/officeDocument/2006/relationships/hyperlink" Target="https://www.the-numbers.com/movie/Past-Lives-(2023)" TargetMode="External"/><Relationship Id="rId627" Type="http://schemas.openxmlformats.org/officeDocument/2006/relationships/hyperlink" Target="https://www.the-numbers.com/movie/Canterville-Ghost-The-(2023)" TargetMode="External"/><Relationship Id="rId834" Type="http://schemas.openxmlformats.org/officeDocument/2006/relationships/hyperlink" Target="https://www.the-numbers.com/box-office-chart/daily/2023/04/07" TargetMode="External"/><Relationship Id="rId266" Type="http://schemas.openxmlformats.org/officeDocument/2006/relationships/hyperlink" Target="https://www.the-numbers.com/box-office-chart/daily/2023/01/27" TargetMode="External"/><Relationship Id="rId473" Type="http://schemas.openxmlformats.org/officeDocument/2006/relationships/hyperlink" Target="https://www.the-numbers.com/box-office-chart/daily/2023/08/04" TargetMode="External"/><Relationship Id="rId680" Type="http://schemas.openxmlformats.org/officeDocument/2006/relationships/hyperlink" Target="https://www.the-numbers.com/movie/Magic-Flute-Das-Vermachtnis-der-Zauberflote-The-(Germany-2022)" TargetMode="External"/><Relationship Id="rId901" Type="http://schemas.openxmlformats.org/officeDocument/2006/relationships/hyperlink" Target="https://www.the-numbers.com/movie/Pod-Generation-The-(2023-United-Kingdom)" TargetMode="External"/><Relationship Id="rId1117" Type="http://schemas.openxmlformats.org/officeDocument/2006/relationships/hyperlink" Target="https://www.the-numbers.com/box-office-chart/daily/2022/12/09" TargetMode="External"/><Relationship Id="rId30" Type="http://schemas.openxmlformats.org/officeDocument/2006/relationships/hyperlink" Target="https://www.the-numbers.com/box-office-chart/daily/2023/06/09" TargetMode="External"/><Relationship Id="rId126" Type="http://schemas.openxmlformats.org/officeDocument/2006/relationships/hyperlink" Target="https://www.the-numbers.com/box-office-chart/daily/2023/03/10" TargetMode="External"/><Relationship Id="rId333" Type="http://schemas.openxmlformats.org/officeDocument/2006/relationships/hyperlink" Target="https://www.the-numbers.com/movie/Moving-On-(2023)" TargetMode="External"/><Relationship Id="rId540" Type="http://schemas.openxmlformats.org/officeDocument/2006/relationships/hyperlink" Target="https://www.the-numbers.com/box-office-chart/daily/2023/07/19" TargetMode="External"/><Relationship Id="rId778" Type="http://schemas.openxmlformats.org/officeDocument/2006/relationships/hyperlink" Target="https://www.the-numbers.com/movie/Kokomo-City-(2023)" TargetMode="External"/><Relationship Id="rId985" Type="http://schemas.openxmlformats.org/officeDocument/2006/relationships/hyperlink" Target="https://www.the-numbers.com/movie/Smoke-Sauna-Sisterhood-(2023-Estonia)" TargetMode="External"/><Relationship Id="rId638" Type="http://schemas.openxmlformats.org/officeDocument/2006/relationships/hyperlink" Target="https://www.the-numbers.com/box-office-chart/daily/2023/05/26" TargetMode="External"/><Relationship Id="rId845" Type="http://schemas.openxmlformats.org/officeDocument/2006/relationships/hyperlink" Target="https://www.the-numbers.com/movie/Touch-the-Water-(2023)" TargetMode="External"/><Relationship Id="rId1030" Type="http://schemas.openxmlformats.org/officeDocument/2006/relationships/hyperlink" Target="https://www.the-numbers.com/box-office-chart/daily/2023/11/03" TargetMode="External"/><Relationship Id="rId277" Type="http://schemas.openxmlformats.org/officeDocument/2006/relationships/hyperlink" Target="https://www.the-numbers.com/box-office-chart/daily/2023/08/25" TargetMode="External"/><Relationship Id="rId400" Type="http://schemas.openxmlformats.org/officeDocument/2006/relationships/hyperlink" Target="https://www.the-numbers.com/movie/National-Lampoons-Christmas-Vacation" TargetMode="External"/><Relationship Id="rId484" Type="http://schemas.openxmlformats.org/officeDocument/2006/relationships/hyperlink" Target="https://www.the-numbers.com/movie/Persian-Version-The-(2023)" TargetMode="External"/><Relationship Id="rId705" Type="http://schemas.openxmlformats.org/officeDocument/2006/relationships/hyperlink" Target="https://www.the-numbers.com/box-office-chart/daily/2023/11/03" TargetMode="External"/><Relationship Id="rId1128" Type="http://schemas.openxmlformats.org/officeDocument/2006/relationships/hyperlink" Target="https://www.the-numbers.com/movie/Carnal-Knowledge" TargetMode="External"/><Relationship Id="rId137" Type="http://schemas.openxmlformats.org/officeDocument/2006/relationships/hyperlink" Target="https://www.the-numbers.com/movie/Strays-(2023)" TargetMode="External"/><Relationship Id="rId344" Type="http://schemas.openxmlformats.org/officeDocument/2006/relationships/hyperlink" Target="https://www.the-numbers.com/movie/Somewhere-in-Queens-(2023)" TargetMode="External"/><Relationship Id="rId691" Type="http://schemas.openxmlformats.org/officeDocument/2006/relationships/hyperlink" Target="https://www.the-numbers.com/box-office-chart/daily/2023/03/18" TargetMode="External"/><Relationship Id="rId789" Type="http://schemas.openxmlformats.org/officeDocument/2006/relationships/hyperlink" Target="https://www.the-numbers.com/box-office-chart/daily/2023/02/10" TargetMode="External"/><Relationship Id="rId912" Type="http://schemas.openxmlformats.org/officeDocument/2006/relationships/hyperlink" Target="https://www.the-numbers.com/box-office-chart/daily/2023/05/05" TargetMode="External"/><Relationship Id="rId996" Type="http://schemas.openxmlformats.org/officeDocument/2006/relationships/hyperlink" Target="https://www.the-numbers.com/box-office-chart/daily/2023/04/28" TargetMode="External"/><Relationship Id="rId41" Type="http://schemas.openxmlformats.org/officeDocument/2006/relationships/hyperlink" Target="https://www.the-numbers.com/movie/Puss-in-Boots-The-Last-Wish-(2022)" TargetMode="External"/><Relationship Id="rId551" Type="http://schemas.openxmlformats.org/officeDocument/2006/relationships/hyperlink" Target="https://www.the-numbers.com/movie/Children-of-the-Corn-(2023)" TargetMode="External"/><Relationship Id="rId649" Type="http://schemas.openxmlformats.org/officeDocument/2006/relationships/hyperlink" Target="https://www.the-numbers.com/box-office-chart/daily/2023/08/04" TargetMode="External"/><Relationship Id="rId856" Type="http://schemas.openxmlformats.org/officeDocument/2006/relationships/hyperlink" Target="https://www.the-numbers.com/box-office-chart/daily/2023/04/28" TargetMode="External"/><Relationship Id="rId190" Type="http://schemas.openxmlformats.org/officeDocument/2006/relationships/hyperlink" Target="https://www.the-numbers.com/box-office-chart/daily/2023/03/31" TargetMode="External"/><Relationship Id="rId204" Type="http://schemas.openxmlformats.org/officeDocument/2006/relationships/hyperlink" Target="https://www.the-numbers.com/box-office-chart/daily/2023/12/25" TargetMode="External"/><Relationship Id="rId288" Type="http://schemas.openxmlformats.org/officeDocument/2006/relationships/hyperlink" Target="https://www.the-numbers.com/movie/Jailer-(2023-India)" TargetMode="External"/><Relationship Id="rId411" Type="http://schemas.openxmlformats.org/officeDocument/2006/relationships/hyperlink" Target="https://www.the-numbers.com/movie/Roundup-No-Way-Out-The-(2023-South-Korea)" TargetMode="External"/><Relationship Id="rId509" Type="http://schemas.openxmlformats.org/officeDocument/2006/relationships/hyperlink" Target="https://www.the-numbers.com/box-office-chart/daily/2022/10/07" TargetMode="External"/><Relationship Id="rId1041" Type="http://schemas.openxmlformats.org/officeDocument/2006/relationships/hyperlink" Target="https://www.the-numbers.com/movie/Gods-of-Mexico-(2023-Mexico)" TargetMode="External"/><Relationship Id="rId495" Type="http://schemas.openxmlformats.org/officeDocument/2006/relationships/hyperlink" Target="https://www.the-numbers.com/movie/Sweetwater-(2023)" TargetMode="External"/><Relationship Id="rId716" Type="http://schemas.openxmlformats.org/officeDocument/2006/relationships/hyperlink" Target="https://www.the-numbers.com/movie/Origin-(2023)" TargetMode="External"/><Relationship Id="rId923" Type="http://schemas.openxmlformats.org/officeDocument/2006/relationships/hyperlink" Target="https://www.the-numbers.com/movie/nuit-du-12-la-(2022-France)" TargetMode="External"/><Relationship Id="rId52" Type="http://schemas.openxmlformats.org/officeDocument/2006/relationships/hyperlink" Target="https://www.the-numbers.com/box-office-chart/daily/2023/01/06" TargetMode="External"/><Relationship Id="rId148" Type="http://schemas.openxmlformats.org/officeDocument/2006/relationships/hyperlink" Target="https://www.the-numbers.com/box-office-chart/daily/2023/10/27" TargetMode="External"/><Relationship Id="rId355" Type="http://schemas.openxmlformats.org/officeDocument/2006/relationships/hyperlink" Target="https://www.the-numbers.com/movie/Retirement-Plan-The-(2023)" TargetMode="External"/><Relationship Id="rId562" Type="http://schemas.openxmlformats.org/officeDocument/2006/relationships/hyperlink" Target="https://www.the-numbers.com/movie/Gekijoban-Psycho-Pass-Providence-(2023-Japan)" TargetMode="External"/><Relationship Id="rId215" Type="http://schemas.openxmlformats.org/officeDocument/2006/relationships/hyperlink" Target="https://www.the-numbers.com/box-office-chart/daily/2023/11/03" TargetMode="External"/><Relationship Id="rId422" Type="http://schemas.openxmlformats.org/officeDocument/2006/relationships/hyperlink" Target="https://www.the-numbers.com/box-office-chart/daily/2023/11/10" TargetMode="External"/><Relationship Id="rId867" Type="http://schemas.openxmlformats.org/officeDocument/2006/relationships/hyperlink" Target="https://www.the-numbers.com/box-office-chart/daily/2001/08/10" TargetMode="External"/><Relationship Id="rId1052" Type="http://schemas.openxmlformats.org/officeDocument/2006/relationships/hyperlink" Target="https://www.the-numbers.com/movie/Have-You-Got-It-Yet-The-Story-of-Syd-Barrett-and-Pink-Floyd-(2023-United-Kingdom)" TargetMode="External"/><Relationship Id="rId299" Type="http://schemas.openxmlformats.org/officeDocument/2006/relationships/hyperlink" Target="https://www.the-numbers.com/box-office-chart/daily/2023/04/02" TargetMode="External"/><Relationship Id="rId727" Type="http://schemas.openxmlformats.org/officeDocument/2006/relationships/hyperlink" Target="https://www.the-numbers.com/movie/Sick-of-Myself-(2022-Norway)" TargetMode="External"/><Relationship Id="rId934" Type="http://schemas.openxmlformats.org/officeDocument/2006/relationships/hyperlink" Target="https://www.the-numbers.com/box-office-chart/daily/2023/10/13" TargetMode="External"/><Relationship Id="rId63" Type="http://schemas.openxmlformats.org/officeDocument/2006/relationships/hyperlink" Target="https://www.the-numbers.com/movie/Insidious-The-Red-Door-(2023)" TargetMode="External"/><Relationship Id="rId159" Type="http://schemas.openxmlformats.org/officeDocument/2006/relationships/hyperlink" Target="https://www.the-numbers.com/movie/Blind-The-(2023)" TargetMode="External"/><Relationship Id="rId366" Type="http://schemas.openxmlformats.org/officeDocument/2006/relationships/hyperlink" Target="https://www.the-numbers.com/box-office-chart/daily/2004/11/10" TargetMode="External"/><Relationship Id="rId573" Type="http://schemas.openxmlformats.org/officeDocument/2006/relationships/hyperlink" Target="https://www.the-numbers.com/box-office-chart/daily/2023/04/28" TargetMode="External"/><Relationship Id="rId780" Type="http://schemas.openxmlformats.org/officeDocument/2006/relationships/hyperlink" Target="https://www.the-numbers.com/movie/Bunker-(2023)" TargetMode="External"/><Relationship Id="rId226" Type="http://schemas.openxmlformats.org/officeDocument/2006/relationships/hyperlink" Target="https://www.the-numbers.com/movie/Sisu-(2023-Finland)" TargetMode="External"/><Relationship Id="rId433" Type="http://schemas.openxmlformats.org/officeDocument/2006/relationships/hyperlink" Target="https://www.the-numbers.com/movie/ODESZA-The-Last-Goodbye-Cinematic-Experience-(2023)" TargetMode="External"/><Relationship Id="rId878" Type="http://schemas.openxmlformats.org/officeDocument/2006/relationships/hyperlink" Target="https://www.the-numbers.com/movie/Teddybjornens-jul-(2022-Norway)" TargetMode="External"/><Relationship Id="rId1063" Type="http://schemas.openxmlformats.org/officeDocument/2006/relationships/hyperlink" Target="https://www.the-numbers.com/box-office-chart/daily/2023/06/13" TargetMode="External"/><Relationship Id="rId640" Type="http://schemas.openxmlformats.org/officeDocument/2006/relationships/hyperlink" Target="https://www.the-numbers.com/movie/Wrath-of-Becky-The-(2023)" TargetMode="External"/><Relationship Id="rId738" Type="http://schemas.openxmlformats.org/officeDocument/2006/relationships/hyperlink" Target="https://www.the-numbers.com/box-office-chart/daily/2023/04/14" TargetMode="External"/><Relationship Id="rId945" Type="http://schemas.openxmlformats.org/officeDocument/2006/relationships/hyperlink" Target="https://www.the-numbers.com/movie/Pacte-des-loups-Le" TargetMode="External"/><Relationship Id="rId74" Type="http://schemas.openxmlformats.org/officeDocument/2006/relationships/hyperlink" Target="https://www.the-numbers.com/box-office-chart/daily/2023/10/20" TargetMode="External"/><Relationship Id="rId377" Type="http://schemas.openxmlformats.org/officeDocument/2006/relationships/hyperlink" Target="https://www.the-numbers.com/movie/First-Slam-Dunk-The-(2022-Japan)" TargetMode="External"/><Relationship Id="rId500" Type="http://schemas.openxmlformats.org/officeDocument/2006/relationships/hyperlink" Target="https://www.the-numbers.com/box-office-chart/daily/2023/05/19" TargetMode="External"/><Relationship Id="rId584" Type="http://schemas.openxmlformats.org/officeDocument/2006/relationships/hyperlink" Target="https://www.the-numbers.com/movie/Blue-Giant-(2023-Japan)" TargetMode="External"/><Relationship Id="rId805" Type="http://schemas.openxmlformats.org/officeDocument/2006/relationships/hyperlink" Target="https://www.the-numbers.com/movie/Lynch-Oz-(United-Kingdom)" TargetMode="External"/><Relationship Id="rId1130" Type="http://schemas.openxmlformats.org/officeDocument/2006/relationships/hyperlink" Target="https://www.the-numbers.com/box-office-chart/daily/2023/09/22" TargetMode="External"/><Relationship Id="rId5" Type="http://schemas.openxmlformats.org/officeDocument/2006/relationships/hyperlink" Target="https://www.the-numbers.com/movie/Spider-Man-Across-the-Spider-Verse-(2023)" TargetMode="External"/><Relationship Id="rId237" Type="http://schemas.openxmlformats.org/officeDocument/2006/relationships/hyperlink" Target="https://www.the-numbers.com/movie/Babylon-(2022)" TargetMode="External"/><Relationship Id="rId791" Type="http://schemas.openxmlformats.org/officeDocument/2006/relationships/hyperlink" Target="https://www.the-numbers.com/box-office-chart/daily/2023/08/11" TargetMode="External"/><Relationship Id="rId889" Type="http://schemas.openxmlformats.org/officeDocument/2006/relationships/hyperlink" Target="https://www.the-numbers.com/movie/Innocent-L-(2022-France)" TargetMode="External"/><Relationship Id="rId1074" Type="http://schemas.openxmlformats.org/officeDocument/2006/relationships/hyperlink" Target="https://www.the-numbers.com/movie/Therapy-Dogs-(2023)" TargetMode="External"/><Relationship Id="rId444" Type="http://schemas.openxmlformats.org/officeDocument/2006/relationships/hyperlink" Target="https://www.the-numbers.com/box-office-chart/daily/2010/11/19" TargetMode="External"/><Relationship Id="rId651" Type="http://schemas.openxmlformats.org/officeDocument/2006/relationships/hyperlink" Target="https://www.the-numbers.com/box-office-chart/daily/2023/05/12" TargetMode="External"/><Relationship Id="rId749" Type="http://schemas.openxmlformats.org/officeDocument/2006/relationships/hyperlink" Target="https://www.the-numbers.com/movie/Sweet-East-The-(2023)" TargetMode="External"/><Relationship Id="rId290" Type="http://schemas.openxmlformats.org/officeDocument/2006/relationships/hyperlink" Target="https://www.the-numbers.com/movie/Theater-Camp-(2023)" TargetMode="External"/><Relationship Id="rId304" Type="http://schemas.openxmlformats.org/officeDocument/2006/relationships/hyperlink" Target="https://www.the-numbers.com/movie/Thousand-and-One-A-(2023)" TargetMode="External"/><Relationship Id="rId388" Type="http://schemas.openxmlformats.org/officeDocument/2006/relationships/hyperlink" Target="https://www.the-numbers.com/movie/Sword-Art-Online-the-Movie-Progressive-Scherzo-of-Deep-Night-(2022-Japan)" TargetMode="External"/><Relationship Id="rId511" Type="http://schemas.openxmlformats.org/officeDocument/2006/relationships/hyperlink" Target="https://www.the-numbers.com/movie/Oath-The-(2023)" TargetMode="External"/><Relationship Id="rId609" Type="http://schemas.openxmlformats.org/officeDocument/2006/relationships/hyperlink" Target="https://www.the-numbers.com/box-office-chart/daily/2023/01/27" TargetMode="External"/><Relationship Id="rId956" Type="http://schemas.openxmlformats.org/officeDocument/2006/relationships/hyperlink" Target="https://www.the-numbers.com/box-office-chart/daily/2023/12/15" TargetMode="External"/><Relationship Id="rId85" Type="http://schemas.openxmlformats.org/officeDocument/2006/relationships/hyperlink" Target="https://www.the-numbers.com/movie/Napoleon-(2023)" TargetMode="External"/><Relationship Id="rId150" Type="http://schemas.openxmlformats.org/officeDocument/2006/relationships/hyperlink" Target="https://www.the-numbers.com/box-office-chart/daily/2023/06/16" TargetMode="External"/><Relationship Id="rId595" Type="http://schemas.openxmlformats.org/officeDocument/2006/relationships/hyperlink" Target="https://www.the-numbers.com/movie/Land-Before-Time-The" TargetMode="External"/><Relationship Id="rId816" Type="http://schemas.openxmlformats.org/officeDocument/2006/relationships/hyperlink" Target="https://www.the-numbers.com/box-office-chart/daily/2023/10/13" TargetMode="External"/><Relationship Id="rId1001" Type="http://schemas.openxmlformats.org/officeDocument/2006/relationships/hyperlink" Target="https://www.the-numbers.com/box-office-chart/daily/2022/10/28" TargetMode="External"/><Relationship Id="rId248" Type="http://schemas.openxmlformats.org/officeDocument/2006/relationships/hyperlink" Target="https://www.the-numbers.com/box-office-chart/daily/2023/11/10" TargetMode="External"/><Relationship Id="rId455" Type="http://schemas.openxmlformats.org/officeDocument/2006/relationships/hyperlink" Target="https://www.the-numbers.com/box-office-chart/daily/2023/05/19" TargetMode="External"/><Relationship Id="rId662" Type="http://schemas.openxmlformats.org/officeDocument/2006/relationships/hyperlink" Target="https://www.the-numbers.com/movie/Dazed-and-Confused" TargetMode="External"/><Relationship Id="rId1085" Type="http://schemas.openxmlformats.org/officeDocument/2006/relationships/hyperlink" Target="https://www.the-numbers.com/box-office-chart/daily/2023/09/29" TargetMode="External"/><Relationship Id="rId12" Type="http://schemas.openxmlformats.org/officeDocument/2006/relationships/hyperlink" Target="https://www.the-numbers.com/box-office-chart/daily/2023/05/26" TargetMode="External"/><Relationship Id="rId108" Type="http://schemas.openxmlformats.org/officeDocument/2006/relationships/hyperlink" Target="https://www.the-numbers.com/box-office-chart/daily/2023/06/02" TargetMode="External"/><Relationship Id="rId315" Type="http://schemas.openxmlformats.org/officeDocument/2006/relationships/hyperlink" Target="https://www.the-numbers.com/box-office-chart/daily/2003/11/07" TargetMode="External"/><Relationship Id="rId522" Type="http://schemas.openxmlformats.org/officeDocument/2006/relationships/hyperlink" Target="https://www.the-numbers.com/box-office-chart/daily/2023/05/01" TargetMode="External"/><Relationship Id="rId967" Type="http://schemas.openxmlformats.org/officeDocument/2006/relationships/hyperlink" Target="https://www.the-numbers.com/movie/What-Doesnt-Float-(2023)" TargetMode="External"/><Relationship Id="rId96" Type="http://schemas.openxmlformats.org/officeDocument/2006/relationships/hyperlink" Target="https://www.the-numbers.com/box-office-chart/daily/2023/02/24" TargetMode="External"/><Relationship Id="rId161" Type="http://schemas.openxmlformats.org/officeDocument/2006/relationships/hyperlink" Target="https://www.the-numbers.com/movie/Demon-Slayer-Kimetsu-No-Yaiba-To-the-Swordsmith-Village-(2023-Japan)" TargetMode="External"/><Relationship Id="rId399" Type="http://schemas.openxmlformats.org/officeDocument/2006/relationships/hyperlink" Target="https://www.the-numbers.com/box-office-chart/daily/2023/01/27" TargetMode="External"/><Relationship Id="rId827" Type="http://schemas.openxmlformats.org/officeDocument/2006/relationships/hyperlink" Target="https://www.the-numbers.com/movie/Desperate-Souls-Dark-City-and-the-Legend-of-Midnight-Cowboy-(2023)" TargetMode="External"/><Relationship Id="rId1012" Type="http://schemas.openxmlformats.org/officeDocument/2006/relationships/hyperlink" Target="https://www.the-numbers.com/box-office-chart/daily/2023/09/15" TargetMode="External"/><Relationship Id="rId259" Type="http://schemas.openxmlformats.org/officeDocument/2006/relationships/hyperlink" Target="https://www.the-numbers.com/movie/Tiger-3-(2023-India)" TargetMode="External"/><Relationship Id="rId466" Type="http://schemas.openxmlformats.org/officeDocument/2006/relationships/hyperlink" Target="https://www.the-numbers.com/box-office-chart/daily/2022/11/18" TargetMode="External"/><Relationship Id="rId673" Type="http://schemas.openxmlformats.org/officeDocument/2006/relationships/hyperlink" Target="https://www.the-numbers.com/movie/Wicker-Man-The-(1973)" TargetMode="External"/><Relationship Id="rId880" Type="http://schemas.openxmlformats.org/officeDocument/2006/relationships/hyperlink" Target="https://www.the-numbers.com/movie/Tokyo-Pop-(1988)" TargetMode="External"/><Relationship Id="rId1096" Type="http://schemas.openxmlformats.org/officeDocument/2006/relationships/hyperlink" Target="https://www.the-numbers.com/movie/Jethica-(2023)" TargetMode="External"/><Relationship Id="rId23" Type="http://schemas.openxmlformats.org/officeDocument/2006/relationships/hyperlink" Target="https://www.the-numbers.com/movie/Indiana-Jones-and-the-Dial-of-Destiny-(2023)" TargetMode="External"/><Relationship Id="rId119" Type="http://schemas.openxmlformats.org/officeDocument/2006/relationships/hyperlink" Target="https://www.the-numbers.com/movie/Renaissance-A-Film-by-Beyonce-(2023)" TargetMode="External"/><Relationship Id="rId326" Type="http://schemas.openxmlformats.org/officeDocument/2006/relationships/hyperlink" Target="https://www.the-numbers.com/movie/Blackberry-(2023)" TargetMode="External"/><Relationship Id="rId533" Type="http://schemas.openxmlformats.org/officeDocument/2006/relationships/hyperlink" Target="https://www.the-numbers.com/box-office-chart/daily/2022/06/24" TargetMode="External"/><Relationship Id="rId978" Type="http://schemas.openxmlformats.org/officeDocument/2006/relationships/hyperlink" Target="https://www.the-numbers.com/box-office-chart/daily/2023/07/07" TargetMode="External"/><Relationship Id="rId740" Type="http://schemas.openxmlformats.org/officeDocument/2006/relationships/hyperlink" Target="https://www.the-numbers.com/box-office-chart/daily/2023/06/30" TargetMode="External"/><Relationship Id="rId838" Type="http://schemas.openxmlformats.org/officeDocument/2006/relationships/hyperlink" Target="https://www.the-numbers.com/box-office-chart/daily/2023/11/03" TargetMode="External"/><Relationship Id="rId1023" Type="http://schemas.openxmlformats.org/officeDocument/2006/relationships/hyperlink" Target="https://www.the-numbers.com/movie/Give-Me-Pity-(2023)" TargetMode="External"/><Relationship Id="rId172" Type="http://schemas.openxmlformats.org/officeDocument/2006/relationships/hyperlink" Target="https://www.the-numbers.com/box-office-chart/daily/2023/06/30" TargetMode="External"/><Relationship Id="rId477" Type="http://schemas.openxmlformats.org/officeDocument/2006/relationships/hyperlink" Target="https://www.the-numbers.com/box-office-chart/daily/1999/08/20" TargetMode="External"/><Relationship Id="rId600" Type="http://schemas.openxmlformats.org/officeDocument/2006/relationships/hyperlink" Target="https://www.the-numbers.com/box-office-chart/daily/2023/10/06" TargetMode="External"/><Relationship Id="rId684" Type="http://schemas.openxmlformats.org/officeDocument/2006/relationships/hyperlink" Target="https://www.the-numbers.com/movie/Kill-Room-The-(2023)" TargetMode="External"/><Relationship Id="rId337" Type="http://schemas.openxmlformats.org/officeDocument/2006/relationships/hyperlink" Target="https://www.the-numbers.com/movie/Skinamarink-(2023-Canada)" TargetMode="External"/><Relationship Id="rId891" Type="http://schemas.openxmlformats.org/officeDocument/2006/relationships/hyperlink" Target="https://www.the-numbers.com/movie/Compassionate-Spy-A-(2023)" TargetMode="External"/><Relationship Id="rId905" Type="http://schemas.openxmlformats.org/officeDocument/2006/relationships/hyperlink" Target="https://www.the-numbers.com/movie/Headmistress-The-(2023)" TargetMode="External"/><Relationship Id="rId989" Type="http://schemas.openxmlformats.org/officeDocument/2006/relationships/hyperlink" Target="https://www.the-numbers.com/movie/Twist-a-Bamako-(2022-France)" TargetMode="External"/><Relationship Id="rId34" Type="http://schemas.openxmlformats.org/officeDocument/2006/relationships/hyperlink" Target="https://www.the-numbers.com/box-office-chart/daily/2023/06/16" TargetMode="External"/><Relationship Id="rId544" Type="http://schemas.openxmlformats.org/officeDocument/2006/relationships/hyperlink" Target="https://www.the-numbers.com/box-office-chart/daily/2023/09/09" TargetMode="External"/><Relationship Id="rId751" Type="http://schemas.openxmlformats.org/officeDocument/2006/relationships/hyperlink" Target="https://www.the-numbers.com/movie/Lakota-Nation-vs-United-States-(2023)" TargetMode="External"/><Relationship Id="rId849" Type="http://schemas.openxmlformats.org/officeDocument/2006/relationships/hyperlink" Target="https://www.the-numbers.com/movie/Black-Ice-(2023)" TargetMode="External"/><Relationship Id="rId183" Type="http://schemas.openxmlformats.org/officeDocument/2006/relationships/hyperlink" Target="https://www.the-numbers.com/box-office-chart/daily/2023/07/07" TargetMode="External"/><Relationship Id="rId390" Type="http://schemas.openxmlformats.org/officeDocument/2006/relationships/hyperlink" Target="https://www.the-numbers.com/movie/Lord-of-the-Rings-The-Return-of-the-King-The" TargetMode="External"/><Relationship Id="rId404" Type="http://schemas.openxmlformats.org/officeDocument/2006/relationships/hyperlink" Target="https://www.the-numbers.com/box-office-chart/daily/2023/05/12" TargetMode="External"/><Relationship Id="rId611" Type="http://schemas.openxmlformats.org/officeDocument/2006/relationships/hyperlink" Target="https://www.the-numbers.com/box-office-chart/daily/2023/08/25" TargetMode="External"/><Relationship Id="rId1034" Type="http://schemas.openxmlformats.org/officeDocument/2006/relationships/hyperlink" Target="https://www.the-numbers.com/box-office-chart/daily/2022/11/04" TargetMode="External"/><Relationship Id="rId250" Type="http://schemas.openxmlformats.org/officeDocument/2006/relationships/hyperlink" Target="https://www.the-numbers.com/box-office-chart/daily/2022/11/11" TargetMode="External"/><Relationship Id="rId488" Type="http://schemas.openxmlformats.org/officeDocument/2006/relationships/hyperlink" Target="https://www.the-numbers.com/box-office-chart/daily/2023/02/17" TargetMode="External"/><Relationship Id="rId695" Type="http://schemas.openxmlformats.org/officeDocument/2006/relationships/hyperlink" Target="https://www.the-numbers.com/box-office-chart/daily/2022/10/21" TargetMode="External"/><Relationship Id="rId709" Type="http://schemas.openxmlformats.org/officeDocument/2006/relationships/hyperlink" Target="https://www.the-numbers.com/box-office-chart/daily/2023/02/14" TargetMode="External"/><Relationship Id="rId916" Type="http://schemas.openxmlformats.org/officeDocument/2006/relationships/hyperlink" Target="https://www.the-numbers.com/box-office-chart/daily/2012/04/20" TargetMode="External"/><Relationship Id="rId1101" Type="http://schemas.openxmlformats.org/officeDocument/2006/relationships/hyperlink" Target="https://www.the-numbers.com/box-office-chart/daily/2023/10/27" TargetMode="External"/><Relationship Id="rId45" Type="http://schemas.openxmlformats.org/officeDocument/2006/relationships/hyperlink" Target="https://www.the-numbers.com/movie/Scream-VI-(2023)" TargetMode="External"/><Relationship Id="rId110" Type="http://schemas.openxmlformats.org/officeDocument/2006/relationships/hyperlink" Target="https://www.the-numbers.com/box-office-chart/daily/2023/09/15" TargetMode="External"/><Relationship Id="rId348" Type="http://schemas.openxmlformats.org/officeDocument/2006/relationships/hyperlink" Target="https://www.the-numbers.com/box-office-chart/daily/2023/11/03" TargetMode="External"/><Relationship Id="rId555" Type="http://schemas.openxmlformats.org/officeDocument/2006/relationships/hyperlink" Target="https://www.the-numbers.com/movie/Farewell-My-Concubine-(1993)" TargetMode="External"/><Relationship Id="rId762" Type="http://schemas.openxmlformats.org/officeDocument/2006/relationships/hyperlink" Target="https://www.the-numbers.com/box-office-chart/daily/2023/04/21" TargetMode="External"/><Relationship Id="rId194" Type="http://schemas.openxmlformats.org/officeDocument/2006/relationships/hyperlink" Target="https://www.the-numbers.com/box-office-chart/daily/2023/12/01" TargetMode="External"/><Relationship Id="rId208" Type="http://schemas.openxmlformats.org/officeDocument/2006/relationships/hyperlink" Target="https://www.the-numbers.com/box-office-chart/daily/2022/12/23" TargetMode="External"/><Relationship Id="rId415" Type="http://schemas.openxmlformats.org/officeDocument/2006/relationships/hyperlink" Target="https://www.the-numbers.com/movie/Fools-Paradise-(2023)" TargetMode="External"/><Relationship Id="rId622" Type="http://schemas.openxmlformats.org/officeDocument/2006/relationships/hyperlink" Target="https://www.the-numbers.com/box-office-chart/daily/2011/04/08" TargetMode="External"/><Relationship Id="rId1045" Type="http://schemas.openxmlformats.org/officeDocument/2006/relationships/hyperlink" Target="https://www.the-numbers.com/box-office-chart/daily/2023/06/30" TargetMode="External"/><Relationship Id="rId261" Type="http://schemas.openxmlformats.org/officeDocument/2006/relationships/hyperlink" Target="https://www.the-numbers.com/movie/Women-Talking-(2022)" TargetMode="External"/><Relationship Id="rId499" Type="http://schemas.openxmlformats.org/officeDocument/2006/relationships/hyperlink" Target="https://www.the-numbers.com/movie/Sanctuary-(2023)" TargetMode="External"/><Relationship Id="rId927" Type="http://schemas.openxmlformats.org/officeDocument/2006/relationships/hyperlink" Target="https://www.the-numbers.com/movie/Before-the-Sunset-(2023-Japan)" TargetMode="External"/><Relationship Id="rId1112" Type="http://schemas.openxmlformats.org/officeDocument/2006/relationships/hyperlink" Target="https://www.the-numbers.com/movie/This-Much-We-Know-(2023)" TargetMode="External"/><Relationship Id="rId56" Type="http://schemas.openxmlformats.org/officeDocument/2006/relationships/hyperlink" Target="https://www.the-numbers.com/box-office-chart/daily/2023/09/01" TargetMode="External"/><Relationship Id="rId359" Type="http://schemas.openxmlformats.org/officeDocument/2006/relationships/hyperlink" Target="https://www.the-numbers.com/movie/Princess-Mononoke-(1997-Japan)" TargetMode="External"/><Relationship Id="rId566" Type="http://schemas.openxmlformats.org/officeDocument/2006/relationships/hyperlink" Target="https://www.the-numbers.com/movie/Inventor-The-(2023)" TargetMode="External"/><Relationship Id="rId773" Type="http://schemas.openxmlformats.org/officeDocument/2006/relationships/hyperlink" Target="https://www.the-numbers.com/movie/envol-L-(2023-France)" TargetMode="External"/><Relationship Id="rId121" Type="http://schemas.openxmlformats.org/officeDocument/2006/relationships/hyperlink" Target="https://www.the-numbers.com/movie/Missing-(2023)" TargetMode="External"/><Relationship Id="rId219" Type="http://schemas.openxmlformats.org/officeDocument/2006/relationships/hyperlink" Target="https://www.the-numbers.com/box-office-chart/daily/2023/04/14" TargetMode="External"/><Relationship Id="rId426" Type="http://schemas.openxmlformats.org/officeDocument/2006/relationships/hyperlink" Target="https://www.the-numbers.com/box-office-chart/daily/2023/02/17" TargetMode="External"/><Relationship Id="rId633" Type="http://schemas.openxmlformats.org/officeDocument/2006/relationships/hyperlink" Target="https://www.the-numbers.com/movie/Lyle-Lyle-Crocodile-(2022)" TargetMode="External"/><Relationship Id="rId980" Type="http://schemas.openxmlformats.org/officeDocument/2006/relationships/hyperlink" Target="https://www.the-numbers.com/box-office-chart/daily/2023/03/31" TargetMode="External"/><Relationship Id="rId1056" Type="http://schemas.openxmlformats.org/officeDocument/2006/relationships/hyperlink" Target="https://www.the-numbers.com/movie/What-Comes-Around-(2023)" TargetMode="External"/><Relationship Id="rId840" Type="http://schemas.openxmlformats.org/officeDocument/2006/relationships/hyperlink" Target="https://www.the-numbers.com/box-office-chart/daily/2023/06/23" TargetMode="External"/><Relationship Id="rId938" Type="http://schemas.openxmlformats.org/officeDocument/2006/relationships/hyperlink" Target="https://www.the-numbers.com/box-office-chart/daily/2023/08/11" TargetMode="External"/><Relationship Id="rId67" Type="http://schemas.openxmlformats.org/officeDocument/2006/relationships/hyperlink" Target="https://www.the-numbers.com/movie/Blue-Beetle-(2023)" TargetMode="External"/><Relationship Id="rId272" Type="http://schemas.openxmlformats.org/officeDocument/2006/relationships/hyperlink" Target="https://www.the-numbers.com/movie/You-Hurt-My-Feelings-(2023)" TargetMode="External"/><Relationship Id="rId577" Type="http://schemas.openxmlformats.org/officeDocument/2006/relationships/hyperlink" Target="https://www.the-numbers.com/box-office-chart/daily/2023/03/24" TargetMode="External"/><Relationship Id="rId700" Type="http://schemas.openxmlformats.org/officeDocument/2006/relationships/hyperlink" Target="https://www.the-numbers.com/movie/Decision-to-Leave-(2022-South-Korea)" TargetMode="External"/><Relationship Id="rId1123" Type="http://schemas.openxmlformats.org/officeDocument/2006/relationships/hyperlink" Target="https://www.the-numbers.com/box-office-chart/daily/2023/03/31" TargetMode="External"/><Relationship Id="rId132" Type="http://schemas.openxmlformats.org/officeDocument/2006/relationships/hyperlink" Target="https://www.the-numbers.com/box-office-chart/daily/2023/06/16" TargetMode="External"/><Relationship Id="rId784" Type="http://schemas.openxmlformats.org/officeDocument/2006/relationships/hyperlink" Target="https://www.the-numbers.com/movie/Ticket-to-Paradise-(2022)" TargetMode="External"/><Relationship Id="rId991" Type="http://schemas.openxmlformats.org/officeDocument/2006/relationships/hyperlink" Target="https://www.the-numbers.com/movie/Break-the-Mold-The-Zach-Bates-Story-(2023)" TargetMode="External"/><Relationship Id="rId1067" Type="http://schemas.openxmlformats.org/officeDocument/2006/relationships/hyperlink" Target="https://www.the-numbers.com/box-office-chart/daily/2023/11/03" TargetMode="External"/><Relationship Id="rId437" Type="http://schemas.openxmlformats.org/officeDocument/2006/relationships/hyperlink" Target="https://www.the-numbers.com/movie/How-to-Blow-Up-a-Pipeline-(2023)" TargetMode="External"/><Relationship Id="rId644" Type="http://schemas.openxmlformats.org/officeDocument/2006/relationships/hyperlink" Target="https://www.the-numbers.com/movie/1976-(2023-Chile)" TargetMode="External"/><Relationship Id="rId851" Type="http://schemas.openxmlformats.org/officeDocument/2006/relationships/hyperlink" Target="https://www.the-numbers.com/movie/cinq-diables-Les-(2022-France)" TargetMode="External"/><Relationship Id="rId283" Type="http://schemas.openxmlformats.org/officeDocument/2006/relationships/hyperlink" Target="https://www.the-numbers.com/box-office-chart/daily/2023/05/12" TargetMode="External"/><Relationship Id="rId490" Type="http://schemas.openxmlformats.org/officeDocument/2006/relationships/hyperlink" Target="https://www.the-numbers.com/box-office-chart/daily/2023/08/04" TargetMode="External"/><Relationship Id="rId504" Type="http://schemas.openxmlformats.org/officeDocument/2006/relationships/hyperlink" Target="https://www.the-numbers.com/movie/Strange-Way-of-Life-(2023-Spain)" TargetMode="External"/><Relationship Id="rId711" Type="http://schemas.openxmlformats.org/officeDocument/2006/relationships/hyperlink" Target="https://www.the-numbers.com/box-office-chart/daily/2012/03/02" TargetMode="External"/><Relationship Id="rId949" Type="http://schemas.openxmlformats.org/officeDocument/2006/relationships/hyperlink" Target="https://www.the-numbers.com/movie/Only-in-Theaters-(2022)" TargetMode="External"/><Relationship Id="rId1134" Type="http://schemas.openxmlformats.org/officeDocument/2006/relationships/hyperlink" Target="https://www.the-numbers.com/box-office-chart/daily/2022/11/04" TargetMode="External"/><Relationship Id="rId78" Type="http://schemas.openxmlformats.org/officeDocument/2006/relationships/hyperlink" Target="https://www.the-numbers.com/box-office-chart/daily/2023/09/29" TargetMode="External"/><Relationship Id="rId143" Type="http://schemas.openxmlformats.org/officeDocument/2006/relationships/hyperlink" Target="https://www.the-numbers.com/movie/Are-You-There-God-Its-Me-Margaret" TargetMode="External"/><Relationship Id="rId350" Type="http://schemas.openxmlformats.org/officeDocument/2006/relationships/hyperlink" Target="https://www.the-numbers.com/box-office-chart/daily/2005/03/25" TargetMode="External"/><Relationship Id="rId588" Type="http://schemas.openxmlformats.org/officeDocument/2006/relationships/hyperlink" Target="https://www.the-numbers.com/box-office-chart/daily/2022/12/09" TargetMode="External"/><Relationship Id="rId795" Type="http://schemas.openxmlformats.org/officeDocument/2006/relationships/hyperlink" Target="https://www.the-numbers.com/box-office-chart/daily/2023/12/22" TargetMode="External"/><Relationship Id="rId809" Type="http://schemas.openxmlformats.org/officeDocument/2006/relationships/hyperlink" Target="https://www.the-numbers.com/movie/Biosphere-(2023)" TargetMode="External"/><Relationship Id="rId9" Type="http://schemas.openxmlformats.org/officeDocument/2006/relationships/hyperlink" Target="https://www.the-numbers.com/movie/Oppenheimer-(2023)" TargetMode="External"/><Relationship Id="rId210" Type="http://schemas.openxmlformats.org/officeDocument/2006/relationships/hyperlink" Target="https://www.the-numbers.com/box-office-chart/daily/2023/12/08" TargetMode="External"/><Relationship Id="rId448" Type="http://schemas.openxmlformats.org/officeDocument/2006/relationships/hyperlink" Target="https://www.the-numbers.com/box-office-chart/daily/2000/11/17" TargetMode="External"/><Relationship Id="rId655" Type="http://schemas.openxmlformats.org/officeDocument/2006/relationships/hyperlink" Target="https://www.the-numbers.com/box-office-chart/daily/2008/07/18" TargetMode="External"/><Relationship Id="rId862" Type="http://schemas.openxmlformats.org/officeDocument/2006/relationships/hyperlink" Target="https://www.the-numbers.com/movie/Werckmeister-harmoniak-(Hungary)" TargetMode="External"/><Relationship Id="rId1078" Type="http://schemas.openxmlformats.org/officeDocument/2006/relationships/hyperlink" Target="https://www.the-numbers.com/movie/How-I-Learned-to-Fly-(2023)" TargetMode="External"/><Relationship Id="rId294" Type="http://schemas.openxmlformats.org/officeDocument/2006/relationships/hyperlink" Target="https://www.the-numbers.com/movie/Anatomie-d-une-chute-(2023-France)" TargetMode="External"/><Relationship Id="rId308" Type="http://schemas.openxmlformats.org/officeDocument/2006/relationships/hyperlink" Target="https://www.the-numbers.com/movie/What-Happens-Later-(2023)" TargetMode="External"/><Relationship Id="rId515" Type="http://schemas.openxmlformats.org/officeDocument/2006/relationships/hyperlink" Target="https://www.the-numbers.com/movie/Under-the-Sea-3-D" TargetMode="External"/><Relationship Id="rId722" Type="http://schemas.openxmlformats.org/officeDocument/2006/relationships/hyperlink" Target="https://www.the-numbers.com/movie/Casper-(1995)" TargetMode="External"/><Relationship Id="rId89" Type="http://schemas.openxmlformats.org/officeDocument/2006/relationships/hyperlink" Target="https://www.the-numbers.com/movie/Migration-(2023)" TargetMode="External"/><Relationship Id="rId154" Type="http://schemas.openxmlformats.org/officeDocument/2006/relationships/hyperlink" Target="https://www.the-numbers.com/box-office-chart/daily/2023/01/25" TargetMode="External"/><Relationship Id="rId361" Type="http://schemas.openxmlformats.org/officeDocument/2006/relationships/hyperlink" Target="https://www.the-numbers.com/movie/Polite-Society-(2023-United-Kingdom)" TargetMode="External"/><Relationship Id="rId599" Type="http://schemas.openxmlformats.org/officeDocument/2006/relationships/hyperlink" Target="https://www.the-numbers.com/movie/Shelter-in-Solitude-(2023)" TargetMode="External"/><Relationship Id="rId1005" Type="http://schemas.openxmlformats.org/officeDocument/2006/relationships/hyperlink" Target="https://www.the-numbers.com/box-office-chart/daily/2023/04/14" TargetMode="External"/><Relationship Id="rId459" Type="http://schemas.openxmlformats.org/officeDocument/2006/relationships/hyperlink" Target="https://www.the-numbers.com/box-office-chart/daily/2023/10/06" TargetMode="External"/><Relationship Id="rId666" Type="http://schemas.openxmlformats.org/officeDocument/2006/relationships/hyperlink" Target="https://www.the-numbers.com/box-office-chart/daily/2023/04/28" TargetMode="External"/><Relationship Id="rId873" Type="http://schemas.openxmlformats.org/officeDocument/2006/relationships/hyperlink" Target="https://www.the-numbers.com/box-office-chart/daily/2023/01/06" TargetMode="External"/><Relationship Id="rId1089" Type="http://schemas.openxmlformats.org/officeDocument/2006/relationships/hyperlink" Target="https://www.the-numbers.com/box-office-chart/daily/2023/07/15" TargetMode="External"/><Relationship Id="rId16" Type="http://schemas.openxmlformats.org/officeDocument/2006/relationships/hyperlink" Target="https://www.the-numbers.com/box-office-chart/daily/2023/02/17" TargetMode="External"/><Relationship Id="rId221" Type="http://schemas.openxmlformats.org/officeDocument/2006/relationships/hyperlink" Target="https://www.the-numbers.com/box-office-chart/daily/2023/12/01" TargetMode="External"/><Relationship Id="rId319" Type="http://schemas.openxmlformats.org/officeDocument/2006/relationships/hyperlink" Target="https://www.the-numbers.com/box-office-chart/daily/2022/11/18" TargetMode="External"/><Relationship Id="rId526" Type="http://schemas.openxmlformats.org/officeDocument/2006/relationships/hyperlink" Target="https://www.the-numbers.com/movie/Amerikatsi-(2023-Armenia)" TargetMode="External"/><Relationship Id="rId733" Type="http://schemas.openxmlformats.org/officeDocument/2006/relationships/hyperlink" Target="https://www.the-numbers.com/movie/Carmen-(2023-France)" TargetMode="External"/><Relationship Id="rId940" Type="http://schemas.openxmlformats.org/officeDocument/2006/relationships/hyperlink" Target="https://www.the-numbers.com/box-office-chart/daily/2023/03/10" TargetMode="External"/><Relationship Id="rId1016" Type="http://schemas.openxmlformats.org/officeDocument/2006/relationships/hyperlink" Target="https://www.the-numbers.com/box-office-chart/daily/2023/02/24" TargetMode="External"/><Relationship Id="rId165" Type="http://schemas.openxmlformats.org/officeDocument/2006/relationships/hyperlink" Target="https://www.the-numbers.com/movie/Expend4bles-(2023)" TargetMode="External"/><Relationship Id="rId372" Type="http://schemas.openxmlformats.org/officeDocument/2006/relationships/hyperlink" Target="https://www.the-numbers.com/box-office-chart/daily/2023/10/06" TargetMode="External"/><Relationship Id="rId677" Type="http://schemas.openxmlformats.org/officeDocument/2006/relationships/hyperlink" Target="https://www.the-numbers.com/box-office-chart/daily/2023/08/04" TargetMode="External"/><Relationship Id="rId800" Type="http://schemas.openxmlformats.org/officeDocument/2006/relationships/hyperlink" Target="https://www.the-numbers.com/movie/Vanskabte-Land-(2022-Denmark)" TargetMode="External"/><Relationship Id="rId232" Type="http://schemas.openxmlformats.org/officeDocument/2006/relationships/hyperlink" Target="https://www.the-numbers.com/box-office-chart/daily/2023/12/21" TargetMode="External"/><Relationship Id="rId884" Type="http://schemas.openxmlformats.org/officeDocument/2006/relationships/hyperlink" Target="https://www.the-numbers.com/box-office-chart/daily/2023/06/22" TargetMode="External"/><Relationship Id="rId27" Type="http://schemas.openxmlformats.org/officeDocument/2006/relationships/hyperlink" Target="https://www.the-numbers.com/movie/Hunger-Games-The-The-Ballad-of-Songbirds-and-Snakes-(2023)" TargetMode="External"/><Relationship Id="rId537" Type="http://schemas.openxmlformats.org/officeDocument/2006/relationships/hyperlink" Target="https://www.the-numbers.com/movie/Mother-Teresa-and-Me-(2022-Switzerland)" TargetMode="External"/><Relationship Id="rId744" Type="http://schemas.openxmlformats.org/officeDocument/2006/relationships/hyperlink" Target="https://www.the-numbers.com/box-office-chart/daily/2022/10/28" TargetMode="External"/><Relationship Id="rId951" Type="http://schemas.openxmlformats.org/officeDocument/2006/relationships/hyperlink" Target="https://www.the-numbers.com/movie/Mon-crime-(2023-France)" TargetMode="External"/><Relationship Id="rId80" Type="http://schemas.openxmlformats.org/officeDocument/2006/relationships/hyperlink" Target="https://www.the-numbers.com/box-office-chart/daily/2023/02/24" TargetMode="External"/><Relationship Id="rId176" Type="http://schemas.openxmlformats.org/officeDocument/2006/relationships/hyperlink" Target="https://www.the-numbers.com/movie/Animal-(2023-India)" TargetMode="External"/><Relationship Id="rId383" Type="http://schemas.openxmlformats.org/officeDocument/2006/relationships/hyperlink" Target="https://www.the-numbers.com/movie/Back-to-the-Future-(1985)" TargetMode="External"/><Relationship Id="rId590" Type="http://schemas.openxmlformats.org/officeDocument/2006/relationships/hyperlink" Target="https://www.the-numbers.com/box-office-chart/daily/2023/07/28" TargetMode="External"/><Relationship Id="rId604" Type="http://schemas.openxmlformats.org/officeDocument/2006/relationships/hyperlink" Target="https://www.the-numbers.com/movie/Malum-(2023)" TargetMode="External"/><Relationship Id="rId811" Type="http://schemas.openxmlformats.org/officeDocument/2006/relationships/hyperlink" Target="https://www.the-numbers.com/movie/My-Happy-Ending-(2023)" TargetMode="External"/><Relationship Id="rId1027" Type="http://schemas.openxmlformats.org/officeDocument/2006/relationships/hyperlink" Target="https://www.the-numbers.com/movie/Kennedy-Incident-The-(2021-Estonia)" TargetMode="External"/><Relationship Id="rId243" Type="http://schemas.openxmlformats.org/officeDocument/2006/relationships/hyperlink" Target="https://www.the-numbers.com/movie/Love-Again-(2023)" TargetMode="External"/><Relationship Id="rId450" Type="http://schemas.openxmlformats.org/officeDocument/2006/relationships/hyperlink" Target="https://www.the-numbers.com/movie/Shortcomings-(2022)" TargetMode="External"/><Relationship Id="rId688" Type="http://schemas.openxmlformats.org/officeDocument/2006/relationships/hyperlink" Target="https://www.the-numbers.com/movie/Unit-262-(2023)" TargetMode="External"/><Relationship Id="rId895" Type="http://schemas.openxmlformats.org/officeDocument/2006/relationships/hyperlink" Target="https://www.the-numbers.com/movie/Pandas-(Documentary)" TargetMode="External"/><Relationship Id="rId909" Type="http://schemas.openxmlformats.org/officeDocument/2006/relationships/hyperlink" Target="https://www.the-numbers.com/movie/Peeping-Tom" TargetMode="External"/><Relationship Id="rId1080" Type="http://schemas.openxmlformats.org/officeDocument/2006/relationships/hyperlink" Target="https://www.the-numbers.com/movie/Nacao-Valente-(2023-Portugal)" TargetMode="External"/><Relationship Id="rId38" Type="http://schemas.openxmlformats.org/officeDocument/2006/relationships/hyperlink" Target="https://www.the-numbers.com/box-office-chart/daily/2023/10/27" TargetMode="External"/><Relationship Id="rId103" Type="http://schemas.openxmlformats.org/officeDocument/2006/relationships/hyperlink" Target="https://www.the-numbers.com/movie/Gran-Turismo-Based-on-a-True-Story-(2023)" TargetMode="External"/><Relationship Id="rId310" Type="http://schemas.openxmlformats.org/officeDocument/2006/relationships/hyperlink" Target="https://www.the-numbers.com/movie/Rocky-Aur-Rani-Kii-Prem-Kahaani-(2023-India)" TargetMode="External"/><Relationship Id="rId548" Type="http://schemas.openxmlformats.org/officeDocument/2006/relationships/hyperlink" Target="https://www.the-numbers.com/box-office-chart/daily/2022/12/30" TargetMode="External"/><Relationship Id="rId755" Type="http://schemas.openxmlformats.org/officeDocument/2006/relationships/hyperlink" Target="https://www.the-numbers.com/movie/Linoleum-(2022)" TargetMode="External"/><Relationship Id="rId962" Type="http://schemas.openxmlformats.org/officeDocument/2006/relationships/hyperlink" Target="https://www.the-numbers.com/box-office-chart/daily/2023/10/27" TargetMode="External"/><Relationship Id="rId91" Type="http://schemas.openxmlformats.org/officeDocument/2006/relationships/hyperlink" Target="https://www.the-numbers.com/movie/Saw-X-(2023)" TargetMode="External"/><Relationship Id="rId187" Type="http://schemas.openxmlformats.org/officeDocument/2006/relationships/hyperlink" Target="https://www.the-numbers.com/movie/About-My-Father-(2023)" TargetMode="External"/><Relationship Id="rId394" Type="http://schemas.openxmlformats.org/officeDocument/2006/relationships/hyperlink" Target="https://www.the-numbers.com/movie/Camp-Hideout-(2023)" TargetMode="External"/><Relationship Id="rId408" Type="http://schemas.openxmlformats.org/officeDocument/2006/relationships/hyperlink" Target="https://www.the-numbers.com/box-office-chart/daily/2022/12/26" TargetMode="External"/><Relationship Id="rId615" Type="http://schemas.openxmlformats.org/officeDocument/2006/relationships/hyperlink" Target="https://www.the-numbers.com/movie/I-Can-(2023)" TargetMode="External"/><Relationship Id="rId822" Type="http://schemas.openxmlformats.org/officeDocument/2006/relationships/hyperlink" Target="https://www.the-numbers.com/box-office-chart/daily/2023/12/15" TargetMode="External"/><Relationship Id="rId1038" Type="http://schemas.openxmlformats.org/officeDocument/2006/relationships/hyperlink" Target="https://www.the-numbers.com/movie/Muzzle-(2023)" TargetMode="External"/><Relationship Id="rId254" Type="http://schemas.openxmlformats.org/officeDocument/2006/relationships/hyperlink" Target="https://www.the-numbers.com/box-office-chart/daily/2023/04/14" TargetMode="External"/><Relationship Id="rId699" Type="http://schemas.openxmlformats.org/officeDocument/2006/relationships/hyperlink" Target="https://www.the-numbers.com/box-office-chart/daily/2023/06/21" TargetMode="External"/><Relationship Id="rId1091" Type="http://schemas.openxmlformats.org/officeDocument/2006/relationships/hyperlink" Target="https://www.the-numbers.com/box-office-chart/daily/2023/03/31" TargetMode="External"/><Relationship Id="rId1105" Type="http://schemas.openxmlformats.org/officeDocument/2006/relationships/hyperlink" Target="https://www.the-numbers.com/box-office-chart/daily/2023/11/03" TargetMode="External"/><Relationship Id="rId49" Type="http://schemas.openxmlformats.org/officeDocument/2006/relationships/hyperlink" Target="https://www.the-numbers.com/movie/Trolls-Band-Together-(2023)" TargetMode="External"/><Relationship Id="rId114" Type="http://schemas.openxmlformats.org/officeDocument/2006/relationships/hyperlink" Target="https://www.the-numbers.com/box-office-chart/daily/2023/02/03" TargetMode="External"/><Relationship Id="rId461" Type="http://schemas.openxmlformats.org/officeDocument/2006/relationships/hyperlink" Target="https://www.the-numbers.com/movie/Joan-Baez-I-Am-a-Noise-(2023)" TargetMode="External"/><Relationship Id="rId559" Type="http://schemas.openxmlformats.org/officeDocument/2006/relationships/hyperlink" Target="https://www.the-numbers.com/box-office-chart/daily/2023/09/15" TargetMode="External"/><Relationship Id="rId766" Type="http://schemas.openxmlformats.org/officeDocument/2006/relationships/hyperlink" Target="https://www.the-numbers.com/box-office-chart/daily/2023/02/24" TargetMode="External"/><Relationship Id="rId198" Type="http://schemas.openxmlformats.org/officeDocument/2006/relationships/hyperlink" Target="https://www.the-numbers.com/box-office-chart/daily/2023/11/17" TargetMode="External"/><Relationship Id="rId321" Type="http://schemas.openxmlformats.org/officeDocument/2006/relationships/hyperlink" Target="https://www.the-numbers.com/box-office-chart/daily/2023/03/13" TargetMode="External"/><Relationship Id="rId419" Type="http://schemas.openxmlformats.org/officeDocument/2006/relationships/hyperlink" Target="https://www.the-numbers.com/movie/Lost-in-the-Stars-(2023-China)" TargetMode="External"/><Relationship Id="rId626" Type="http://schemas.openxmlformats.org/officeDocument/2006/relationships/hyperlink" Target="https://www.the-numbers.com/box-office-chart/daily/2023/01/20" TargetMode="External"/><Relationship Id="rId973" Type="http://schemas.openxmlformats.org/officeDocument/2006/relationships/hyperlink" Target="https://www.the-numbers.com/movie/Baby-Ruby-(2023)" TargetMode="External"/><Relationship Id="rId1049" Type="http://schemas.openxmlformats.org/officeDocument/2006/relationships/hyperlink" Target="https://www.the-numbers.com/box-office-chart/daily/2023/08/11" TargetMode="External"/><Relationship Id="rId833" Type="http://schemas.openxmlformats.org/officeDocument/2006/relationships/hyperlink" Target="https://www.the-numbers.com/movie/Simulant-(2023-Canada)" TargetMode="External"/><Relationship Id="rId1116" Type="http://schemas.openxmlformats.org/officeDocument/2006/relationships/hyperlink" Target="https://www.the-numbers.com/movie/Loudmouth-(2022)" TargetMode="External"/><Relationship Id="rId265" Type="http://schemas.openxmlformats.org/officeDocument/2006/relationships/hyperlink" Target="https://www.the-numbers.com/movie/Infinity-Pool-(2022-Canada)" TargetMode="External"/><Relationship Id="rId472" Type="http://schemas.openxmlformats.org/officeDocument/2006/relationships/hyperlink" Target="https://www.the-numbers.com/movie/Catvideofest-2023-(2023)" TargetMode="External"/><Relationship Id="rId900" Type="http://schemas.openxmlformats.org/officeDocument/2006/relationships/hyperlink" Target="https://www.the-numbers.com/box-office-chart/daily/2023/05/19" TargetMode="External"/><Relationship Id="rId125" Type="http://schemas.openxmlformats.org/officeDocument/2006/relationships/hyperlink" Target="https://www.the-numbers.com/movie/65-(2022)" TargetMode="External"/><Relationship Id="rId332" Type="http://schemas.openxmlformats.org/officeDocument/2006/relationships/hyperlink" Target="https://www.the-numbers.com/box-office-chart/daily/2023/01/27" TargetMode="External"/><Relationship Id="rId777" Type="http://schemas.openxmlformats.org/officeDocument/2006/relationships/hyperlink" Target="https://www.the-numbers.com/movie/Winter-Kills" TargetMode="External"/><Relationship Id="rId984" Type="http://schemas.openxmlformats.org/officeDocument/2006/relationships/hyperlink" Target="https://www.the-numbers.com/box-office-chart/daily/2023/11/03" TargetMode="External"/><Relationship Id="rId637" Type="http://schemas.openxmlformats.org/officeDocument/2006/relationships/hyperlink" Target="https://www.the-numbers.com/movie/Dicht-bij-Vermeer-(2023-Netherlands)" TargetMode="External"/><Relationship Id="rId844" Type="http://schemas.openxmlformats.org/officeDocument/2006/relationships/hyperlink" Target="https://www.the-numbers.com/box-office-chart/daily/2023/10/13" TargetMode="External"/><Relationship Id="rId276" Type="http://schemas.openxmlformats.org/officeDocument/2006/relationships/hyperlink" Target="https://www.the-numbers.com/movie/Golda-(2023-United-Kingdom)" TargetMode="External"/><Relationship Id="rId483" Type="http://schemas.openxmlformats.org/officeDocument/2006/relationships/hyperlink" Target="https://www.the-numbers.com/box-office-chart/daily/2011/10/07" TargetMode="External"/><Relationship Id="rId690" Type="http://schemas.openxmlformats.org/officeDocument/2006/relationships/hyperlink" Target="https://www.the-numbers.com/movie/UFC-286-(2023)" TargetMode="External"/><Relationship Id="rId704" Type="http://schemas.openxmlformats.org/officeDocument/2006/relationships/hyperlink" Target="https://www.the-numbers.com/movie/Natsu-e-no-tunnel-Sayonara-no-deguchi-(2022-Japan)" TargetMode="External"/><Relationship Id="rId911" Type="http://schemas.openxmlformats.org/officeDocument/2006/relationships/hyperlink" Target="https://www.the-numbers.com/movie/Melt-Goes-on-Forever-The-Art-and-Times-of-David-Hammons-(2023)" TargetMode="External"/><Relationship Id="rId1127" Type="http://schemas.openxmlformats.org/officeDocument/2006/relationships/hyperlink" Target="https://www.the-numbers.com/box-office-chart/daily/2023/09/29" TargetMode="External"/><Relationship Id="rId40" Type="http://schemas.openxmlformats.org/officeDocument/2006/relationships/hyperlink" Target="https://www.the-numbers.com/box-office-chart/daily/2023/12/15" TargetMode="External"/><Relationship Id="rId136" Type="http://schemas.openxmlformats.org/officeDocument/2006/relationships/hyperlink" Target="https://www.the-numbers.com/box-office-chart/daily/2023/12/22" TargetMode="External"/><Relationship Id="rId343" Type="http://schemas.openxmlformats.org/officeDocument/2006/relationships/hyperlink" Target="https://www.the-numbers.com/box-office-chart/daily/2023/01/20" TargetMode="External"/><Relationship Id="rId550" Type="http://schemas.openxmlformats.org/officeDocument/2006/relationships/hyperlink" Target="https://www.the-numbers.com/box-office-chart/daily/2023/04/14" TargetMode="External"/><Relationship Id="rId788" Type="http://schemas.openxmlformats.org/officeDocument/2006/relationships/hyperlink" Target="https://www.the-numbers.com/movie/Cinema-Sabaya-(2022-Israel)" TargetMode="External"/><Relationship Id="rId995" Type="http://schemas.openxmlformats.org/officeDocument/2006/relationships/hyperlink" Target="https://www.the-numbers.com/movie/TS-Eliots-Four-Quartets-(2022-United-Kingdom)" TargetMode="External"/><Relationship Id="rId203" Type="http://schemas.openxmlformats.org/officeDocument/2006/relationships/hyperlink" Target="https://www.the-numbers.com/movie/Ferrari-(2023)" TargetMode="External"/><Relationship Id="rId648" Type="http://schemas.openxmlformats.org/officeDocument/2006/relationships/hyperlink" Target="https://www.the-numbers.com/movie/Highest-of-Stakes-The-(2023)" TargetMode="External"/><Relationship Id="rId855" Type="http://schemas.openxmlformats.org/officeDocument/2006/relationships/hyperlink" Target="https://www.the-numbers.com/movie/R-M-N-(2022-Romania)" TargetMode="External"/><Relationship Id="rId1040" Type="http://schemas.openxmlformats.org/officeDocument/2006/relationships/hyperlink" Target="https://www.the-numbers.com/movie/Coup-de-Torchon-(1981-France)" TargetMode="External"/><Relationship Id="rId287" Type="http://schemas.openxmlformats.org/officeDocument/2006/relationships/hyperlink" Target="https://www.the-numbers.com/box-office-chart/daily/2023/02/03" TargetMode="External"/><Relationship Id="rId410" Type="http://schemas.openxmlformats.org/officeDocument/2006/relationships/hyperlink" Target="https://www.the-numbers.com/box-office-chart/daily/2023/03/17" TargetMode="External"/><Relationship Id="rId494" Type="http://schemas.openxmlformats.org/officeDocument/2006/relationships/hyperlink" Target="https://www.the-numbers.com/box-office-chart/daily/2022/03/24" TargetMode="External"/><Relationship Id="rId508" Type="http://schemas.openxmlformats.org/officeDocument/2006/relationships/hyperlink" Target="https://www.the-numbers.com/movie/Triangle-of-Sadness" TargetMode="External"/><Relationship Id="rId715" Type="http://schemas.openxmlformats.org/officeDocument/2006/relationships/hyperlink" Target="https://www.the-numbers.com/box-office-chart/daily/2023/09/01" TargetMode="External"/><Relationship Id="rId922" Type="http://schemas.openxmlformats.org/officeDocument/2006/relationships/hyperlink" Target="https://www.the-numbers.com/box-office-chart/daily/2023/12/01" TargetMode="External"/><Relationship Id="rId147" Type="http://schemas.openxmlformats.org/officeDocument/2006/relationships/hyperlink" Target="https://www.the-numbers.com/movie/Holdovers-The-(2023)" TargetMode="External"/><Relationship Id="rId354" Type="http://schemas.openxmlformats.org/officeDocument/2006/relationships/hyperlink" Target="https://www.the-numbers.com/box-office-chart/daily/2023/12/15" TargetMode="External"/><Relationship Id="rId799" Type="http://schemas.openxmlformats.org/officeDocument/2006/relationships/hyperlink" Target="https://www.the-numbers.com/box-office-chart/daily/2023/03/31" TargetMode="External"/><Relationship Id="rId51" Type="http://schemas.openxmlformats.org/officeDocument/2006/relationships/hyperlink" Target="https://www.the-numbers.com/movie/M3GAN" TargetMode="External"/><Relationship Id="rId561" Type="http://schemas.openxmlformats.org/officeDocument/2006/relationships/hyperlink" Target="https://www.the-numbers.com/box-office-chart/daily/2023/07/07" TargetMode="External"/><Relationship Id="rId659" Type="http://schemas.openxmlformats.org/officeDocument/2006/relationships/hyperlink" Target="https://www.the-numbers.com/box-office-chart/daily/2010/03/19" TargetMode="External"/><Relationship Id="rId866" Type="http://schemas.openxmlformats.org/officeDocument/2006/relationships/hyperlink" Target="https://www.the-numbers.com/movie/Others-The-(2001)" TargetMode="External"/><Relationship Id="rId214" Type="http://schemas.openxmlformats.org/officeDocument/2006/relationships/hyperlink" Target="https://www.the-numbers.com/movie/Radical-(2023-Mexico)" TargetMode="External"/><Relationship Id="rId298" Type="http://schemas.openxmlformats.org/officeDocument/2006/relationships/hyperlink" Target="https://www.the-numbers.com/movie/Journey-The-A-Music-Special-(2023)" TargetMode="External"/><Relationship Id="rId421" Type="http://schemas.openxmlformats.org/officeDocument/2006/relationships/hyperlink" Target="https://www.the-numbers.com/movie/Its-A-Wonderful-Knife-(2023)" TargetMode="External"/><Relationship Id="rId519" Type="http://schemas.openxmlformats.org/officeDocument/2006/relationships/hyperlink" Target="https://www.the-numbers.com/movie/Son-The-(2022)" TargetMode="External"/><Relationship Id="rId1051" Type="http://schemas.openxmlformats.org/officeDocument/2006/relationships/hyperlink" Target="https://www.the-numbers.com/box-office-chart/daily/2023/01/27" TargetMode="External"/><Relationship Id="rId158" Type="http://schemas.openxmlformats.org/officeDocument/2006/relationships/hyperlink" Target="https://www.the-numbers.com/box-office-chart/daily/2023/04/14" TargetMode="External"/><Relationship Id="rId726" Type="http://schemas.openxmlformats.org/officeDocument/2006/relationships/hyperlink" Target="https://www.the-numbers.com/box-office-chart/daily/2010/08/13" TargetMode="External"/><Relationship Id="rId933" Type="http://schemas.openxmlformats.org/officeDocument/2006/relationships/hyperlink" Target="https://www.the-numbers.com/movie/Road-Dance-The-(2022-United-Kingdom)" TargetMode="External"/><Relationship Id="rId1009" Type="http://schemas.openxmlformats.org/officeDocument/2006/relationships/hyperlink" Target="https://www.the-numbers.com/movie/Loren-and-Rose-(2023)" TargetMode="External"/><Relationship Id="rId62" Type="http://schemas.openxmlformats.org/officeDocument/2006/relationships/hyperlink" Target="https://www.the-numbers.com/box-office-chart/daily/2023/08/04" TargetMode="External"/><Relationship Id="rId365" Type="http://schemas.openxmlformats.org/officeDocument/2006/relationships/hyperlink" Target="https://www.the-numbers.com/movie/Polar-Express-The-(2004)" TargetMode="External"/><Relationship Id="rId572" Type="http://schemas.openxmlformats.org/officeDocument/2006/relationships/hyperlink" Target="https://www.the-numbers.com/movie/otto-montagne-Le-(2022-Italy)" TargetMode="External"/><Relationship Id="rId225" Type="http://schemas.openxmlformats.org/officeDocument/2006/relationships/hyperlink" Target="https://www.the-numbers.com/box-office-chart/daily/2023/08/25" TargetMode="External"/><Relationship Id="rId432" Type="http://schemas.openxmlformats.org/officeDocument/2006/relationships/hyperlink" Target="https://www.the-numbers.com/box-office-chart/daily/2023/01/13" TargetMode="External"/><Relationship Id="rId877" Type="http://schemas.openxmlformats.org/officeDocument/2006/relationships/hyperlink" Target="https://www.the-numbers.com/box-office-chart/daily/2023/09/15" TargetMode="External"/><Relationship Id="rId1062" Type="http://schemas.openxmlformats.org/officeDocument/2006/relationships/hyperlink" Target="https://www.the-numbers.com/movie/Kings-of-L-A-(2023)" TargetMode="External"/><Relationship Id="rId737" Type="http://schemas.openxmlformats.org/officeDocument/2006/relationships/hyperlink" Target="https://www.the-numbers.com/movie/Lost-Weekend-The-A-Love-Story-(2023)" TargetMode="External"/><Relationship Id="rId944" Type="http://schemas.openxmlformats.org/officeDocument/2006/relationships/hyperlink" Target="https://www.the-numbers.com/box-office-chart/daily/2023/03/03" TargetMode="External"/><Relationship Id="rId73" Type="http://schemas.openxmlformats.org/officeDocument/2006/relationships/hyperlink" Target="https://www.the-numbers.com/movie/Killers-of-the-Flower-Moon-(2023)" TargetMode="External"/><Relationship Id="rId169" Type="http://schemas.openxmlformats.org/officeDocument/2006/relationships/hyperlink" Target="https://www.the-numbers.com/movie/Iron-Claw-The-(2023)" TargetMode="External"/><Relationship Id="rId376" Type="http://schemas.openxmlformats.org/officeDocument/2006/relationships/hyperlink" Target="https://www.the-numbers.com/box-office-chart/daily/2023/01/27" TargetMode="External"/><Relationship Id="rId583" Type="http://schemas.openxmlformats.org/officeDocument/2006/relationships/hyperlink" Target="https://www.the-numbers.com/box-office-chart/daily/2023/08/25" TargetMode="External"/><Relationship Id="rId790" Type="http://schemas.openxmlformats.org/officeDocument/2006/relationships/hyperlink" Target="https://www.the-numbers.com/movie/Eternal-Memory-The-(2023-Chile)" TargetMode="External"/><Relationship Id="rId804" Type="http://schemas.openxmlformats.org/officeDocument/2006/relationships/hyperlink" Target="https://www.the-numbers.com/movie/proces-Le-(1962-France)" TargetMode="External"/><Relationship Id="rId4" Type="http://schemas.openxmlformats.org/officeDocument/2006/relationships/hyperlink" Target="https://www.the-numbers.com/box-office-chart/daily/2023/04/05" TargetMode="External"/><Relationship Id="rId236" Type="http://schemas.openxmlformats.org/officeDocument/2006/relationships/hyperlink" Target="https://www.the-numbers.com/box-office-chart/daily/2023/11/17" TargetMode="External"/><Relationship Id="rId443" Type="http://schemas.openxmlformats.org/officeDocument/2006/relationships/hyperlink" Target="https://www.the-numbers.com/movie/Harry-Potter-and-the-Deathly-Hallows-Part-I" TargetMode="External"/><Relationship Id="rId650" Type="http://schemas.openxmlformats.org/officeDocument/2006/relationships/hyperlink" Target="https://www.the-numbers.com/movie/Starling-Girl-The-(2023)" TargetMode="External"/><Relationship Id="rId888" Type="http://schemas.openxmlformats.org/officeDocument/2006/relationships/hyperlink" Target="https://www.the-numbers.com/box-office-chart/daily/2023/09/15" TargetMode="External"/><Relationship Id="rId1073" Type="http://schemas.openxmlformats.org/officeDocument/2006/relationships/hyperlink" Target="https://www.the-numbers.com/box-office-chart/daily/2023/09/29" TargetMode="External"/><Relationship Id="rId303" Type="http://schemas.openxmlformats.org/officeDocument/2006/relationships/hyperlink" Target="https://www.the-numbers.com/box-office-chart/daily/2023/04/14" TargetMode="External"/><Relationship Id="rId748" Type="http://schemas.openxmlformats.org/officeDocument/2006/relationships/hyperlink" Target="https://www.the-numbers.com/box-office-chart/daily/2023/09/15" TargetMode="External"/><Relationship Id="rId955" Type="http://schemas.openxmlformats.org/officeDocument/2006/relationships/hyperlink" Target="https://www.the-numbers.com/movie/Godard-seul-le-cinema-(2023-France)" TargetMode="External"/><Relationship Id="rId84" Type="http://schemas.openxmlformats.org/officeDocument/2006/relationships/hyperlink" Target="https://www.the-numbers.com/box-office-chart/daily/2023/11/22" TargetMode="External"/><Relationship Id="rId387" Type="http://schemas.openxmlformats.org/officeDocument/2006/relationships/hyperlink" Target="https://www.the-numbers.com/box-office-chart/daily/2023/03/24" TargetMode="External"/><Relationship Id="rId510" Type="http://schemas.openxmlformats.org/officeDocument/2006/relationships/hyperlink" Target="https://www.the-numbers.com/movie/Shining-The-(1980)" TargetMode="External"/><Relationship Id="rId594" Type="http://schemas.openxmlformats.org/officeDocument/2006/relationships/hyperlink" Target="https://www.the-numbers.com/box-office-chart/daily/2023/07/14" TargetMode="External"/><Relationship Id="rId608" Type="http://schemas.openxmlformats.org/officeDocument/2006/relationships/hyperlink" Target="https://www.the-numbers.com/movie/beau-matin-Un-(2022-France)" TargetMode="External"/><Relationship Id="rId815" Type="http://schemas.openxmlformats.org/officeDocument/2006/relationships/hyperlink" Target="https://www.the-numbers.com/movie/Mission-The-(2023)" TargetMode="External"/><Relationship Id="rId247" Type="http://schemas.openxmlformats.org/officeDocument/2006/relationships/hyperlink" Target="https://www.the-numbers.com/movie/Dream-Scenario-(2023)" TargetMode="External"/><Relationship Id="rId899" Type="http://schemas.openxmlformats.org/officeDocument/2006/relationships/hyperlink" Target="https://www.the-numbers.com/movie/Vaca-Que-Canto-Una-Cancion-Hacia-El-Futuro-La-(2022-Chile)" TargetMode="External"/><Relationship Id="rId1000" Type="http://schemas.openxmlformats.org/officeDocument/2006/relationships/hyperlink" Target="https://www.the-numbers.com/movie/Armageddon-Time" TargetMode="External"/><Relationship Id="rId1084" Type="http://schemas.openxmlformats.org/officeDocument/2006/relationships/hyperlink" Target="https://www.the-numbers.com/movie/Deliver-Us-(2023)" TargetMode="External"/><Relationship Id="rId107" Type="http://schemas.openxmlformats.org/officeDocument/2006/relationships/hyperlink" Target="https://www.the-numbers.com/movie/Boogeyman-The-(2023)" TargetMode="External"/><Relationship Id="rId454" Type="http://schemas.openxmlformats.org/officeDocument/2006/relationships/hyperlink" Target="https://www.the-numbers.com/movie/Master-Gardener-(2022)" TargetMode="External"/><Relationship Id="rId661" Type="http://schemas.openxmlformats.org/officeDocument/2006/relationships/hyperlink" Target="https://www.the-numbers.com/box-office-chart/daily/2023/05/12" TargetMode="External"/><Relationship Id="rId759" Type="http://schemas.openxmlformats.org/officeDocument/2006/relationships/hyperlink" Target="https://www.the-numbers.com/movie/Dr-Cheon-and-Lost-Talisman-(2023-South-Korea)" TargetMode="External"/><Relationship Id="rId966" Type="http://schemas.openxmlformats.org/officeDocument/2006/relationships/hyperlink" Target="https://www.the-numbers.com/box-office-chart/daily/2023/03/17" TargetMode="External"/><Relationship Id="rId11" Type="http://schemas.openxmlformats.org/officeDocument/2006/relationships/hyperlink" Target="https://www.the-numbers.com/movie/Little-Mermaid-The-(2023)" TargetMode="External"/><Relationship Id="rId314" Type="http://schemas.openxmlformats.org/officeDocument/2006/relationships/hyperlink" Target="https://www.the-numbers.com/movie/Elf-(2003)" TargetMode="External"/><Relationship Id="rId398" Type="http://schemas.openxmlformats.org/officeDocument/2006/relationships/hyperlink" Target="https://www.the-numbers.com/movie/Close-(2022-Belgium)" TargetMode="External"/><Relationship Id="rId521" Type="http://schemas.openxmlformats.org/officeDocument/2006/relationships/hyperlink" Target="https://www.the-numbers.com/movie/Corazon-de-Padre-(2022-Spain)" TargetMode="External"/><Relationship Id="rId619" Type="http://schemas.openxmlformats.org/officeDocument/2006/relationships/hyperlink" Target="https://www.the-numbers.com/movie/Shrek-2" TargetMode="External"/><Relationship Id="rId95" Type="http://schemas.openxmlformats.org/officeDocument/2006/relationships/hyperlink" Target="https://www.the-numbers.com/movie/Jesus-Revolution-(2022)" TargetMode="External"/><Relationship Id="rId160" Type="http://schemas.openxmlformats.org/officeDocument/2006/relationships/hyperlink" Target="https://www.the-numbers.com/box-office-chart/daily/2023/09/28" TargetMode="External"/><Relationship Id="rId826" Type="http://schemas.openxmlformats.org/officeDocument/2006/relationships/hyperlink" Target="https://www.the-numbers.com/box-office-chart/daily/2023/10/06" TargetMode="External"/><Relationship Id="rId1011" Type="http://schemas.openxmlformats.org/officeDocument/2006/relationships/hyperlink" Target="https://www.the-numbers.com/movie/Rebel-(2022-Belgium)" TargetMode="External"/><Relationship Id="rId1109" Type="http://schemas.openxmlformats.org/officeDocument/2006/relationships/hyperlink" Target="https://www.the-numbers.com/box-office-chart/daily/2022/11/18" TargetMode="External"/><Relationship Id="rId258" Type="http://schemas.openxmlformats.org/officeDocument/2006/relationships/hyperlink" Target="https://www.the-numbers.com/box-office-chart/daily/2023/12/07" TargetMode="External"/><Relationship Id="rId465" Type="http://schemas.openxmlformats.org/officeDocument/2006/relationships/hyperlink" Target="https://www.the-numbers.com/movie/EO-(2022-Poland)" TargetMode="External"/><Relationship Id="rId672" Type="http://schemas.openxmlformats.org/officeDocument/2006/relationships/hyperlink" Target="https://www.the-numbers.com/box-office-chart/daily/2023/06/23" TargetMode="External"/><Relationship Id="rId1095" Type="http://schemas.openxmlformats.org/officeDocument/2006/relationships/hyperlink" Target="https://www.the-numbers.com/box-office-chart/daily/2023/12/08" TargetMode="External"/><Relationship Id="rId22" Type="http://schemas.openxmlformats.org/officeDocument/2006/relationships/hyperlink" Target="https://www.the-numbers.com/box-office-chart/daily/2023/10/13" TargetMode="External"/><Relationship Id="rId118" Type="http://schemas.openxmlformats.org/officeDocument/2006/relationships/hyperlink" Target="https://www.the-numbers.com/box-office-chart/daily/2023/02/03" TargetMode="External"/><Relationship Id="rId325" Type="http://schemas.openxmlformats.org/officeDocument/2006/relationships/hyperlink" Target="https://www.the-numbers.com/box-office-chart/daily/2023/07/14" TargetMode="External"/><Relationship Id="rId532" Type="http://schemas.openxmlformats.org/officeDocument/2006/relationships/hyperlink" Target="https://www.the-numbers.com/movie/Elvis-(2021)" TargetMode="External"/><Relationship Id="rId977" Type="http://schemas.openxmlformats.org/officeDocument/2006/relationships/hyperlink" Target="https://www.the-numbers.com/movie/Once-Upon-a-Time-in-Uganda-(2023)" TargetMode="External"/><Relationship Id="rId171" Type="http://schemas.openxmlformats.org/officeDocument/2006/relationships/hyperlink" Target="https://www.the-numbers.com/movie/Ruby-Gillman-Teenage-Kraken-(2023)" TargetMode="External"/><Relationship Id="rId837" Type="http://schemas.openxmlformats.org/officeDocument/2006/relationships/hyperlink" Target="https://www.the-numbers.com/movie/All-Dirt-Roads-Taste-of-Salt-(2023)" TargetMode="External"/><Relationship Id="rId1022" Type="http://schemas.openxmlformats.org/officeDocument/2006/relationships/hyperlink" Target="https://www.the-numbers.com/box-office-chart/daily/2022/12/02" TargetMode="External"/><Relationship Id="rId269" Type="http://schemas.openxmlformats.org/officeDocument/2006/relationships/hyperlink" Target="https://www.the-numbers.com/movie/Mummies-(Spain-2023)" TargetMode="External"/><Relationship Id="rId476" Type="http://schemas.openxmlformats.org/officeDocument/2006/relationships/hyperlink" Target="https://www.the-numbers.com/movie/Perfect-Blue-(1997-Japan)" TargetMode="External"/><Relationship Id="rId683" Type="http://schemas.openxmlformats.org/officeDocument/2006/relationships/hyperlink" Target="https://www.the-numbers.com/box-office-chart/daily/2023/02/10" TargetMode="External"/><Relationship Id="rId890" Type="http://schemas.openxmlformats.org/officeDocument/2006/relationships/hyperlink" Target="https://www.the-numbers.com/box-office-chart/daily/2023/03/17" TargetMode="External"/><Relationship Id="rId904" Type="http://schemas.openxmlformats.org/officeDocument/2006/relationships/hyperlink" Target="https://www.the-numbers.com/box-office-chart/daily/2023/12/25" TargetMode="External"/><Relationship Id="rId33" Type="http://schemas.openxmlformats.org/officeDocument/2006/relationships/hyperlink" Target="https://www.the-numbers.com/movie/Elemental-(2023)" TargetMode="External"/><Relationship Id="rId129" Type="http://schemas.openxmlformats.org/officeDocument/2006/relationships/hyperlink" Target="https://www.the-numbers.com/movie/My-Big-Fat-Greek-Wedding-3-(2023)" TargetMode="External"/><Relationship Id="rId336" Type="http://schemas.openxmlformats.org/officeDocument/2006/relationships/hyperlink" Target="https://www.the-numbers.com/box-office-chart/daily/2023/02/15" TargetMode="External"/><Relationship Id="rId543" Type="http://schemas.openxmlformats.org/officeDocument/2006/relationships/hyperlink" Target="https://www.the-numbers.com/movie/UFC-293-Adesyana-vs-Strickland-(2023)" TargetMode="External"/><Relationship Id="rId988" Type="http://schemas.openxmlformats.org/officeDocument/2006/relationships/hyperlink" Target="https://www.the-numbers.com/box-office-chart/daily/2023/10/20" TargetMode="External"/><Relationship Id="rId182" Type="http://schemas.openxmlformats.org/officeDocument/2006/relationships/hyperlink" Target="https://www.the-numbers.com/movie/Joy-Ride-(2023)" TargetMode="External"/><Relationship Id="rId403" Type="http://schemas.openxmlformats.org/officeDocument/2006/relationships/hyperlink" Target="https://www.the-numbers.com/movie/Knights-of-the-Zodiac-(2023)" TargetMode="External"/><Relationship Id="rId750" Type="http://schemas.openxmlformats.org/officeDocument/2006/relationships/hyperlink" Target="https://www.the-numbers.com/box-office-chart/daily/2023/12/01" TargetMode="External"/><Relationship Id="rId848" Type="http://schemas.openxmlformats.org/officeDocument/2006/relationships/hyperlink" Target="https://www.the-numbers.com/box-office-chart/daily/2022/10/14" TargetMode="External"/><Relationship Id="rId1033" Type="http://schemas.openxmlformats.org/officeDocument/2006/relationships/hyperlink" Target="https://www.the-numbers.com/movie/Utama-(2022-Bolivia)" TargetMode="External"/><Relationship Id="rId487" Type="http://schemas.openxmlformats.org/officeDocument/2006/relationships/hyperlink" Target="https://www.the-numbers.com/movie/Of-an-Age-(2023-Australia)" TargetMode="External"/><Relationship Id="rId610" Type="http://schemas.openxmlformats.org/officeDocument/2006/relationships/hyperlink" Target="https://www.the-numbers.com/movie/Scrapper-(2023-United-Kingdom)" TargetMode="External"/><Relationship Id="rId694" Type="http://schemas.openxmlformats.org/officeDocument/2006/relationships/hyperlink" Target="https://www.the-numbers.com/movie/Black-Adam-(2022)" TargetMode="External"/><Relationship Id="rId708" Type="http://schemas.openxmlformats.org/officeDocument/2006/relationships/hyperlink" Target="https://www.the-numbers.com/movie/Kaguya-sama-wa-Kokurasetai-First-Kiss-wa-Owaranai-(2022-Japan)" TargetMode="External"/><Relationship Id="rId915" Type="http://schemas.openxmlformats.org/officeDocument/2006/relationships/hyperlink" Target="https://www.the-numbers.com/movie/To-the-Arctic-3D" TargetMode="External"/><Relationship Id="rId347" Type="http://schemas.openxmlformats.org/officeDocument/2006/relationships/hyperlink" Target="https://www.the-numbers.com/movie/Marsh-Kings-Daughter-The-(2023)" TargetMode="External"/><Relationship Id="rId999" Type="http://schemas.openxmlformats.org/officeDocument/2006/relationships/hyperlink" Target="https://www.the-numbers.com/box-office-chart/daily/2023/06/02" TargetMode="External"/><Relationship Id="rId1100" Type="http://schemas.openxmlformats.org/officeDocument/2006/relationships/hyperlink" Target="https://www.the-numbers.com/movie/Bonded-(2023)" TargetMode="External"/><Relationship Id="rId44" Type="http://schemas.openxmlformats.org/officeDocument/2006/relationships/hyperlink" Target="https://www.the-numbers.com/box-office-chart/daily/2023/08/02" TargetMode="External"/><Relationship Id="rId554" Type="http://schemas.openxmlformats.org/officeDocument/2006/relationships/hyperlink" Target="https://www.the-numbers.com/box-office-chart/daily/2022/10/06" TargetMode="External"/><Relationship Id="rId761" Type="http://schemas.openxmlformats.org/officeDocument/2006/relationships/hyperlink" Target="https://www.the-numbers.com/movie/enfants-des-autres-Les-(2022-France)" TargetMode="External"/><Relationship Id="rId859" Type="http://schemas.openxmlformats.org/officeDocument/2006/relationships/hyperlink" Target="https://www.the-numbers.com/movie/Stop-Making-Sense" TargetMode="External"/><Relationship Id="rId193" Type="http://schemas.openxmlformats.org/officeDocument/2006/relationships/hyperlink" Target="https://www.the-numbers.com/movie/Shift-The-(2023)" TargetMode="External"/><Relationship Id="rId207" Type="http://schemas.openxmlformats.org/officeDocument/2006/relationships/hyperlink" Target="https://www.the-numbers.com/movie/Whitney-Houston-I-Wanna-Dance-With-Somebody-(2022)" TargetMode="External"/><Relationship Id="rId414" Type="http://schemas.openxmlformats.org/officeDocument/2006/relationships/hyperlink" Target="https://www.the-numbers.com/box-office-chart/daily/2018/11/09" TargetMode="External"/><Relationship Id="rId498" Type="http://schemas.openxmlformats.org/officeDocument/2006/relationships/hyperlink" Target="https://www.the-numbers.com/box-office-chart/daily/2023/02/10" TargetMode="External"/><Relationship Id="rId621" Type="http://schemas.openxmlformats.org/officeDocument/2006/relationships/hyperlink" Target="https://www.the-numbers.com/movie/Born-to-be-Wild-3D" TargetMode="External"/><Relationship Id="rId1044" Type="http://schemas.openxmlformats.org/officeDocument/2006/relationships/hyperlink" Target="https://www.the-numbers.com/movie/So-Much-Tenderness-(2023-Canada)" TargetMode="External"/><Relationship Id="rId260" Type="http://schemas.openxmlformats.org/officeDocument/2006/relationships/hyperlink" Target="https://www.the-numbers.com/box-office-chart/daily/2023/11/11" TargetMode="External"/><Relationship Id="rId719" Type="http://schemas.openxmlformats.org/officeDocument/2006/relationships/hyperlink" Target="https://www.the-numbers.com/box-office-chart/daily/2023/08/11" TargetMode="External"/><Relationship Id="rId926" Type="http://schemas.openxmlformats.org/officeDocument/2006/relationships/hyperlink" Target="https://www.the-numbers.com/box-office-chart/daily/2023/04/21" TargetMode="External"/><Relationship Id="rId1111" Type="http://schemas.openxmlformats.org/officeDocument/2006/relationships/hyperlink" Target="https://www.the-numbers.com/box-office-chart/daily/2023/09/12" TargetMode="External"/><Relationship Id="rId55" Type="http://schemas.openxmlformats.org/officeDocument/2006/relationships/hyperlink" Target="https://www.the-numbers.com/movie/Equalizer-3-The-(2023)" TargetMode="External"/><Relationship Id="rId120" Type="http://schemas.openxmlformats.org/officeDocument/2006/relationships/hyperlink" Target="https://www.the-numbers.com/box-office-chart/daily/2023/12/01" TargetMode="External"/><Relationship Id="rId358" Type="http://schemas.openxmlformats.org/officeDocument/2006/relationships/hyperlink" Target="https://www.the-numbers.com/box-office-chart/daily/2023/09/18" TargetMode="External"/><Relationship Id="rId565" Type="http://schemas.openxmlformats.org/officeDocument/2006/relationships/hyperlink" Target="https://www.the-numbers.com/box-office-chart/daily/2023/07/29" TargetMode="External"/><Relationship Id="rId772" Type="http://schemas.openxmlformats.org/officeDocument/2006/relationships/hyperlink" Target="https://www.the-numbers.com/box-office-chart/daily/2022/12/01" TargetMode="External"/><Relationship Id="rId218" Type="http://schemas.openxmlformats.org/officeDocument/2006/relationships/hyperlink" Target="https://www.the-numbers.com/movie/Beau-is-Afraid-(2023)" TargetMode="External"/><Relationship Id="rId425" Type="http://schemas.openxmlformats.org/officeDocument/2006/relationships/hyperlink" Target="https://www.the-numbers.com/movie/Hidden-Blade-(2023-China)" TargetMode="External"/><Relationship Id="rId632" Type="http://schemas.openxmlformats.org/officeDocument/2006/relationships/hyperlink" Target="https://www.the-numbers.com/box-office-chart/daily/2001/05/18" TargetMode="External"/><Relationship Id="rId1055" Type="http://schemas.openxmlformats.org/officeDocument/2006/relationships/hyperlink" Target="https://www.the-numbers.com/box-office-chart/daily/2023/02/03" TargetMode="External"/><Relationship Id="rId271" Type="http://schemas.openxmlformats.org/officeDocument/2006/relationships/hyperlink" Target="https://www.the-numbers.com/movie/Hocus-Pocus-(1993)" TargetMode="External"/><Relationship Id="rId937" Type="http://schemas.openxmlformats.org/officeDocument/2006/relationships/hyperlink" Target="https://www.the-numbers.com/movie/Aporia-(2023)" TargetMode="External"/><Relationship Id="rId1122" Type="http://schemas.openxmlformats.org/officeDocument/2006/relationships/hyperlink" Target="https://www.the-numbers.com/movie/Venus-(2022-Spain)" TargetMode="External"/><Relationship Id="rId66" Type="http://schemas.openxmlformats.org/officeDocument/2006/relationships/hyperlink" Target="https://www.the-numbers.com/box-office-chart/daily/2023/12/22" TargetMode="External"/><Relationship Id="rId131" Type="http://schemas.openxmlformats.org/officeDocument/2006/relationships/hyperlink" Target="https://www.the-numbers.com/movie/Asteroid-City-(2023)" TargetMode="External"/><Relationship Id="rId369" Type="http://schemas.openxmlformats.org/officeDocument/2006/relationships/hyperlink" Target="https://www.the-numbers.com/movie/Spirited-Away-Live-on-Stage-(2023-Japan)" TargetMode="External"/><Relationship Id="rId576" Type="http://schemas.openxmlformats.org/officeDocument/2006/relationships/hyperlink" Target="https://www.the-numbers.com/movie/Schule-der-magischen-Tiere-Die-(2021-Germany)" TargetMode="External"/><Relationship Id="rId783" Type="http://schemas.openxmlformats.org/officeDocument/2006/relationships/hyperlink" Target="https://www.the-numbers.com/box-office-chart/daily/2023/02/03" TargetMode="External"/><Relationship Id="rId990" Type="http://schemas.openxmlformats.org/officeDocument/2006/relationships/hyperlink" Target="https://www.the-numbers.com/box-office-chart/daily/2023/02/24" TargetMode="External"/><Relationship Id="rId229" Type="http://schemas.openxmlformats.org/officeDocument/2006/relationships/hyperlink" Target="https://www.the-numbers.com/movie/Everything-Everywhere-All-At-Once-(2022)" TargetMode="External"/><Relationship Id="rId436" Type="http://schemas.openxmlformats.org/officeDocument/2006/relationships/hyperlink" Target="https://www.the-numbers.com/box-office-chart/daily/2023/04/07" TargetMode="External"/><Relationship Id="rId643" Type="http://schemas.openxmlformats.org/officeDocument/2006/relationships/hyperlink" Target="https://www.the-numbers.com/box-office-chart/daily/2023/10/20" TargetMode="External"/><Relationship Id="rId1066" Type="http://schemas.openxmlformats.org/officeDocument/2006/relationships/hyperlink" Target="https://www.the-numbers.com/movie/Hands-That-Bind-(2023-Canada)" TargetMode="External"/><Relationship Id="rId850" Type="http://schemas.openxmlformats.org/officeDocument/2006/relationships/hyperlink" Target="https://www.the-numbers.com/box-office-chart/daily/2023/07/14" TargetMode="External"/><Relationship Id="rId948" Type="http://schemas.openxmlformats.org/officeDocument/2006/relationships/hyperlink" Target="https://www.the-numbers.com/box-office-chart/daily/2023/03/24" TargetMode="External"/><Relationship Id="rId1133" Type="http://schemas.openxmlformats.org/officeDocument/2006/relationships/hyperlink" Target="https://www.the-numbers.com/movie/When-Men-Were-Men-(2022)" TargetMode="External"/><Relationship Id="rId77" Type="http://schemas.openxmlformats.org/officeDocument/2006/relationships/hyperlink" Target="https://www.the-numbers.com/movie/Paw-Patrol-The-Mighty-Movie-(2023)" TargetMode="External"/><Relationship Id="rId282" Type="http://schemas.openxmlformats.org/officeDocument/2006/relationships/hyperlink" Target="https://www.the-numbers.com/movie/Hypnotic-(Dir-Robert-Rodriguez)" TargetMode="External"/><Relationship Id="rId503" Type="http://schemas.openxmlformats.org/officeDocument/2006/relationships/hyperlink" Target="https://www.the-numbers.com/box-office-chart/daily/2008/07/18" TargetMode="External"/><Relationship Id="rId587" Type="http://schemas.openxmlformats.org/officeDocument/2006/relationships/hyperlink" Target="https://www.the-numbers.com/movie/Empire-of-Light-(2022)" TargetMode="External"/><Relationship Id="rId710" Type="http://schemas.openxmlformats.org/officeDocument/2006/relationships/hyperlink" Target="https://www.the-numbers.com/movie/Lorax-The" TargetMode="External"/><Relationship Id="rId808" Type="http://schemas.openxmlformats.org/officeDocument/2006/relationships/hyperlink" Target="https://www.the-numbers.com/box-office-chart/daily/2023/09/29" TargetMode="External"/><Relationship Id="rId8" Type="http://schemas.openxmlformats.org/officeDocument/2006/relationships/hyperlink" Target="https://www.the-numbers.com/box-office-chart/daily/2023/05/05" TargetMode="External"/><Relationship Id="rId142" Type="http://schemas.openxmlformats.org/officeDocument/2006/relationships/hyperlink" Target="https://www.the-numbers.com/box-office-chart/daily/2023/10/27" TargetMode="External"/><Relationship Id="rId447" Type="http://schemas.openxmlformats.org/officeDocument/2006/relationships/hyperlink" Target="https://www.the-numbers.com/movie/How-the-Grinch-Stole-Christmas-(2000)" TargetMode="External"/><Relationship Id="rId794" Type="http://schemas.openxmlformats.org/officeDocument/2006/relationships/hyperlink" Target="https://www.the-numbers.com/movie/Freuds-Last-Session-(2023-United-Kingdom)" TargetMode="External"/><Relationship Id="rId1077" Type="http://schemas.openxmlformats.org/officeDocument/2006/relationships/hyperlink" Target="https://www.the-numbers.com/box-office-chart/daily/2023/03/17" TargetMode="External"/><Relationship Id="rId654" Type="http://schemas.openxmlformats.org/officeDocument/2006/relationships/hyperlink" Target="https://www.the-numbers.com/movie/Mamma-Mia" TargetMode="External"/><Relationship Id="rId861" Type="http://schemas.openxmlformats.org/officeDocument/2006/relationships/hyperlink" Target="https://www.the-numbers.com/box-office-chart/daily/2021/04/02" TargetMode="External"/><Relationship Id="rId959" Type="http://schemas.openxmlformats.org/officeDocument/2006/relationships/hyperlink" Target="https://www.the-numbers.com/movie/cyclades-Les-(2022-France)" TargetMode="External"/><Relationship Id="rId293" Type="http://schemas.openxmlformats.org/officeDocument/2006/relationships/hyperlink" Target="https://www.the-numbers.com/box-office-chart/daily/2023/04/28" TargetMode="External"/><Relationship Id="rId307" Type="http://schemas.openxmlformats.org/officeDocument/2006/relationships/hyperlink" Target="https://www.the-numbers.com/box-office-chart/daily/2022/12/02" TargetMode="External"/><Relationship Id="rId514" Type="http://schemas.openxmlformats.org/officeDocument/2006/relationships/hyperlink" Target="https://www.the-numbers.com/box-office-chart/daily/2023/12/15" TargetMode="External"/><Relationship Id="rId721" Type="http://schemas.openxmlformats.org/officeDocument/2006/relationships/hyperlink" Target="https://www.the-numbers.com/box-office-chart/daily/2023/06/07" TargetMode="External"/><Relationship Id="rId88" Type="http://schemas.openxmlformats.org/officeDocument/2006/relationships/hyperlink" Target="https://www.the-numbers.com/box-office-chart/daily/2023/03/17" TargetMode="External"/><Relationship Id="rId153" Type="http://schemas.openxmlformats.org/officeDocument/2006/relationships/hyperlink" Target="https://www.the-numbers.com/movie/Pathaan-(2023-India)" TargetMode="External"/><Relationship Id="rId360" Type="http://schemas.openxmlformats.org/officeDocument/2006/relationships/hyperlink" Target="https://www.the-numbers.com/box-office-chart/daily/1999/10/29" TargetMode="External"/><Relationship Id="rId598" Type="http://schemas.openxmlformats.org/officeDocument/2006/relationships/hyperlink" Target="https://www.the-numbers.com/movie/Mepris-Le" TargetMode="External"/><Relationship Id="rId819" Type="http://schemas.openxmlformats.org/officeDocument/2006/relationships/hyperlink" Target="https://www.the-numbers.com/movie/Stones-and-Brian-Jones-The-(2023-United-Kingdom)" TargetMode="External"/><Relationship Id="rId1004" Type="http://schemas.openxmlformats.org/officeDocument/2006/relationships/hyperlink" Target="https://www.the-numbers.com/movie/Passion-(2008-Japan)" TargetMode="External"/><Relationship Id="rId220" Type="http://schemas.openxmlformats.org/officeDocument/2006/relationships/hyperlink" Target="https://www.the-numbers.com/movie/Silent-Night-(2023)" TargetMode="External"/><Relationship Id="rId458" Type="http://schemas.openxmlformats.org/officeDocument/2006/relationships/hyperlink" Target="https://www.the-numbers.com/movie/She-Came-to-Me-(2023)" TargetMode="External"/><Relationship Id="rId665" Type="http://schemas.openxmlformats.org/officeDocument/2006/relationships/hyperlink" Target="https://www.the-numbers.com/movie/32-Sounds-(2023)" TargetMode="External"/><Relationship Id="rId872" Type="http://schemas.openxmlformats.org/officeDocument/2006/relationships/hyperlink" Target="https://www.the-numbers.com/movie/Alcarras-(2022-Spain)" TargetMode="External"/><Relationship Id="rId1088" Type="http://schemas.openxmlformats.org/officeDocument/2006/relationships/hyperlink" Target="https://www.the-numbers.com/movie/ultima-notte-di-Amore-L-(2023-Italy)" TargetMode="External"/><Relationship Id="rId15" Type="http://schemas.openxmlformats.org/officeDocument/2006/relationships/hyperlink" Target="https://www.the-numbers.com/movie/Ant-Man-and-the-Wasp-Quantumania-(2023)" TargetMode="External"/><Relationship Id="rId318" Type="http://schemas.openxmlformats.org/officeDocument/2006/relationships/hyperlink" Target="https://www.the-numbers.com/movie/Menu-The" TargetMode="External"/><Relationship Id="rId525" Type="http://schemas.openxmlformats.org/officeDocument/2006/relationships/hyperlink" Target="https://www.the-numbers.com/box-office-chart/daily/2023/09/29" TargetMode="External"/><Relationship Id="rId732" Type="http://schemas.openxmlformats.org/officeDocument/2006/relationships/hyperlink" Target="https://www.the-numbers.com/box-office-chart/daily/2023/05/12" TargetMode="External"/><Relationship Id="rId99" Type="http://schemas.openxmlformats.org/officeDocument/2006/relationships/hyperlink" Target="https://www.the-numbers.com/movie/Talk-To-Me-(2022-United-Kingdom)" TargetMode="External"/><Relationship Id="rId164" Type="http://schemas.openxmlformats.org/officeDocument/2006/relationships/hyperlink" Target="https://www.the-numbers.com/box-office-chart/daily/2023/04/21" TargetMode="External"/><Relationship Id="rId371" Type="http://schemas.openxmlformats.org/officeDocument/2006/relationships/hyperlink" Target="https://www.the-numbers.com/movie/Dicks-the-Musical-(2023)" TargetMode="External"/><Relationship Id="rId1015" Type="http://schemas.openxmlformats.org/officeDocument/2006/relationships/hyperlink" Target="https://www.the-numbers.com/movie/Gods-Time-(2023)" TargetMode="External"/><Relationship Id="rId469" Type="http://schemas.openxmlformats.org/officeDocument/2006/relationships/hyperlink" Target="https://www.the-numbers.com/movie/Exorcist-The-(1973)" TargetMode="External"/><Relationship Id="rId676" Type="http://schemas.openxmlformats.org/officeDocument/2006/relationships/hyperlink" Target="https://www.the-numbers.com/movie/Pirab-(2023-South-Korea)" TargetMode="External"/><Relationship Id="rId883" Type="http://schemas.openxmlformats.org/officeDocument/2006/relationships/hyperlink" Target="https://www.the-numbers.com/movie/Make-Me-Famous-(2023)" TargetMode="External"/><Relationship Id="rId1099" Type="http://schemas.openxmlformats.org/officeDocument/2006/relationships/hyperlink" Target="https://www.the-numbers.com/box-office-chart/daily/2023/11/17" TargetMode="External"/><Relationship Id="rId26" Type="http://schemas.openxmlformats.org/officeDocument/2006/relationships/hyperlink" Target="https://www.the-numbers.com/box-office-chart/daily/2023/07/12" TargetMode="External"/><Relationship Id="rId231" Type="http://schemas.openxmlformats.org/officeDocument/2006/relationships/hyperlink" Target="https://www.the-numbers.com/movie/Dunki-(2023-India)" TargetMode="External"/><Relationship Id="rId329" Type="http://schemas.openxmlformats.org/officeDocument/2006/relationships/hyperlink" Target="https://www.the-numbers.com/movie/Good-Person-A-(2023)" TargetMode="External"/><Relationship Id="rId536" Type="http://schemas.openxmlformats.org/officeDocument/2006/relationships/hyperlink" Target="https://www.the-numbers.com/box-office-chart/daily/2023/12/22" TargetMode="External"/><Relationship Id="rId175" Type="http://schemas.openxmlformats.org/officeDocument/2006/relationships/hyperlink" Target="https://www.the-numbers.com/movie/Titanic-(1997)" TargetMode="External"/><Relationship Id="rId743" Type="http://schemas.openxmlformats.org/officeDocument/2006/relationships/hyperlink" Target="https://www.the-numbers.com/movie/Holy-Spider-(2022-France)" TargetMode="External"/><Relationship Id="rId950" Type="http://schemas.openxmlformats.org/officeDocument/2006/relationships/hyperlink" Target="https://www.the-numbers.com/box-office-chart/daily/2022/11/18" TargetMode="External"/><Relationship Id="rId1026" Type="http://schemas.openxmlformats.org/officeDocument/2006/relationships/hyperlink" Target="https://www.the-numbers.com/box-office-chart/daily/2023/11/03" TargetMode="External"/><Relationship Id="rId382" Type="http://schemas.openxmlformats.org/officeDocument/2006/relationships/hyperlink" Target="https://www.the-numbers.com/box-office-chart/daily/1998/03/06" TargetMode="External"/><Relationship Id="rId603" Type="http://schemas.openxmlformats.org/officeDocument/2006/relationships/hyperlink" Target="https://www.the-numbers.com/box-office-chart/daily/2022/04/22" TargetMode="External"/><Relationship Id="rId687" Type="http://schemas.openxmlformats.org/officeDocument/2006/relationships/hyperlink" Target="https://www.the-numbers.com/box-office-chart/daily/2023/08/18" TargetMode="External"/><Relationship Id="rId810" Type="http://schemas.openxmlformats.org/officeDocument/2006/relationships/hyperlink" Target="https://www.the-numbers.com/box-office-chart/daily/2023/07/07" TargetMode="External"/><Relationship Id="rId908" Type="http://schemas.openxmlformats.org/officeDocument/2006/relationships/hyperlink" Target="https://www.the-numbers.com/box-office-chart/daily/2023/07/28" TargetMode="External"/><Relationship Id="rId242" Type="http://schemas.openxmlformats.org/officeDocument/2006/relationships/hyperlink" Target="https://www.the-numbers.com/box-office-chart/daily/2009/02/06" TargetMode="External"/><Relationship Id="rId894" Type="http://schemas.openxmlformats.org/officeDocument/2006/relationships/hyperlink" Target="https://www.the-numbers.com/box-office-chart/daily/2014/04/04" TargetMode="External"/><Relationship Id="rId37" Type="http://schemas.openxmlformats.org/officeDocument/2006/relationships/hyperlink" Target="https://www.the-numbers.com/movie/Five-Nights-at-Freddys-(2023)" TargetMode="External"/><Relationship Id="rId102" Type="http://schemas.openxmlformats.org/officeDocument/2006/relationships/hyperlink" Target="https://www.the-numbers.com/box-office-chart/daily/2023/12/01" TargetMode="External"/><Relationship Id="rId547" Type="http://schemas.openxmlformats.org/officeDocument/2006/relationships/hyperlink" Target="https://www.the-numbers.com/movie/Turn-Every-Page-The-Adventures-of-Robert-Caro-and-Robert-Gottlieb-(2022)" TargetMode="External"/><Relationship Id="rId754" Type="http://schemas.openxmlformats.org/officeDocument/2006/relationships/hyperlink" Target="https://www.the-numbers.com/box-office-chart/daily/2023/09/22" TargetMode="External"/><Relationship Id="rId961" Type="http://schemas.openxmlformats.org/officeDocument/2006/relationships/hyperlink" Target="https://www.the-numbers.com/movie/Suitable-Flesh-(2023)" TargetMode="External"/><Relationship Id="rId90" Type="http://schemas.openxmlformats.org/officeDocument/2006/relationships/hyperlink" Target="https://www.the-numbers.com/box-office-chart/daily/2023/12/22" TargetMode="External"/><Relationship Id="rId186" Type="http://schemas.openxmlformats.org/officeDocument/2006/relationships/hyperlink" Target="https://www.the-numbers.com/box-office-chart/daily/2022/12/21" TargetMode="External"/><Relationship Id="rId393" Type="http://schemas.openxmlformats.org/officeDocument/2006/relationships/hyperlink" Target="https://www.the-numbers.com/box-office-chart/daily/2023/08/11" TargetMode="External"/><Relationship Id="rId407" Type="http://schemas.openxmlformats.org/officeDocument/2006/relationships/hyperlink" Target="https://www.the-numbers.com/movie/beurokeo-(2022-South-Korea)" TargetMode="External"/><Relationship Id="rId614" Type="http://schemas.openxmlformats.org/officeDocument/2006/relationships/hyperlink" Target="https://www.the-numbers.com/movie/ET-The-Extra-Terrestrial-(1982)" TargetMode="External"/><Relationship Id="rId821" Type="http://schemas.openxmlformats.org/officeDocument/2006/relationships/hyperlink" Target="https://www.the-numbers.com/movie/Immediate-Family-(2023)" TargetMode="External"/><Relationship Id="rId1037" Type="http://schemas.openxmlformats.org/officeDocument/2006/relationships/hyperlink" Target="https://www.the-numbers.com/movie/Deus-e-o-Diabo-na-Terra-do-Sol-(1964-Brazil)" TargetMode="External"/><Relationship Id="rId253" Type="http://schemas.openxmlformats.org/officeDocument/2006/relationships/hyperlink" Target="https://www.the-numbers.com/movie/Nefarious-(2023)" TargetMode="External"/><Relationship Id="rId460" Type="http://schemas.openxmlformats.org/officeDocument/2006/relationships/hyperlink" Target="https://www.the-numbers.com/movie/Beetlejuice" TargetMode="External"/><Relationship Id="rId698" Type="http://schemas.openxmlformats.org/officeDocument/2006/relationships/hyperlink" Target="https://www.the-numbers.com/movie/Lonely-Castle-in-the-Mirror-(2022-Japan)" TargetMode="External"/><Relationship Id="rId919" Type="http://schemas.openxmlformats.org/officeDocument/2006/relationships/hyperlink" Target="https://www.the-numbers.com/movie/Mean-One-The-(2022)" TargetMode="External"/><Relationship Id="rId1090" Type="http://schemas.openxmlformats.org/officeDocument/2006/relationships/hyperlink" Target="https://www.the-numbers.com/movie/Kahdeksan-surmanluotia-(1972-Finland)" TargetMode="External"/><Relationship Id="rId1104" Type="http://schemas.openxmlformats.org/officeDocument/2006/relationships/hyperlink" Target="https://www.the-numbers.com/movie/Landfill-(2023)" TargetMode="External"/><Relationship Id="rId48" Type="http://schemas.openxmlformats.org/officeDocument/2006/relationships/hyperlink" Target="https://www.the-numbers.com/box-office-chart/daily/2023/06/16" TargetMode="External"/><Relationship Id="rId113" Type="http://schemas.openxmlformats.org/officeDocument/2006/relationships/hyperlink" Target="https://www.the-numbers.com/movie/80-for-Brady-(2023)" TargetMode="External"/><Relationship Id="rId320" Type="http://schemas.openxmlformats.org/officeDocument/2006/relationships/hyperlink" Target="https://www.the-numbers.com/movie/Come-Out-in-Jesus-Name-(2023)" TargetMode="External"/><Relationship Id="rId558" Type="http://schemas.openxmlformats.org/officeDocument/2006/relationships/hyperlink" Target="https://www.the-numbers.com/movie/Outlaw-Johnny-Black-(2023)" TargetMode="External"/><Relationship Id="rId765" Type="http://schemas.openxmlformats.org/officeDocument/2006/relationships/hyperlink" Target="https://www.the-numbers.com/movie/Juniper-(2021-New-Zealand)" TargetMode="External"/><Relationship Id="rId972" Type="http://schemas.openxmlformats.org/officeDocument/2006/relationships/hyperlink" Target="https://www.the-numbers.com/box-office-chart/daily/2023/09/01" TargetMode="External"/><Relationship Id="rId197" Type="http://schemas.openxmlformats.org/officeDocument/2006/relationships/hyperlink" Target="https://www.the-numbers.com/movie/Saltburn-(2023)" TargetMode="External"/><Relationship Id="rId418" Type="http://schemas.openxmlformats.org/officeDocument/2006/relationships/hyperlink" Target="https://www.the-numbers.com/box-office-chart/daily/2023/10/24" TargetMode="External"/><Relationship Id="rId625" Type="http://schemas.openxmlformats.org/officeDocument/2006/relationships/hyperlink" Target="https://www.the-numbers.com/movie/When-You-Finish-Saving-the-World-(2023)" TargetMode="External"/><Relationship Id="rId832" Type="http://schemas.openxmlformats.org/officeDocument/2006/relationships/hyperlink" Target="https://www.the-numbers.com/box-office-chart/daily/2023/05/19" TargetMode="External"/><Relationship Id="rId1048" Type="http://schemas.openxmlformats.org/officeDocument/2006/relationships/hyperlink" Target="https://www.the-numbers.com/movie/Ouistreham-(2022-France)" TargetMode="External"/><Relationship Id="rId264" Type="http://schemas.openxmlformats.org/officeDocument/2006/relationships/hyperlink" Target="https://www.the-numbers.com/box-office-chart/daily/2023/10/27" TargetMode="External"/><Relationship Id="rId471" Type="http://schemas.openxmlformats.org/officeDocument/2006/relationships/hyperlink" Target="https://www.the-numbers.com/box-office-chart/daily/2022/10/21" TargetMode="External"/><Relationship Id="rId1115" Type="http://schemas.openxmlformats.org/officeDocument/2006/relationships/hyperlink" Target="https://www.the-numbers.com/box-office-chart/daily/2022/10/21" TargetMode="External"/><Relationship Id="rId59" Type="http://schemas.openxmlformats.org/officeDocument/2006/relationships/hyperlink" Target="https://www.the-numbers.com/movie/Marvels-The-(2023)" TargetMode="External"/><Relationship Id="rId124" Type="http://schemas.openxmlformats.org/officeDocument/2006/relationships/hyperlink" Target="https://www.the-numbers.com/box-office-chart/daily/2023/01/13" TargetMode="External"/><Relationship Id="rId569" Type="http://schemas.openxmlformats.org/officeDocument/2006/relationships/hyperlink" Target="https://www.the-numbers.com/box-office-chart/daily/2023/04/07" TargetMode="External"/><Relationship Id="rId776" Type="http://schemas.openxmlformats.org/officeDocument/2006/relationships/hyperlink" Target="https://www.the-numbers.com/box-office-chart/daily/2023/12/22" TargetMode="External"/><Relationship Id="rId983" Type="http://schemas.openxmlformats.org/officeDocument/2006/relationships/hyperlink" Target="https://www.the-numbers.com/movie/Subject-(2023)" TargetMode="External"/><Relationship Id="rId331" Type="http://schemas.openxmlformats.org/officeDocument/2006/relationships/hyperlink" Target="https://www.the-numbers.com/movie/Fear-(2023)" TargetMode="External"/><Relationship Id="rId429" Type="http://schemas.openxmlformats.org/officeDocument/2006/relationships/hyperlink" Target="https://www.the-numbers.com/movie/Royal-Hotel-The-(2023-Australia)" TargetMode="External"/><Relationship Id="rId636" Type="http://schemas.openxmlformats.org/officeDocument/2006/relationships/hyperlink" Target="https://www.the-numbers.com/box-office-chart/daily/2023/10/19" TargetMode="External"/><Relationship Id="rId1059" Type="http://schemas.openxmlformats.org/officeDocument/2006/relationships/hyperlink" Target="https://www.the-numbers.com/box-office-chart/daily/2023/08/25" TargetMode="External"/><Relationship Id="rId843" Type="http://schemas.openxmlformats.org/officeDocument/2006/relationships/hyperlink" Target="https://www.the-numbers.com/movie/Once-Within-a-Time-(2023)" TargetMode="External"/><Relationship Id="rId1126" Type="http://schemas.openxmlformats.org/officeDocument/2006/relationships/hyperlink" Target="https://www.the-numbers.com/movie/Asedio-(2023-Spain)" TargetMode="External"/><Relationship Id="rId275" Type="http://schemas.openxmlformats.org/officeDocument/2006/relationships/hyperlink" Target="https://www.the-numbers.com/box-office-chart/daily/2023/05/26" TargetMode="External"/><Relationship Id="rId482" Type="http://schemas.openxmlformats.org/officeDocument/2006/relationships/hyperlink" Target="https://www.the-numbers.com/movie/Way-The-(2012)" TargetMode="External"/><Relationship Id="rId703" Type="http://schemas.openxmlformats.org/officeDocument/2006/relationships/hyperlink" Target="https://www.the-numbers.com/box-office-chart/daily/2010/07/09" TargetMode="External"/><Relationship Id="rId910" Type="http://schemas.openxmlformats.org/officeDocument/2006/relationships/hyperlink" Target="https://www.the-numbers.com/box-office-chart/daily/1999/02/05" TargetMode="External"/><Relationship Id="rId135" Type="http://schemas.openxmlformats.org/officeDocument/2006/relationships/hyperlink" Target="https://www.the-numbers.com/movie/Anyone-But-You-(2023)" TargetMode="External"/><Relationship Id="rId342" Type="http://schemas.openxmlformats.org/officeDocument/2006/relationships/hyperlink" Target="https://www.the-numbers.com/movie/That-Time-I-Got-Reincarnated-As-a-Slime-Scarlet-Bond-(2022-Japan)" TargetMode="External"/><Relationship Id="rId787" Type="http://schemas.openxmlformats.org/officeDocument/2006/relationships/hyperlink" Target="https://www.the-numbers.com/box-office-chart/daily/2023/07/14" TargetMode="External"/><Relationship Id="rId994" Type="http://schemas.openxmlformats.org/officeDocument/2006/relationships/hyperlink" Target="https://www.the-numbers.com/box-office-chart/daily/2023/08/25" TargetMode="External"/><Relationship Id="rId202" Type="http://schemas.openxmlformats.org/officeDocument/2006/relationships/hyperlink" Target="https://www.the-numbers.com/box-office-chart/daily/2023/04/14" TargetMode="External"/><Relationship Id="rId647" Type="http://schemas.openxmlformats.org/officeDocument/2006/relationships/hyperlink" Target="https://www.the-numbers.com/box-office-chart/daily/2023/12/08" TargetMode="External"/><Relationship Id="rId854" Type="http://schemas.openxmlformats.org/officeDocument/2006/relationships/hyperlink" Target="https://www.the-numbers.com/box-office-chart/daily/2023/11/17" TargetMode="External"/><Relationship Id="rId286" Type="http://schemas.openxmlformats.org/officeDocument/2006/relationships/hyperlink" Target="https://www.the-numbers.com/movie/Amazing-Maurice-The-(2022-United-Kingdom)" TargetMode="External"/><Relationship Id="rId493" Type="http://schemas.openxmlformats.org/officeDocument/2006/relationships/hyperlink" Target="https://www.the-numbers.com/movie/RRR-(2022-India)" TargetMode="External"/><Relationship Id="rId507" Type="http://schemas.openxmlformats.org/officeDocument/2006/relationships/hyperlink" Target="https://www.the-numbers.com/box-office-chart/daily/2023/09/01" TargetMode="External"/><Relationship Id="rId714" Type="http://schemas.openxmlformats.org/officeDocument/2006/relationships/hyperlink" Target="https://www.the-numbers.com/movie/Malibu-Horror-Story-(2023)" TargetMode="External"/><Relationship Id="rId921" Type="http://schemas.openxmlformats.org/officeDocument/2006/relationships/hyperlink" Target="https://www.the-numbers.com/movie/syndicaliste-La-(2023-France)" TargetMode="External"/><Relationship Id="rId50" Type="http://schemas.openxmlformats.org/officeDocument/2006/relationships/hyperlink" Target="https://www.the-numbers.com/box-office-chart/daily/2023/11/17" TargetMode="External"/><Relationship Id="rId146" Type="http://schemas.openxmlformats.org/officeDocument/2006/relationships/hyperlink" Target="https://www.the-numbers.com/box-office-chart/daily/2023/04/14" TargetMode="External"/><Relationship Id="rId353" Type="http://schemas.openxmlformats.org/officeDocument/2006/relationships/hyperlink" Target="https://www.the-numbers.com/movie/American-Fiction-(2023)" TargetMode="External"/><Relationship Id="rId560" Type="http://schemas.openxmlformats.org/officeDocument/2006/relationships/hyperlink" Target="https://www.the-numbers.com/movie/Lesson-The-(2023)" TargetMode="External"/><Relationship Id="rId798" Type="http://schemas.openxmlformats.org/officeDocument/2006/relationships/hyperlink" Target="https://www.the-numbers.com/movie/Fumer-fait-tousser-(2022-France)" TargetMode="External"/><Relationship Id="rId213" Type="http://schemas.openxmlformats.org/officeDocument/2006/relationships/hyperlink" Target="https://www.the-numbers.com/box-office-chart/daily/2023/01/13" TargetMode="External"/><Relationship Id="rId420" Type="http://schemas.openxmlformats.org/officeDocument/2006/relationships/hyperlink" Target="https://www.the-numbers.com/box-office-chart/daily/2023/07/07" TargetMode="External"/><Relationship Id="rId658" Type="http://schemas.openxmlformats.org/officeDocument/2006/relationships/hyperlink" Target="https://www.the-numbers.com/movie/Hubble-3D" TargetMode="External"/><Relationship Id="rId865" Type="http://schemas.openxmlformats.org/officeDocument/2006/relationships/hyperlink" Target="https://www.the-numbers.com/box-office-chart/daily/2023/10/27" TargetMode="External"/><Relationship Id="rId1050" Type="http://schemas.openxmlformats.org/officeDocument/2006/relationships/hyperlink" Target="https://www.the-numbers.com/movie/homme-de-la-cave-L-(2022-France)" TargetMode="External"/><Relationship Id="rId297" Type="http://schemas.openxmlformats.org/officeDocument/2006/relationships/hyperlink" Target="https://www.the-numbers.com/box-office-chart/daily/2023/01/26" TargetMode="External"/><Relationship Id="rId518" Type="http://schemas.openxmlformats.org/officeDocument/2006/relationships/hyperlink" Target="https://www.the-numbers.com/box-office-chart/daily/2000/12/08" TargetMode="External"/><Relationship Id="rId725" Type="http://schemas.openxmlformats.org/officeDocument/2006/relationships/hyperlink" Target="https://www.the-numbers.com/movie/Scott-Pilgrim-vs-The-World" TargetMode="External"/><Relationship Id="rId932" Type="http://schemas.openxmlformats.org/officeDocument/2006/relationships/hyperlink" Target="https://www.the-numbers.com/box-office-chart/daily/2023/04/21" TargetMode="External"/><Relationship Id="rId157" Type="http://schemas.openxmlformats.org/officeDocument/2006/relationships/hyperlink" Target="https://www.the-numbers.com/movie/Renfield" TargetMode="External"/><Relationship Id="rId364" Type="http://schemas.openxmlformats.org/officeDocument/2006/relationships/hyperlink" Target="https://www.the-numbers.com/box-office-chart/daily/2022/10/21" TargetMode="External"/><Relationship Id="rId1008" Type="http://schemas.openxmlformats.org/officeDocument/2006/relationships/hyperlink" Target="https://www.the-numbers.com/movie/Davandeh-(1984-Iran)" TargetMode="External"/><Relationship Id="rId61" Type="http://schemas.openxmlformats.org/officeDocument/2006/relationships/hyperlink" Target="https://www.the-numbers.com/movie/Meg-2-The-Trench-(2023)" TargetMode="External"/><Relationship Id="rId571" Type="http://schemas.openxmlformats.org/officeDocument/2006/relationships/hyperlink" Target="https://www.the-numbers.com/box-office-chart/daily/2023/08/04" TargetMode="External"/><Relationship Id="rId669" Type="http://schemas.openxmlformats.org/officeDocument/2006/relationships/hyperlink" Target="https://www.the-numbers.com/movie/Trolls" TargetMode="External"/><Relationship Id="rId876" Type="http://schemas.openxmlformats.org/officeDocument/2006/relationships/hyperlink" Target="https://www.the-numbers.com/movie/Radical-Wolfe-(2023)" TargetMode="External"/><Relationship Id="rId19" Type="http://schemas.openxmlformats.org/officeDocument/2006/relationships/hyperlink" Target="https://www.the-numbers.com/movie/Sound-of-Freedom-(2023)" TargetMode="External"/><Relationship Id="rId224" Type="http://schemas.openxmlformats.org/officeDocument/2006/relationships/hyperlink" Target="https://www.the-numbers.com/movie/Hill-The-(2023)" TargetMode="External"/><Relationship Id="rId431" Type="http://schemas.openxmlformats.org/officeDocument/2006/relationships/hyperlink" Target="https://www.the-numbers.com/movie/Devil-Conspiracy-The-(2023-Czech-Republic)" TargetMode="External"/><Relationship Id="rId529" Type="http://schemas.openxmlformats.org/officeDocument/2006/relationships/hyperlink" Target="https://www.the-numbers.com/box-office-chart/daily/2023/09/08" TargetMode="External"/><Relationship Id="rId736" Type="http://schemas.openxmlformats.org/officeDocument/2006/relationships/hyperlink" Target="https://www.the-numbers.com/box-office-chart/daily/2023/10/13" TargetMode="External"/><Relationship Id="rId1061" Type="http://schemas.openxmlformats.org/officeDocument/2006/relationships/hyperlink" Target="https://www.the-numbers.com/box-office-chart/daily/2023/07/07" TargetMode="External"/><Relationship Id="rId168" Type="http://schemas.openxmlformats.org/officeDocument/2006/relationships/hyperlink" Target="https://www.the-numbers.com/box-office-chart/daily/2023/03/10" TargetMode="External"/><Relationship Id="rId943" Type="http://schemas.openxmlformats.org/officeDocument/2006/relationships/hyperlink" Target="https://www.the-numbers.com/movie/Civil-La-(2021-Belgium)" TargetMode="External"/><Relationship Id="rId1019" Type="http://schemas.openxmlformats.org/officeDocument/2006/relationships/hyperlink" Target="https://www.the-numbers.com/movie/Film-the-Living-Record-of-our-Memory-(2023-Spain)" TargetMode="External"/><Relationship Id="rId72" Type="http://schemas.openxmlformats.org/officeDocument/2006/relationships/hyperlink" Target="https://www.the-numbers.com/box-office-chart/daily/2023/04/21" TargetMode="External"/><Relationship Id="rId375" Type="http://schemas.openxmlformats.org/officeDocument/2006/relationships/hyperlink" Target="https://www.the-numbers.com/movie/Maybe-I-Do-(2022)" TargetMode="External"/><Relationship Id="rId582" Type="http://schemas.openxmlformats.org/officeDocument/2006/relationships/hyperlink" Target="https://www.the-numbers.com/movie/Fremont-(2023)" TargetMode="External"/><Relationship Id="rId803" Type="http://schemas.openxmlformats.org/officeDocument/2006/relationships/hyperlink" Target="https://www.the-numbers.com/box-office-chart/daily/2023/03/03" TargetMode="External"/><Relationship Id="rId3" Type="http://schemas.openxmlformats.org/officeDocument/2006/relationships/hyperlink" Target="https://www.the-numbers.com/movie/Super-Mario-Bros-Movie-The-(2022)" TargetMode="External"/><Relationship Id="rId235" Type="http://schemas.openxmlformats.org/officeDocument/2006/relationships/hyperlink" Target="https://www.the-numbers.com/movie/Next-Goal-Wins-(US-Film)" TargetMode="External"/><Relationship Id="rId442" Type="http://schemas.openxmlformats.org/officeDocument/2006/relationships/hyperlink" Target="https://www.the-numbers.com/movie/Jaws-(1975)" TargetMode="External"/><Relationship Id="rId887" Type="http://schemas.openxmlformats.org/officeDocument/2006/relationships/hyperlink" Target="https://www.the-numbers.com/movie/Canary-(2023)" TargetMode="External"/><Relationship Id="rId1072" Type="http://schemas.openxmlformats.org/officeDocument/2006/relationships/hyperlink" Target="https://www.the-numbers.com/movie/Senior-Year-Love-Never-Fails-(2023)" TargetMode="External"/><Relationship Id="rId302" Type="http://schemas.openxmlformats.org/officeDocument/2006/relationships/hyperlink" Target="https://www.the-numbers.com/movie/Mafia-Mamma-(2023)" TargetMode="External"/><Relationship Id="rId747" Type="http://schemas.openxmlformats.org/officeDocument/2006/relationships/hyperlink" Target="https://www.the-numbers.com/movie/Invisible-Beauty-(2023)" TargetMode="External"/><Relationship Id="rId954" Type="http://schemas.openxmlformats.org/officeDocument/2006/relationships/hyperlink" Target="https://www.the-numbers.com/box-office-chart/daily/2023/01/24" TargetMode="External"/><Relationship Id="rId83" Type="http://schemas.openxmlformats.org/officeDocument/2006/relationships/hyperlink" Target="https://www.the-numbers.com/movie/Wish-(2023)" TargetMode="External"/><Relationship Id="rId179" Type="http://schemas.openxmlformats.org/officeDocument/2006/relationships/hyperlink" Target="https://www.the-numbers.com/box-office-chart/daily/2023/09/15" TargetMode="External"/><Relationship Id="rId386" Type="http://schemas.openxmlformats.org/officeDocument/2006/relationships/hyperlink" Target="https://www.the-numbers.com/movie/Lost-King-The-(2022-United-Kingdom)" TargetMode="External"/><Relationship Id="rId593" Type="http://schemas.openxmlformats.org/officeDocument/2006/relationships/hyperlink" Target="https://www.the-numbers.com/movie/Afire-(2023-Germany)" TargetMode="External"/><Relationship Id="rId607" Type="http://schemas.openxmlformats.org/officeDocument/2006/relationships/hyperlink" Target="https://www.the-numbers.com/box-office-chart/daily/2022/11/23" TargetMode="External"/><Relationship Id="rId814" Type="http://schemas.openxmlformats.org/officeDocument/2006/relationships/hyperlink" Target="https://www.the-numbers.com/box-office-chart/daily/2023/03/24" TargetMode="External"/><Relationship Id="rId246" Type="http://schemas.openxmlformats.org/officeDocument/2006/relationships/hyperlink" Target="https://www.the-numbers.com/box-office-chart/daily/2023/11/10" TargetMode="External"/><Relationship Id="rId453" Type="http://schemas.openxmlformats.org/officeDocument/2006/relationships/hyperlink" Target="https://www.the-numbers.com/box-office-chart/daily/2022/11/23" TargetMode="External"/><Relationship Id="rId660" Type="http://schemas.openxmlformats.org/officeDocument/2006/relationships/hyperlink" Target="https://www.the-numbers.com/movie/Monica-(2022)" TargetMode="External"/><Relationship Id="rId898" Type="http://schemas.openxmlformats.org/officeDocument/2006/relationships/hyperlink" Target="https://www.the-numbers.com/box-office-chart/daily/2023/02/10" TargetMode="External"/><Relationship Id="rId1083" Type="http://schemas.openxmlformats.org/officeDocument/2006/relationships/hyperlink" Target="https://www.the-numbers.com/box-office-chart/daily/2023/01/31" TargetMode="External"/><Relationship Id="rId106" Type="http://schemas.openxmlformats.org/officeDocument/2006/relationships/hyperlink" Target="https://www.the-numbers.com/box-office-chart/daily/2023/12/25" TargetMode="External"/><Relationship Id="rId313" Type="http://schemas.openxmlformats.org/officeDocument/2006/relationships/hyperlink" Target="https://www.the-numbers.com/box-office-chart/daily/2023/02/17" TargetMode="External"/><Relationship Id="rId758" Type="http://schemas.openxmlformats.org/officeDocument/2006/relationships/hyperlink" Target="https://www.the-numbers.com/box-office-chart/daily/2023/09/22" TargetMode="External"/><Relationship Id="rId965" Type="http://schemas.openxmlformats.org/officeDocument/2006/relationships/hyperlink" Target="https://www.the-numbers.com/movie/Rodeo-(2022-France)" TargetMode="External"/><Relationship Id="rId10" Type="http://schemas.openxmlformats.org/officeDocument/2006/relationships/hyperlink" Target="https://www.the-numbers.com/box-office-chart/daily/2023/07/21" TargetMode="External"/><Relationship Id="rId94" Type="http://schemas.openxmlformats.org/officeDocument/2006/relationships/hyperlink" Target="https://www.the-numbers.com/box-office-chart/daily/2023/04/05" TargetMode="External"/><Relationship Id="rId397" Type="http://schemas.openxmlformats.org/officeDocument/2006/relationships/hyperlink" Target="https://www.the-numbers.com/box-office-chart/daily/2022/11/23" TargetMode="External"/><Relationship Id="rId520" Type="http://schemas.openxmlformats.org/officeDocument/2006/relationships/hyperlink" Target="https://www.the-numbers.com/box-office-chart/daily/2023/01/20" TargetMode="External"/><Relationship Id="rId618" Type="http://schemas.openxmlformats.org/officeDocument/2006/relationships/hyperlink" Target="https://www.the-numbers.com/box-office-chart/daily/2023/08/18" TargetMode="External"/><Relationship Id="rId825" Type="http://schemas.openxmlformats.org/officeDocument/2006/relationships/hyperlink" Target="https://www.the-numbers.com/movie/Cat-Person-(2023)" TargetMode="External"/><Relationship Id="rId257" Type="http://schemas.openxmlformats.org/officeDocument/2006/relationships/hyperlink" Target="https://www.the-numbers.com/movie/Waitress-The-Musical-(2023)" TargetMode="External"/><Relationship Id="rId464" Type="http://schemas.openxmlformats.org/officeDocument/2006/relationships/hyperlink" Target="https://www.the-numbers.com/box-office-chart/daily/2003/11/07" TargetMode="External"/><Relationship Id="rId1010" Type="http://schemas.openxmlformats.org/officeDocument/2006/relationships/hyperlink" Target="https://www.the-numbers.com/box-office-chart/daily/2023/06/23" TargetMode="External"/><Relationship Id="rId1094" Type="http://schemas.openxmlformats.org/officeDocument/2006/relationships/hyperlink" Target="https://www.the-numbers.com/movie/Lord-of-Misrule-(2023-United-Kingdom)" TargetMode="External"/><Relationship Id="rId1108" Type="http://schemas.openxmlformats.org/officeDocument/2006/relationships/hyperlink" Target="https://www.the-numbers.com/movie/Bones-and-All-(2022)" TargetMode="External"/><Relationship Id="rId117" Type="http://schemas.openxmlformats.org/officeDocument/2006/relationships/hyperlink" Target="https://www.the-numbers.com/movie/Knock-at-the-Cabin-(2023)" TargetMode="External"/><Relationship Id="rId671" Type="http://schemas.openxmlformats.org/officeDocument/2006/relationships/hyperlink" Target="https://www.the-numbers.com/movie/Last-Rider-The-(2023)" TargetMode="External"/><Relationship Id="rId769" Type="http://schemas.openxmlformats.org/officeDocument/2006/relationships/hyperlink" Target="https://www.the-numbers.com/movie/Noryang-Deadly-Sea-(2023-South-Korea)" TargetMode="External"/><Relationship Id="rId976" Type="http://schemas.openxmlformats.org/officeDocument/2006/relationships/hyperlink" Target="https://www.the-numbers.com/box-office-chart/daily/1999/03/29" TargetMode="External"/><Relationship Id="rId324" Type="http://schemas.openxmlformats.org/officeDocument/2006/relationships/hyperlink" Target="https://www.the-numbers.com/movie/Miracle-Club-The-(2023-Ireland)" TargetMode="External"/><Relationship Id="rId531" Type="http://schemas.openxmlformats.org/officeDocument/2006/relationships/hyperlink" Target="https://www.the-numbers.com/box-office-chart/daily/2023/06/09" TargetMode="External"/><Relationship Id="rId629" Type="http://schemas.openxmlformats.org/officeDocument/2006/relationships/hyperlink" Target="https://www.the-numbers.com/movie/Enys-Men-(2022-United-Kingdom)" TargetMode="External"/><Relationship Id="rId836" Type="http://schemas.openxmlformats.org/officeDocument/2006/relationships/hyperlink" Target="https://www.the-numbers.com/box-office-chart/daily/2006/03/03" TargetMode="External"/><Relationship Id="rId1021" Type="http://schemas.openxmlformats.org/officeDocument/2006/relationships/hyperlink" Target="https://www.the-numbers.com/movie/Framing-Agnes-(2022-Canada)" TargetMode="External"/><Relationship Id="rId1119" Type="http://schemas.openxmlformats.org/officeDocument/2006/relationships/hyperlink" Target="https://www.the-numbers.com/box-office-chart/daily/2023/08/11" TargetMode="External"/><Relationship Id="rId903" Type="http://schemas.openxmlformats.org/officeDocument/2006/relationships/hyperlink" Target="https://www.the-numbers.com/movie/Lehrerzimmer-Das-(2023-Germany)" TargetMode="External"/><Relationship Id="rId32" Type="http://schemas.openxmlformats.org/officeDocument/2006/relationships/hyperlink" Target="https://www.the-numbers.com/box-office-chart/daily/2023/03/03" TargetMode="External"/><Relationship Id="rId181" Type="http://schemas.openxmlformats.org/officeDocument/2006/relationships/hyperlink" Target="https://www.the-numbers.com/box-office-chart/daily/2023/08/11" TargetMode="External"/><Relationship Id="rId279" Type="http://schemas.openxmlformats.org/officeDocument/2006/relationships/hyperlink" Target="https://www.the-numbers.com/box-office-chart/daily/2023/12/12" TargetMode="External"/><Relationship Id="rId486" Type="http://schemas.openxmlformats.org/officeDocument/2006/relationships/hyperlink" Target="https://www.the-numbers.com/movie/Scarface" TargetMode="External"/><Relationship Id="rId693" Type="http://schemas.openxmlformats.org/officeDocument/2006/relationships/hyperlink" Target="https://www.the-numbers.com/box-office-chart/daily/2023/04/21" TargetMode="External"/><Relationship Id="rId139" Type="http://schemas.openxmlformats.org/officeDocument/2006/relationships/hyperlink" Target="https://www.the-numbers.com/movie/Boys-in-the-Boat-The-(2023)" TargetMode="External"/><Relationship Id="rId346" Type="http://schemas.openxmlformats.org/officeDocument/2006/relationships/hyperlink" Target="https://www.the-numbers.com/movie/Delicatessen" TargetMode="External"/><Relationship Id="rId553" Type="http://schemas.openxmlformats.org/officeDocument/2006/relationships/hyperlink" Target="https://www.the-numbers.com/movie/Terrifier-2-(2022)" TargetMode="External"/><Relationship Id="rId760" Type="http://schemas.openxmlformats.org/officeDocument/2006/relationships/hyperlink" Target="https://www.the-numbers.com/box-office-chart/daily/2023/10/06" TargetMode="External"/><Relationship Id="rId998" Type="http://schemas.openxmlformats.org/officeDocument/2006/relationships/hyperlink" Target="https://www.the-numbers.com/movie/Falcon-Lake-(2023-France)" TargetMode="External"/><Relationship Id="rId206" Type="http://schemas.openxmlformats.org/officeDocument/2006/relationships/hyperlink" Target="https://www.the-numbers.com/box-office-chart/daily/2023/05/26" TargetMode="External"/><Relationship Id="rId413" Type="http://schemas.openxmlformats.org/officeDocument/2006/relationships/hyperlink" Target="https://www.the-numbers.com/movie/Dr-Seuss-The-Grinch-(2018)" TargetMode="External"/><Relationship Id="rId858" Type="http://schemas.openxmlformats.org/officeDocument/2006/relationships/hyperlink" Target="https://www.the-numbers.com/box-office-chart/daily/2023/07/28" TargetMode="External"/><Relationship Id="rId1043" Type="http://schemas.openxmlformats.org/officeDocument/2006/relationships/hyperlink" Target="https://www.the-numbers.com/movie/innocente-L-(Italy)" TargetMode="External"/><Relationship Id="rId620" Type="http://schemas.openxmlformats.org/officeDocument/2006/relationships/hyperlink" Target="https://www.the-numbers.com/box-office-chart/daily/2004/05/19" TargetMode="External"/><Relationship Id="rId718" Type="http://schemas.openxmlformats.org/officeDocument/2006/relationships/hyperlink" Target="https://www.the-numbers.com/movie/Day-By-Day-(2023)" TargetMode="External"/><Relationship Id="rId925" Type="http://schemas.openxmlformats.org/officeDocument/2006/relationships/hyperlink" Target="https://www.the-numbers.com/movie/Cadejo-Blanco-(2021-Guatemala)" TargetMode="External"/><Relationship Id="rId1110" Type="http://schemas.openxmlformats.org/officeDocument/2006/relationships/hyperlink" Target="https://www.the-numbers.com/movie/Bobbys-Intermission-(2023)" TargetMode="External"/><Relationship Id="rId54" Type="http://schemas.openxmlformats.org/officeDocument/2006/relationships/hyperlink" Target="https://www.the-numbers.com/box-office-chart/daily/2023/03/31" TargetMode="External"/><Relationship Id="rId270" Type="http://schemas.openxmlformats.org/officeDocument/2006/relationships/hyperlink" Target="https://www.the-numbers.com/box-office-chart/daily/2023/02/24" TargetMode="External"/><Relationship Id="rId130" Type="http://schemas.openxmlformats.org/officeDocument/2006/relationships/hyperlink" Target="https://www.the-numbers.com/box-office-chart/daily/2023/09/08" TargetMode="External"/><Relationship Id="rId368" Type="http://schemas.openxmlformats.org/officeDocument/2006/relationships/hyperlink" Target="https://www.the-numbers.com/box-office-chart/daily/2023/02/24" TargetMode="External"/><Relationship Id="rId575" Type="http://schemas.openxmlformats.org/officeDocument/2006/relationships/hyperlink" Target="https://www.the-numbers.com/box-office-chart/daily/2023/03/10" TargetMode="External"/><Relationship Id="rId782" Type="http://schemas.openxmlformats.org/officeDocument/2006/relationships/hyperlink" Target="https://www.the-numbers.com/movie/vita-difficile-Una-(1961-Italy)" TargetMode="External"/><Relationship Id="rId228" Type="http://schemas.openxmlformats.org/officeDocument/2006/relationships/hyperlink" Target="https://www.the-numbers.com/movie/Star-Wars-Ep-VI-Return-of-the-Jedi" TargetMode="External"/><Relationship Id="rId435" Type="http://schemas.openxmlformats.org/officeDocument/2006/relationships/hyperlink" Target="https://www.the-numbers.com/movie/Showing-Up-(2023)" TargetMode="External"/><Relationship Id="rId642" Type="http://schemas.openxmlformats.org/officeDocument/2006/relationships/hyperlink" Target="https://www.the-numbers.com/movie/Other-Zoey-The-(2023)" TargetMode="External"/><Relationship Id="rId1065" Type="http://schemas.openxmlformats.org/officeDocument/2006/relationships/hyperlink" Target="https://www.the-numbers.com/box-office-chart/daily/2022/11/25" TargetMode="External"/><Relationship Id="rId502" Type="http://schemas.openxmlformats.org/officeDocument/2006/relationships/hyperlink" Target="https://www.the-numbers.com/movie/Dark-Knight-The" TargetMode="External"/><Relationship Id="rId947" Type="http://schemas.openxmlformats.org/officeDocument/2006/relationships/hyperlink" Target="https://www.the-numbers.com/movie/pires-Les-(2023-France)" TargetMode="External"/><Relationship Id="rId1132" Type="http://schemas.openxmlformats.org/officeDocument/2006/relationships/hyperlink" Target="https://www.the-numbers.com/box-office-chart/daily/2022/12/02" TargetMode="External"/><Relationship Id="rId76" Type="http://schemas.openxmlformats.org/officeDocument/2006/relationships/hyperlink" Target="https://www.the-numbers.com/box-office-chart/daily/2023/10/06" TargetMode="External"/><Relationship Id="rId807" Type="http://schemas.openxmlformats.org/officeDocument/2006/relationships/hyperlink" Target="https://www.the-numbers.com/movie/Story-Ave-(2023)" TargetMode="External"/><Relationship Id="rId292" Type="http://schemas.openxmlformats.org/officeDocument/2006/relationships/hyperlink" Target="https://www.the-numbers.com/movie/Ponniyin-Selvan-Part-Two-(2023-India)" TargetMode="External"/><Relationship Id="rId597" Type="http://schemas.openxmlformats.org/officeDocument/2006/relationships/hyperlink" Target="https://www.the-numbers.com/box-office-chart/daily/2016/07/08" TargetMode="External"/><Relationship Id="rId152" Type="http://schemas.openxmlformats.org/officeDocument/2006/relationships/hyperlink" Target="https://www.the-numbers.com/box-office-chart/daily/2023/05/12" TargetMode="External"/><Relationship Id="rId457" Type="http://schemas.openxmlformats.org/officeDocument/2006/relationships/hyperlink" Target="https://www.the-numbers.com/box-office-chart/daily/2023/11/17" TargetMode="External"/><Relationship Id="rId1087" Type="http://schemas.openxmlformats.org/officeDocument/2006/relationships/hyperlink" Target="https://www.the-numbers.com/box-office-chart/daily/2023/01/27" TargetMode="External"/><Relationship Id="rId664" Type="http://schemas.openxmlformats.org/officeDocument/2006/relationships/hyperlink" Target="https://www.the-numbers.com/box-office-chart/daily/2023/03/10" TargetMode="External"/><Relationship Id="rId871" Type="http://schemas.openxmlformats.org/officeDocument/2006/relationships/hyperlink" Target="https://www.the-numbers.com/box-office-chart/daily/2023/10/18" TargetMode="External"/><Relationship Id="rId969" Type="http://schemas.openxmlformats.org/officeDocument/2006/relationships/hyperlink" Target="https://www.the-numbers.com/movie/Fast-Dreams-(2023)" TargetMode="External"/><Relationship Id="rId317" Type="http://schemas.openxmlformats.org/officeDocument/2006/relationships/hyperlink" Target="https://www.the-numbers.com/box-office-chart/daily/2022/12/23" TargetMode="External"/><Relationship Id="rId524" Type="http://schemas.openxmlformats.org/officeDocument/2006/relationships/hyperlink" Target="https://www.the-numbers.com/movie/Carlos-(2023)" TargetMode="External"/><Relationship Id="rId731" Type="http://schemas.openxmlformats.org/officeDocument/2006/relationships/hyperlink" Target="https://www.the-numbers.com/movie/immensita-L-(2022-Italy)" TargetMode="External"/><Relationship Id="rId98" Type="http://schemas.openxmlformats.org/officeDocument/2006/relationships/hyperlink" Target="https://www.the-numbers.com/box-office-chart/daily/2023/06/23" TargetMode="External"/><Relationship Id="rId829" Type="http://schemas.openxmlformats.org/officeDocument/2006/relationships/hyperlink" Target="https://www.the-numbers.com/movie/End-of-Sex-The-(2023-Canada)" TargetMode="External"/><Relationship Id="rId1014" Type="http://schemas.openxmlformats.org/officeDocument/2006/relationships/hyperlink" Target="https://www.the-numbers.com/box-office-chart/daily/2023/04/14" TargetMode="External"/><Relationship Id="rId25" Type="http://schemas.openxmlformats.org/officeDocument/2006/relationships/hyperlink" Target="https://www.the-numbers.com/movie/Mission-Impossible-Dead-Reckoning-Part-One-(2023)" TargetMode="External"/><Relationship Id="rId174" Type="http://schemas.openxmlformats.org/officeDocument/2006/relationships/hyperlink" Target="https://www.the-numbers.com/box-office-chart/daily/2023/09/07" TargetMode="External"/><Relationship Id="rId381" Type="http://schemas.openxmlformats.org/officeDocument/2006/relationships/hyperlink" Target="https://www.the-numbers.com/movie/Big-Lebowski-The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9.xml"/><Relationship Id="rId13" Type="http://schemas.openxmlformats.org/officeDocument/2006/relationships/pivotTable" Target="../pivotTables/pivotTable14.xml"/><Relationship Id="rId3" Type="http://schemas.openxmlformats.org/officeDocument/2006/relationships/pivotTable" Target="../pivotTables/pivotTable4.xml"/><Relationship Id="rId7" Type="http://schemas.openxmlformats.org/officeDocument/2006/relationships/pivotTable" Target="../pivotTables/pivotTable8.xml"/><Relationship Id="rId12" Type="http://schemas.openxmlformats.org/officeDocument/2006/relationships/pivotTable" Target="../pivotTables/pivotTable13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11" Type="http://schemas.openxmlformats.org/officeDocument/2006/relationships/pivotTable" Target="../pivotTables/pivotTable12.xml"/><Relationship Id="rId5" Type="http://schemas.openxmlformats.org/officeDocument/2006/relationships/pivotTable" Target="../pivotTables/pivotTable6.xml"/><Relationship Id="rId15" Type="http://schemas.openxmlformats.org/officeDocument/2006/relationships/pivotTable" Target="../pivotTables/pivotTable16.xml"/><Relationship Id="rId10" Type="http://schemas.openxmlformats.org/officeDocument/2006/relationships/pivotTable" Target="../pivotTables/pivotTable11.xml"/><Relationship Id="rId4" Type="http://schemas.openxmlformats.org/officeDocument/2006/relationships/pivotTable" Target="../pivotTables/pivotTable5.xml"/><Relationship Id="rId9" Type="http://schemas.openxmlformats.org/officeDocument/2006/relationships/pivotTable" Target="../pivotTables/pivotTable10.xml"/><Relationship Id="rId14" Type="http://schemas.openxmlformats.org/officeDocument/2006/relationships/pivotTable" Target="../pivotTables/pivotTable1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FF3BD-7313-6B4B-A43F-FAB5E5D92123}">
  <dimension ref="A1:N688"/>
  <sheetViews>
    <sheetView workbookViewId="0">
      <selection activeCell="K54" sqref="K54"/>
    </sheetView>
  </sheetViews>
  <sheetFormatPr baseColWidth="10" defaultRowHeight="16" x14ac:dyDescent="0.2"/>
  <cols>
    <col min="3" max="3" width="11" bestFit="1" customWidth="1"/>
    <col min="6" max="6" width="18.6640625" bestFit="1" customWidth="1"/>
    <col min="7" max="7" width="14.83203125" bestFit="1" customWidth="1"/>
    <col min="9" max="9" width="18.83203125" bestFit="1" customWidth="1"/>
    <col min="10" max="10" width="21.1640625" bestFit="1" customWidth="1"/>
    <col min="13" max="13" width="16.6640625" customWidth="1"/>
  </cols>
  <sheetData>
    <row r="1" spans="1:14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835</v>
      </c>
      <c r="G1" s="1" t="s">
        <v>5</v>
      </c>
      <c r="H1" s="1" t="s">
        <v>2290</v>
      </c>
      <c r="I1" s="11" t="s">
        <v>832</v>
      </c>
      <c r="J1" t="s">
        <v>837</v>
      </c>
      <c r="K1" s="1" t="s">
        <v>2291</v>
      </c>
      <c r="L1" s="13" t="s">
        <v>830</v>
      </c>
      <c r="M1" s="13" t="s">
        <v>836</v>
      </c>
      <c r="N1" s="10" t="s">
        <v>2292</v>
      </c>
    </row>
    <row r="2" spans="1:14" ht="18" x14ac:dyDescent="0.2">
      <c r="A2" s="2">
        <v>1</v>
      </c>
      <c r="B2" s="3" t="s">
        <v>6</v>
      </c>
      <c r="C2" s="4">
        <v>45751</v>
      </c>
      <c r="D2" s="2" t="s">
        <v>7</v>
      </c>
      <c r="E2" s="2" t="s">
        <v>8</v>
      </c>
      <c r="F2" s="14">
        <v>424087780</v>
      </c>
      <c r="G2" s="6">
        <v>35458844</v>
      </c>
      <c r="H2" t="str">
        <f>IFERROR(TRIM(LEFT(B2,FIND("(",B2)-1)),TRIM(B2))</f>
        <v>A Minecraft Movie</v>
      </c>
      <c r="I2" s="12" t="s">
        <v>10</v>
      </c>
      <c r="J2" s="15">
        <v>1965890585</v>
      </c>
      <c r="K2" t="str">
        <f>SUBSTITUTE(SUBSTITUTE(SUBSTITUTE(SUBSTITUTE(SUBSTITUTE(SUBSTITUTE(SUBSTITUTE(SUBSTITUTE(SUBSTITUTE(SUBSTITUTE(SUBSTITUTE(SUBSTITUTE(LOWER(LEFT(SUBSTITUTE(H2,"…",""),25)),":",""),",",""),".",""),"'",""),"’",""),"!",""),"*",""),"—",""),"–",""),"-",""),"&amp;","")," ","")</f>
        <v>aminecraftmovie</v>
      </c>
      <c r="L2" t="str">
        <f>I2</f>
        <v>Walt Disney</v>
      </c>
      <c r="M2" s="15">
        <f>J2</f>
        <v>1965890585</v>
      </c>
      <c r="N2" t="str">
        <f>IF(D2="","Other",D2)</f>
        <v>Warner Bros.</v>
      </c>
    </row>
    <row r="3" spans="1:14" ht="18" x14ac:dyDescent="0.2">
      <c r="A3" s="2">
        <v>2</v>
      </c>
      <c r="B3" s="3" t="s">
        <v>9</v>
      </c>
      <c r="C3" s="4">
        <v>45800</v>
      </c>
      <c r="D3" s="2" t="s">
        <v>10</v>
      </c>
      <c r="E3" s="2" t="s">
        <v>8</v>
      </c>
      <c r="F3" s="14">
        <v>423778855</v>
      </c>
      <c r="G3" s="6">
        <v>35433015</v>
      </c>
      <c r="H3" t="str">
        <f t="shared" ref="H3:H66" si="0">IFERROR(TRIM(LEFT(B3,FIND("(",B3)-1)),TRIM(B3))</f>
        <v>Lilo &amp; Stitch</v>
      </c>
      <c r="I3" s="12" t="s">
        <v>7</v>
      </c>
      <c r="J3" s="15">
        <v>1891341005</v>
      </c>
      <c r="K3" t="str">
        <f t="shared" ref="K3:K66" si="1">SUBSTITUTE(SUBSTITUTE(SUBSTITUTE(SUBSTITUTE(SUBSTITUTE(SUBSTITUTE(SUBSTITUTE(SUBSTITUTE(SUBSTITUTE(SUBSTITUTE(SUBSTITUTE(SUBSTITUTE(LOWER(LEFT(SUBSTITUTE(H3,"…",""),25)),":",""),",",""),".",""),"'",""),"’",""),"!",""),"*",""),"—",""),"–",""),"-",""),"&amp;","")," ","")</f>
        <v>lilostitch</v>
      </c>
      <c r="L3" t="str">
        <f>I3</f>
        <v>Warner Bros.</v>
      </c>
      <c r="M3" s="15">
        <f>J3</f>
        <v>1891341005</v>
      </c>
      <c r="N3" t="str">
        <f t="shared" ref="N3:N66" si="2">IF(D3="","Other",D3)</f>
        <v>Walt Disney</v>
      </c>
    </row>
    <row r="4" spans="1:14" ht="18" x14ac:dyDescent="0.2">
      <c r="A4" s="2">
        <v>3</v>
      </c>
      <c r="B4" s="3" t="s">
        <v>11</v>
      </c>
      <c r="C4" s="4">
        <v>45849</v>
      </c>
      <c r="D4" s="2" t="s">
        <v>7</v>
      </c>
      <c r="E4" s="2" t="s">
        <v>12</v>
      </c>
      <c r="F4" s="14">
        <v>354223803</v>
      </c>
      <c r="G4" s="6">
        <v>29617375</v>
      </c>
      <c r="H4" t="str">
        <f t="shared" si="0"/>
        <v>Superman</v>
      </c>
      <c r="I4" s="12" t="s">
        <v>14</v>
      </c>
      <c r="J4" s="15">
        <v>1571343617</v>
      </c>
      <c r="K4" t="str">
        <f t="shared" si="1"/>
        <v>superman</v>
      </c>
      <c r="L4" t="str">
        <f>I4</f>
        <v>Universal</v>
      </c>
      <c r="M4" s="15">
        <f>J4</f>
        <v>1571343617</v>
      </c>
      <c r="N4" t="str">
        <f t="shared" si="2"/>
        <v>Warner Bros.</v>
      </c>
    </row>
    <row r="5" spans="1:14" ht="18" x14ac:dyDescent="0.2">
      <c r="A5" s="2">
        <v>4</v>
      </c>
      <c r="B5" s="3" t="s">
        <v>13</v>
      </c>
      <c r="C5" s="4">
        <v>45840</v>
      </c>
      <c r="D5" s="2" t="s">
        <v>14</v>
      </c>
      <c r="E5" s="2" t="s">
        <v>12</v>
      </c>
      <c r="F5" s="14">
        <v>339640400</v>
      </c>
      <c r="G5" s="6">
        <v>28398027</v>
      </c>
      <c r="H5" t="str">
        <f t="shared" si="0"/>
        <v>Jurassic World Rebirth</v>
      </c>
      <c r="I5" s="12" t="s">
        <v>26</v>
      </c>
      <c r="J5" s="15">
        <v>563517149</v>
      </c>
      <c r="K5" t="str">
        <f t="shared" si="1"/>
        <v>jurassicworldrebirth</v>
      </c>
      <c r="L5" t="str">
        <f>I5</f>
        <v>Paramount Pictures</v>
      </c>
      <c r="M5" s="15">
        <f>J5</f>
        <v>563517149</v>
      </c>
      <c r="N5" t="str">
        <f t="shared" si="2"/>
        <v>Universal</v>
      </c>
    </row>
    <row r="6" spans="1:14" ht="18" x14ac:dyDescent="0.2">
      <c r="A6" s="2">
        <v>5</v>
      </c>
      <c r="B6" s="3" t="s">
        <v>15</v>
      </c>
      <c r="C6" s="4">
        <v>45987</v>
      </c>
      <c r="D6" s="2" t="s">
        <v>10</v>
      </c>
      <c r="E6" s="2" t="s">
        <v>8</v>
      </c>
      <c r="F6" s="14">
        <v>337903155</v>
      </c>
      <c r="G6" s="6">
        <v>28252772</v>
      </c>
      <c r="H6" t="str">
        <f t="shared" si="0"/>
        <v>Zootopia 2</v>
      </c>
      <c r="I6" s="12" t="s">
        <v>33</v>
      </c>
      <c r="J6" s="15">
        <v>556796407</v>
      </c>
      <c r="K6" t="str">
        <f t="shared" si="1"/>
        <v>zootopia2</v>
      </c>
      <c r="L6" t="str">
        <f>I6</f>
        <v>Sony Pictures</v>
      </c>
      <c r="M6" s="15">
        <f>J6</f>
        <v>556796407</v>
      </c>
      <c r="N6" t="str">
        <f t="shared" si="2"/>
        <v>Walt Disney</v>
      </c>
    </row>
    <row r="7" spans="1:14" ht="18" x14ac:dyDescent="0.2">
      <c r="A7" s="2">
        <v>6</v>
      </c>
      <c r="B7" s="3" t="s">
        <v>16</v>
      </c>
      <c r="C7" s="4">
        <v>45982</v>
      </c>
      <c r="D7" s="2" t="s">
        <v>14</v>
      </c>
      <c r="E7" s="2" t="s">
        <v>17</v>
      </c>
      <c r="F7" s="14">
        <v>335438675</v>
      </c>
      <c r="G7" s="6">
        <v>28046712</v>
      </c>
      <c r="H7" t="str">
        <f t="shared" si="0"/>
        <v>Wicked: For Good</v>
      </c>
      <c r="I7" s="12" t="s">
        <v>23</v>
      </c>
      <c r="J7" s="15">
        <v>452223943</v>
      </c>
      <c r="K7" t="str">
        <f t="shared" si="1"/>
        <v>wickedforgood</v>
      </c>
      <c r="L7" t="str">
        <f>I7</f>
        <v>20th Century Stud…</v>
      </c>
      <c r="M7" s="15">
        <f>J7</f>
        <v>452223943</v>
      </c>
      <c r="N7" t="str">
        <f t="shared" si="2"/>
        <v>Universal</v>
      </c>
    </row>
    <row r="8" spans="1:14" ht="18" x14ac:dyDescent="0.2">
      <c r="A8" s="2">
        <v>7</v>
      </c>
      <c r="B8" s="3" t="s">
        <v>18</v>
      </c>
      <c r="C8" s="4">
        <v>45765</v>
      </c>
      <c r="D8" s="2" t="s">
        <v>7</v>
      </c>
      <c r="E8" s="2" t="s">
        <v>19</v>
      </c>
      <c r="F8" s="14">
        <v>279989632</v>
      </c>
      <c r="G8" s="6">
        <v>23410504</v>
      </c>
      <c r="H8" t="str">
        <f t="shared" si="0"/>
        <v>Sinners</v>
      </c>
      <c r="I8" s="12" t="s">
        <v>52</v>
      </c>
      <c r="J8" s="15">
        <v>331288139</v>
      </c>
      <c r="K8" t="str">
        <f t="shared" si="1"/>
        <v>sinners</v>
      </c>
      <c r="L8" t="str">
        <f>I8</f>
        <v>Lionsgate</v>
      </c>
      <c r="M8" s="15">
        <f>J8</f>
        <v>331288139</v>
      </c>
      <c r="N8" t="str">
        <f t="shared" si="2"/>
        <v>Warner Bros.</v>
      </c>
    </row>
    <row r="9" spans="1:14" ht="18" x14ac:dyDescent="0.2">
      <c r="A9" s="2">
        <v>8</v>
      </c>
      <c r="B9" s="3" t="s">
        <v>20</v>
      </c>
      <c r="C9" s="4">
        <v>45863</v>
      </c>
      <c r="D9" s="2" t="s">
        <v>10</v>
      </c>
      <c r="E9" s="2" t="s">
        <v>12</v>
      </c>
      <c r="F9" s="14">
        <v>274286610</v>
      </c>
      <c r="G9" s="6">
        <v>22933663</v>
      </c>
      <c r="H9" t="str">
        <f t="shared" si="0"/>
        <v>The Fantastic Four: First Ste…</v>
      </c>
      <c r="I9" s="12" t="s">
        <v>79</v>
      </c>
      <c r="J9" s="15">
        <v>231026707</v>
      </c>
      <c r="K9" t="str">
        <f t="shared" si="1"/>
        <v>thefantasticfourfirst</v>
      </c>
      <c r="L9" t="str">
        <f>I9</f>
        <v>A24</v>
      </c>
      <c r="M9" s="15">
        <f>J9</f>
        <v>231026707</v>
      </c>
      <c r="N9" t="str">
        <f t="shared" si="2"/>
        <v>Walt Disney</v>
      </c>
    </row>
    <row r="10" spans="1:14" ht="18" x14ac:dyDescent="0.2">
      <c r="A10" s="2">
        <v>9</v>
      </c>
      <c r="B10" s="3" t="s">
        <v>21</v>
      </c>
      <c r="C10" s="4">
        <v>45821</v>
      </c>
      <c r="D10" s="2" t="s">
        <v>14</v>
      </c>
      <c r="E10" s="2" t="s">
        <v>8</v>
      </c>
      <c r="F10" s="14">
        <v>262958100</v>
      </c>
      <c r="G10" s="6">
        <v>21986463</v>
      </c>
      <c r="H10" t="str">
        <f t="shared" si="0"/>
        <v>How to Train Your Dragon</v>
      </c>
      <c r="I10" s="12" t="s">
        <v>65</v>
      </c>
      <c r="J10" s="15">
        <v>217958718</v>
      </c>
      <c r="K10" t="str">
        <f t="shared" si="1"/>
        <v>howtotrainyourdragon</v>
      </c>
      <c r="L10" t="s">
        <v>831</v>
      </c>
      <c r="M10" s="15">
        <f>J132-SUM(M2:M9)</f>
        <v>1152634501</v>
      </c>
      <c r="N10" t="str">
        <f t="shared" si="2"/>
        <v>Universal</v>
      </c>
    </row>
    <row r="11" spans="1:14" ht="18" x14ac:dyDescent="0.2">
      <c r="A11" s="2">
        <v>10</v>
      </c>
      <c r="B11" s="3" t="s">
        <v>22</v>
      </c>
      <c r="C11" s="4">
        <v>46010</v>
      </c>
      <c r="D11" s="2" t="s">
        <v>23</v>
      </c>
      <c r="E11" s="2" t="s">
        <v>12</v>
      </c>
      <c r="F11" s="14">
        <v>250353869</v>
      </c>
      <c r="G11" s="6">
        <v>20932598</v>
      </c>
      <c r="H11" t="str">
        <f t="shared" si="0"/>
        <v>Avatar: Fire and Ash</v>
      </c>
      <c r="I11" s="12" t="s">
        <v>54</v>
      </c>
      <c r="J11" s="15">
        <v>167944327</v>
      </c>
      <c r="K11" t="str">
        <f t="shared" si="1"/>
        <v>avatarfireandash</v>
      </c>
      <c r="L11" s="13" t="s">
        <v>834</v>
      </c>
      <c r="M11" s="16">
        <f>SUM(M2:M10)</f>
        <v>8716062053</v>
      </c>
      <c r="N11" t="str">
        <f t="shared" si="2"/>
        <v>20th Century Stud…</v>
      </c>
    </row>
    <row r="12" spans="1:14" ht="18" x14ac:dyDescent="0.2">
      <c r="A12" s="2">
        <v>11</v>
      </c>
      <c r="B12" s="3" t="s">
        <v>24</v>
      </c>
      <c r="C12" s="4">
        <v>45702</v>
      </c>
      <c r="D12" s="2" t="s">
        <v>10</v>
      </c>
      <c r="E12" s="2" t="s">
        <v>12</v>
      </c>
      <c r="F12" s="14">
        <v>200500001</v>
      </c>
      <c r="G12" s="6">
        <v>16764214</v>
      </c>
      <c r="H12" t="str">
        <f t="shared" si="0"/>
        <v>Captain America: Brave New Wo…</v>
      </c>
      <c r="I12" s="12" t="s">
        <v>49</v>
      </c>
      <c r="J12" s="15">
        <v>123549330</v>
      </c>
      <c r="K12" t="str">
        <f t="shared" si="1"/>
        <v>captainamericabravene</v>
      </c>
      <c r="N12" t="str">
        <f t="shared" si="2"/>
        <v>Walt Disney</v>
      </c>
    </row>
    <row r="13" spans="1:14" ht="18" x14ac:dyDescent="0.2">
      <c r="A13" s="2">
        <v>12</v>
      </c>
      <c r="B13" s="3" t="s">
        <v>25</v>
      </c>
      <c r="C13" s="4">
        <v>45800</v>
      </c>
      <c r="D13" s="2" t="s">
        <v>26</v>
      </c>
      <c r="E13" s="2" t="s">
        <v>12</v>
      </c>
      <c r="F13" s="14">
        <v>197413515</v>
      </c>
      <c r="G13" s="6">
        <v>16506147</v>
      </c>
      <c r="H13" t="str">
        <f t="shared" si="0"/>
        <v>Mission: Impossible—The Final…</v>
      </c>
      <c r="I13" s="12" t="s">
        <v>77</v>
      </c>
      <c r="J13" s="15">
        <v>104352652</v>
      </c>
      <c r="K13" t="str">
        <f t="shared" si="1"/>
        <v>missionimpossiblethef</v>
      </c>
      <c r="N13" t="str">
        <f t="shared" si="2"/>
        <v>Paramount Pictures</v>
      </c>
    </row>
    <row r="14" spans="1:14" ht="18" x14ac:dyDescent="0.2">
      <c r="A14" s="2">
        <v>13</v>
      </c>
      <c r="B14" s="3" t="s">
        <v>27</v>
      </c>
      <c r="C14" s="4">
        <v>45779</v>
      </c>
      <c r="D14" s="2" t="s">
        <v>10</v>
      </c>
      <c r="E14" s="2" t="s">
        <v>12</v>
      </c>
      <c r="F14" s="14">
        <v>190274328</v>
      </c>
      <c r="G14" s="6">
        <v>15909225</v>
      </c>
      <c r="H14" t="str">
        <f t="shared" si="0"/>
        <v>Thunderbolts*</v>
      </c>
      <c r="I14" s="12" t="s">
        <v>67</v>
      </c>
      <c r="J14" s="15">
        <v>73377390</v>
      </c>
      <c r="K14" t="str">
        <f t="shared" si="1"/>
        <v>thunderbolts</v>
      </c>
      <c r="N14" t="str">
        <f t="shared" si="2"/>
        <v>Walt Disney</v>
      </c>
    </row>
    <row r="15" spans="1:14" ht="18" x14ac:dyDescent="0.2">
      <c r="A15" s="2">
        <v>14</v>
      </c>
      <c r="B15" s="3" t="s">
        <v>28</v>
      </c>
      <c r="C15" s="4">
        <v>45835</v>
      </c>
      <c r="D15" s="2" t="s">
        <v>7</v>
      </c>
      <c r="E15" s="2" t="s">
        <v>12</v>
      </c>
      <c r="F15" s="14">
        <v>189642436</v>
      </c>
      <c r="G15" s="6">
        <v>15856391</v>
      </c>
      <c r="H15" t="str">
        <f t="shared" si="0"/>
        <v>F1: The Movie</v>
      </c>
      <c r="I15" s="12" t="s">
        <v>112</v>
      </c>
      <c r="J15" s="15">
        <v>52321724</v>
      </c>
      <c r="K15" t="str">
        <f t="shared" si="1"/>
        <v>f1themovie</v>
      </c>
      <c r="N15" t="str">
        <f t="shared" si="2"/>
        <v>Warner Bros.</v>
      </c>
    </row>
    <row r="16" spans="1:14" ht="18" x14ac:dyDescent="0.2">
      <c r="A16" s="2">
        <v>15</v>
      </c>
      <c r="B16" s="3" t="s">
        <v>29</v>
      </c>
      <c r="C16" s="4">
        <v>45905</v>
      </c>
      <c r="D16" s="2" t="s">
        <v>7</v>
      </c>
      <c r="E16" s="2" t="s">
        <v>19</v>
      </c>
      <c r="F16" s="14">
        <v>177756445</v>
      </c>
      <c r="G16" s="6">
        <v>14862579</v>
      </c>
      <c r="H16" t="str">
        <f t="shared" si="0"/>
        <v>The Conjuring: Last Rites</v>
      </c>
      <c r="I16" s="12" t="s">
        <v>135</v>
      </c>
      <c r="J16" s="15">
        <v>49945605</v>
      </c>
      <c r="K16" t="str">
        <f t="shared" si="1"/>
        <v>theconjuringlastrites</v>
      </c>
      <c r="N16" t="str">
        <f t="shared" si="2"/>
        <v>Warner Bros.</v>
      </c>
    </row>
    <row r="17" spans="1:14" ht="18" x14ac:dyDescent="0.2">
      <c r="A17" s="2">
        <v>16</v>
      </c>
      <c r="B17" s="3" t="s">
        <v>30</v>
      </c>
      <c r="C17" s="4">
        <v>45877</v>
      </c>
      <c r="D17" s="2" t="s">
        <v>7</v>
      </c>
      <c r="E17" s="2" t="s">
        <v>19</v>
      </c>
      <c r="F17" s="14">
        <v>151572492</v>
      </c>
      <c r="G17" s="6">
        <v>12673285</v>
      </c>
      <c r="H17" t="str">
        <f t="shared" si="0"/>
        <v>Weapons</v>
      </c>
      <c r="I17" s="12" t="s">
        <v>125</v>
      </c>
      <c r="J17" s="15">
        <v>45341684</v>
      </c>
      <c r="K17" t="str">
        <f t="shared" si="1"/>
        <v>weapons</v>
      </c>
      <c r="N17" t="str">
        <f t="shared" si="2"/>
        <v>Warner Bros.</v>
      </c>
    </row>
    <row r="18" spans="1:14" ht="18" x14ac:dyDescent="0.2">
      <c r="A18" s="2">
        <v>17</v>
      </c>
      <c r="B18" s="3" t="s">
        <v>31</v>
      </c>
      <c r="C18" s="4">
        <v>45793</v>
      </c>
      <c r="D18" s="2" t="s">
        <v>7</v>
      </c>
      <c r="E18" s="2" t="s">
        <v>19</v>
      </c>
      <c r="F18" s="14">
        <v>138254739</v>
      </c>
      <c r="G18" s="6">
        <v>11559761</v>
      </c>
      <c r="H18" t="str">
        <f t="shared" si="0"/>
        <v>Final Destination: Bloodlines</v>
      </c>
      <c r="I18" s="12" t="s">
        <v>88</v>
      </c>
      <c r="J18" s="15">
        <v>34062774</v>
      </c>
      <c r="K18" t="str">
        <f t="shared" si="1"/>
        <v>finaldestinationbloodl</v>
      </c>
      <c r="N18" t="str">
        <f t="shared" si="2"/>
        <v>Warner Bros.</v>
      </c>
    </row>
    <row r="19" spans="1:14" ht="18" x14ac:dyDescent="0.2">
      <c r="A19" s="2">
        <v>18</v>
      </c>
      <c r="B19" s="3" t="s">
        <v>32</v>
      </c>
      <c r="C19" s="4">
        <v>45912</v>
      </c>
      <c r="D19" s="2" t="s">
        <v>33</v>
      </c>
      <c r="E19" s="2" t="s">
        <v>12</v>
      </c>
      <c r="F19" s="14">
        <v>134487320</v>
      </c>
      <c r="G19" s="6">
        <v>11244759</v>
      </c>
      <c r="H19" t="str">
        <f t="shared" si="0"/>
        <v>Demon Slayer -Kimetsu no Yaib…</v>
      </c>
      <c r="I19" s="12" t="s">
        <v>99</v>
      </c>
      <c r="J19" s="15">
        <v>26800000</v>
      </c>
      <c r="K19" t="str">
        <f t="shared" si="1"/>
        <v>demonslayerkimetsuno</v>
      </c>
      <c r="N19" t="str">
        <f t="shared" si="2"/>
        <v>Sony Pictures</v>
      </c>
    </row>
    <row r="20" spans="1:14" ht="18" x14ac:dyDescent="0.2">
      <c r="A20" s="2">
        <v>19</v>
      </c>
      <c r="B20" s="3" t="s">
        <v>34</v>
      </c>
      <c r="C20" s="4">
        <v>45646</v>
      </c>
      <c r="D20" s="2" t="s">
        <v>10</v>
      </c>
      <c r="E20" s="2" t="s">
        <v>17</v>
      </c>
      <c r="F20" s="14">
        <v>126423748</v>
      </c>
      <c r="G20" s="6">
        <v>10570547</v>
      </c>
      <c r="H20" t="str">
        <f t="shared" si="0"/>
        <v>Mufasa: The Lion King</v>
      </c>
      <c r="I20" s="12" t="s">
        <v>833</v>
      </c>
      <c r="J20" s="15">
        <v>25925670</v>
      </c>
      <c r="K20" t="str">
        <f t="shared" si="1"/>
        <v>mufasathelionking</v>
      </c>
      <c r="N20" t="str">
        <f t="shared" si="2"/>
        <v>Walt Disney</v>
      </c>
    </row>
    <row r="21" spans="1:14" ht="18" x14ac:dyDescent="0.2">
      <c r="A21" s="2">
        <v>20</v>
      </c>
      <c r="B21" s="3" t="s">
        <v>35</v>
      </c>
      <c r="C21" s="4">
        <v>45996</v>
      </c>
      <c r="D21" s="2" t="s">
        <v>14</v>
      </c>
      <c r="E21" s="2" t="s">
        <v>19</v>
      </c>
      <c r="F21" s="14">
        <v>121680315</v>
      </c>
      <c r="G21" s="6">
        <v>10173939</v>
      </c>
      <c r="H21" t="str">
        <f t="shared" si="0"/>
        <v>Five Nights at Freddy’s 2</v>
      </c>
      <c r="I21" s="12" t="s">
        <v>139</v>
      </c>
      <c r="J21" s="15">
        <v>25359370</v>
      </c>
      <c r="K21" t="str">
        <f t="shared" si="1"/>
        <v>fivenightsatfreddys2</v>
      </c>
      <c r="N21" t="str">
        <f t="shared" si="2"/>
        <v>Universal</v>
      </c>
    </row>
    <row r="22" spans="1:14" ht="18" x14ac:dyDescent="0.2">
      <c r="A22" s="2">
        <v>21</v>
      </c>
      <c r="B22" s="3" t="s">
        <v>36</v>
      </c>
      <c r="C22" s="4">
        <v>45688</v>
      </c>
      <c r="D22" s="2" t="s">
        <v>14</v>
      </c>
      <c r="E22" s="2" t="s">
        <v>8</v>
      </c>
      <c r="F22" s="14">
        <v>97970355</v>
      </c>
      <c r="G22" s="6">
        <v>8191501</v>
      </c>
      <c r="H22" t="str">
        <f t="shared" si="0"/>
        <v>Dog Man</v>
      </c>
      <c r="I22" s="12" t="s">
        <v>185</v>
      </c>
      <c r="J22" s="15">
        <v>15690190</v>
      </c>
      <c r="K22" t="str">
        <f t="shared" si="1"/>
        <v>dogman</v>
      </c>
      <c r="N22" t="str">
        <f t="shared" si="2"/>
        <v>Universal</v>
      </c>
    </row>
    <row r="23" spans="1:14" ht="18" x14ac:dyDescent="0.2">
      <c r="A23" s="2">
        <v>22</v>
      </c>
      <c r="B23" s="3" t="s">
        <v>37</v>
      </c>
      <c r="C23" s="4">
        <v>45877</v>
      </c>
      <c r="D23" s="2" t="s">
        <v>10</v>
      </c>
      <c r="E23" s="2" t="s">
        <v>38</v>
      </c>
      <c r="F23" s="14">
        <v>94186236</v>
      </c>
      <c r="G23" s="6">
        <v>7875103</v>
      </c>
      <c r="H23" t="str">
        <f t="shared" si="0"/>
        <v>Freakier Friday</v>
      </c>
      <c r="I23" s="12" t="s">
        <v>197</v>
      </c>
      <c r="J23" s="15">
        <v>15424862</v>
      </c>
      <c r="K23" t="str">
        <f t="shared" si="1"/>
        <v>freakierfriday</v>
      </c>
      <c r="N23" t="str">
        <f t="shared" si="2"/>
        <v>Walt Disney</v>
      </c>
    </row>
    <row r="24" spans="1:14" ht="18" x14ac:dyDescent="0.2">
      <c r="A24" s="2">
        <v>23</v>
      </c>
      <c r="B24" s="3" t="s">
        <v>39</v>
      </c>
      <c r="C24" s="4">
        <v>45968</v>
      </c>
      <c r="D24" s="2" t="s">
        <v>23</v>
      </c>
      <c r="E24" s="2" t="s">
        <v>12</v>
      </c>
      <c r="F24" s="14">
        <v>90958550</v>
      </c>
      <c r="G24" s="6">
        <v>7605230</v>
      </c>
      <c r="H24" t="str">
        <f t="shared" si="0"/>
        <v>Predator: Badlands</v>
      </c>
      <c r="I24" s="12" t="s">
        <v>256</v>
      </c>
      <c r="J24" s="15">
        <v>13816149</v>
      </c>
      <c r="K24" t="str">
        <f t="shared" si="1"/>
        <v>predatorbadlands</v>
      </c>
      <c r="N24" t="str">
        <f t="shared" si="2"/>
        <v>20th Century Stud…</v>
      </c>
    </row>
    <row r="25" spans="1:14" ht="18" x14ac:dyDescent="0.2">
      <c r="A25" s="2">
        <v>24</v>
      </c>
      <c r="B25" s="3" t="s">
        <v>40</v>
      </c>
      <c r="C25" s="4">
        <v>45737</v>
      </c>
      <c r="D25" s="2" t="s">
        <v>10</v>
      </c>
      <c r="E25" s="2" t="s">
        <v>17</v>
      </c>
      <c r="F25" s="14">
        <v>87203963</v>
      </c>
      <c r="G25" s="6">
        <v>7291301</v>
      </c>
      <c r="H25" t="str">
        <f t="shared" si="0"/>
        <v>Disney’s Snow White</v>
      </c>
      <c r="I25" s="12" t="s">
        <v>203</v>
      </c>
      <c r="J25" s="15">
        <v>12912476</v>
      </c>
      <c r="K25" t="str">
        <f t="shared" si="1"/>
        <v>disneyssnowwhite</v>
      </c>
      <c r="N25" t="str">
        <f t="shared" si="2"/>
        <v>Walt Disney</v>
      </c>
    </row>
    <row r="26" spans="1:14" ht="18" x14ac:dyDescent="0.2">
      <c r="A26" s="2">
        <v>25</v>
      </c>
      <c r="B26" s="3" t="s">
        <v>41</v>
      </c>
      <c r="C26" s="4">
        <v>45646</v>
      </c>
      <c r="D26" s="2" t="s">
        <v>26</v>
      </c>
      <c r="E26" s="2" t="s">
        <v>8</v>
      </c>
      <c r="F26" s="14">
        <v>84556206</v>
      </c>
      <c r="G26" s="6">
        <v>7069917</v>
      </c>
      <c r="H26" t="str">
        <f t="shared" si="0"/>
        <v>Sonic the Hedgehog 3</v>
      </c>
      <c r="I26" s="12" t="s">
        <v>162</v>
      </c>
      <c r="J26" s="15">
        <v>11646515</v>
      </c>
      <c r="K26" t="str">
        <f t="shared" si="1"/>
        <v>sonicthehedgehog3</v>
      </c>
      <c r="N26" t="str">
        <f t="shared" si="2"/>
        <v>Paramount Pictures</v>
      </c>
    </row>
    <row r="27" spans="1:14" ht="18" x14ac:dyDescent="0.2">
      <c r="A27" s="2">
        <v>26</v>
      </c>
      <c r="B27" s="3" t="s">
        <v>42</v>
      </c>
      <c r="C27" s="4">
        <v>45870</v>
      </c>
      <c r="D27" s="2" t="s">
        <v>14</v>
      </c>
      <c r="E27" s="2" t="s">
        <v>38</v>
      </c>
      <c r="F27" s="14">
        <v>82593605</v>
      </c>
      <c r="G27" s="6">
        <v>6905820</v>
      </c>
      <c r="H27" t="str">
        <f t="shared" si="0"/>
        <v>The Bad Guys 2</v>
      </c>
      <c r="I27" s="12" t="s">
        <v>187</v>
      </c>
      <c r="J27" s="15">
        <v>11189726</v>
      </c>
      <c r="K27" t="str">
        <f t="shared" si="1"/>
        <v>thebadguys2</v>
      </c>
      <c r="N27" t="str">
        <f t="shared" si="2"/>
        <v>Universal</v>
      </c>
    </row>
    <row r="28" spans="1:14" ht="18" x14ac:dyDescent="0.2">
      <c r="A28" s="2">
        <v>27</v>
      </c>
      <c r="B28" s="3" t="s">
        <v>43</v>
      </c>
      <c r="C28" s="4">
        <v>45947</v>
      </c>
      <c r="D28" s="2" t="s">
        <v>14</v>
      </c>
      <c r="E28" s="2" t="s">
        <v>19</v>
      </c>
      <c r="F28" s="14">
        <v>77378880</v>
      </c>
      <c r="G28" s="6">
        <v>6469806</v>
      </c>
      <c r="H28" t="str">
        <f t="shared" si="0"/>
        <v>Black Phone 2</v>
      </c>
      <c r="I28" s="12" t="s">
        <v>175</v>
      </c>
      <c r="J28" s="15">
        <v>10141851</v>
      </c>
      <c r="K28" t="str">
        <f t="shared" si="1"/>
        <v>blackphone2</v>
      </c>
      <c r="N28" t="str">
        <f t="shared" si="2"/>
        <v>Universal</v>
      </c>
    </row>
    <row r="29" spans="1:14" ht="18" x14ac:dyDescent="0.2">
      <c r="A29" s="2">
        <v>28</v>
      </c>
      <c r="B29" s="3" t="s">
        <v>44</v>
      </c>
      <c r="C29" s="4">
        <v>45940</v>
      </c>
      <c r="D29" s="2" t="s">
        <v>10</v>
      </c>
      <c r="E29" s="2" t="s">
        <v>12</v>
      </c>
      <c r="F29" s="14">
        <v>73161014</v>
      </c>
      <c r="G29" s="6">
        <v>6117142</v>
      </c>
      <c r="H29" t="str">
        <f t="shared" si="0"/>
        <v>Tron: Ares</v>
      </c>
      <c r="I29" s="12" t="s">
        <v>147</v>
      </c>
      <c r="J29" s="15">
        <v>8875366</v>
      </c>
      <c r="K29" t="str">
        <f t="shared" si="1"/>
        <v>tronares</v>
      </c>
      <c r="N29" t="str">
        <f t="shared" si="2"/>
        <v>Walt Disney</v>
      </c>
    </row>
    <row r="30" spans="1:14" ht="18" x14ac:dyDescent="0.2">
      <c r="A30" s="2">
        <v>29</v>
      </c>
      <c r="B30" s="3" t="s">
        <v>45</v>
      </c>
      <c r="C30" s="4">
        <v>45828</v>
      </c>
      <c r="D30" s="2" t="s">
        <v>10</v>
      </c>
      <c r="E30" s="2" t="s">
        <v>8</v>
      </c>
      <c r="F30" s="14">
        <v>72987454</v>
      </c>
      <c r="G30" s="6">
        <v>6102630</v>
      </c>
      <c r="H30" t="str">
        <f t="shared" si="0"/>
        <v>Elio</v>
      </c>
      <c r="I30" s="12" t="s">
        <v>182</v>
      </c>
      <c r="J30" s="15">
        <v>8612000</v>
      </c>
      <c r="K30" t="str">
        <f t="shared" si="1"/>
        <v>elio</v>
      </c>
      <c r="N30" t="str">
        <f t="shared" si="2"/>
        <v>Walt Disney</v>
      </c>
    </row>
    <row r="31" spans="1:14" ht="18" x14ac:dyDescent="0.2">
      <c r="A31" s="2">
        <v>30</v>
      </c>
      <c r="B31" s="3" t="s">
        <v>46</v>
      </c>
      <c r="C31" s="4">
        <v>45926</v>
      </c>
      <c r="D31" s="2" t="s">
        <v>7</v>
      </c>
      <c r="E31" s="2" t="s">
        <v>12</v>
      </c>
      <c r="F31" s="14">
        <v>71530013</v>
      </c>
      <c r="G31" s="6">
        <v>5980770</v>
      </c>
      <c r="H31" t="str">
        <f t="shared" si="0"/>
        <v>One Battle After Another</v>
      </c>
      <c r="I31" s="12" t="s">
        <v>154</v>
      </c>
      <c r="J31" s="15">
        <v>8335542</v>
      </c>
      <c r="K31" t="str">
        <f t="shared" si="1"/>
        <v>onebattleafteranother</v>
      </c>
      <c r="N31" t="str">
        <f t="shared" si="2"/>
        <v>Warner Bros.</v>
      </c>
    </row>
    <row r="32" spans="1:14" ht="18" x14ac:dyDescent="0.2">
      <c r="A32" s="2">
        <v>31</v>
      </c>
      <c r="B32" s="3" t="s">
        <v>47</v>
      </c>
      <c r="C32" s="4">
        <v>45828</v>
      </c>
      <c r="D32" s="2" t="s">
        <v>33</v>
      </c>
      <c r="E32" s="2" t="s">
        <v>19</v>
      </c>
      <c r="F32" s="14">
        <v>70446897</v>
      </c>
      <c r="G32" s="6">
        <v>5890209</v>
      </c>
      <c r="H32" t="str">
        <f t="shared" si="0"/>
        <v>28 Years Later</v>
      </c>
      <c r="I32" s="12" t="s">
        <v>164</v>
      </c>
      <c r="J32" s="15">
        <v>6564857</v>
      </c>
      <c r="K32" t="str">
        <f t="shared" si="1"/>
        <v>28yearslater</v>
      </c>
      <c r="N32" t="str">
        <f t="shared" si="2"/>
        <v>Sony Pictures</v>
      </c>
    </row>
    <row r="33" spans="1:14" ht="18" x14ac:dyDescent="0.2">
      <c r="A33" s="2">
        <v>32</v>
      </c>
      <c r="B33" s="3" t="s">
        <v>48</v>
      </c>
      <c r="C33" s="4">
        <v>45772</v>
      </c>
      <c r="D33" s="2" t="s">
        <v>49</v>
      </c>
      <c r="E33" s="2" t="s">
        <v>50</v>
      </c>
      <c r="F33" s="14">
        <v>65523366</v>
      </c>
      <c r="G33" s="6">
        <v>5478542</v>
      </c>
      <c r="H33" t="str">
        <f t="shared" si="0"/>
        <v>The Accountant 2</v>
      </c>
      <c r="I33" s="12" t="s">
        <v>225</v>
      </c>
      <c r="J33" s="15">
        <v>6409384</v>
      </c>
      <c r="K33" t="str">
        <f t="shared" si="1"/>
        <v>theaccountant2</v>
      </c>
      <c r="N33" t="str">
        <f t="shared" si="2"/>
        <v>Amazon MGM Studios</v>
      </c>
    </row>
    <row r="34" spans="1:14" ht="18" x14ac:dyDescent="0.2">
      <c r="A34" s="2">
        <v>33</v>
      </c>
      <c r="B34" s="3" t="s">
        <v>51</v>
      </c>
      <c r="C34" s="4">
        <v>45975</v>
      </c>
      <c r="D34" s="2" t="s">
        <v>52</v>
      </c>
      <c r="E34" s="2" t="s">
        <v>50</v>
      </c>
      <c r="F34" s="14">
        <v>61845680</v>
      </c>
      <c r="G34" s="6">
        <v>5171043</v>
      </c>
      <c r="H34" t="str">
        <f t="shared" si="0"/>
        <v>Now You See Me: Now You Don’t</v>
      </c>
      <c r="I34" s="12" t="s">
        <v>180</v>
      </c>
      <c r="J34" s="15">
        <v>5213377</v>
      </c>
      <c r="K34" t="str">
        <f t="shared" si="1"/>
        <v>nowyouseemenowyoud</v>
      </c>
      <c r="N34" t="str">
        <f t="shared" si="2"/>
        <v>Lionsgate</v>
      </c>
    </row>
    <row r="35" spans="1:14" ht="18" x14ac:dyDescent="0.2">
      <c r="A35" s="2">
        <v>34</v>
      </c>
      <c r="B35" s="3" t="s">
        <v>53</v>
      </c>
      <c r="C35" s="4">
        <v>45758</v>
      </c>
      <c r="D35" s="2" t="s">
        <v>54</v>
      </c>
      <c r="E35" s="2" t="s">
        <v>55</v>
      </c>
      <c r="F35" s="14">
        <v>60270106</v>
      </c>
      <c r="G35" s="6">
        <v>5039307</v>
      </c>
      <c r="H35" t="str">
        <f t="shared" si="0"/>
        <v>The King of Kings</v>
      </c>
      <c r="I35" s="12" t="s">
        <v>242</v>
      </c>
      <c r="J35" s="15">
        <v>4762678</v>
      </c>
      <c r="K35" t="str">
        <f t="shared" si="1"/>
        <v>thekingofkings</v>
      </c>
      <c r="N35" t="str">
        <f t="shared" si="2"/>
        <v>Angel Studios</v>
      </c>
    </row>
    <row r="36" spans="1:14" ht="18" x14ac:dyDescent="0.2">
      <c r="A36" s="2">
        <v>35</v>
      </c>
      <c r="B36" s="3" t="s">
        <v>56</v>
      </c>
      <c r="C36" s="4">
        <v>46010</v>
      </c>
      <c r="D36" s="2" t="s">
        <v>54</v>
      </c>
      <c r="E36" s="2" t="s">
        <v>17</v>
      </c>
      <c r="F36" s="14">
        <v>58582787</v>
      </c>
      <c r="G36" s="6">
        <v>4898226</v>
      </c>
      <c r="H36" t="str">
        <f t="shared" si="0"/>
        <v>David</v>
      </c>
      <c r="I36" s="12" t="s">
        <v>284</v>
      </c>
      <c r="J36" s="15">
        <v>4438556</v>
      </c>
      <c r="K36" t="str">
        <f t="shared" si="1"/>
        <v>david</v>
      </c>
      <c r="N36" t="str">
        <f t="shared" si="2"/>
        <v>Angel Studios</v>
      </c>
    </row>
    <row r="37" spans="1:14" ht="18" x14ac:dyDescent="0.2">
      <c r="A37" s="2">
        <v>36</v>
      </c>
      <c r="B37" s="3" t="s">
        <v>57</v>
      </c>
      <c r="C37" s="4">
        <v>45814</v>
      </c>
      <c r="D37" s="2" t="s">
        <v>52</v>
      </c>
      <c r="E37" s="2" t="s">
        <v>12</v>
      </c>
      <c r="F37" s="14">
        <v>58051327</v>
      </c>
      <c r="G37" s="6">
        <v>4853790</v>
      </c>
      <c r="H37" t="str">
        <f t="shared" si="0"/>
        <v>From the World of John Wick: …</v>
      </c>
      <c r="I37" s="12" t="s">
        <v>228</v>
      </c>
      <c r="J37" s="15">
        <v>4249066</v>
      </c>
      <c r="K37" t="str">
        <f t="shared" si="1"/>
        <v>fromtheworldofjohnwi</v>
      </c>
      <c r="N37" t="str">
        <f t="shared" si="2"/>
        <v>Lionsgate</v>
      </c>
    </row>
    <row r="38" spans="1:14" ht="18" x14ac:dyDescent="0.2">
      <c r="A38" s="2">
        <v>37</v>
      </c>
      <c r="B38" s="3" t="s">
        <v>58</v>
      </c>
      <c r="C38" s="4">
        <v>45623</v>
      </c>
      <c r="D38" s="2" t="s">
        <v>10</v>
      </c>
      <c r="E38" s="2" t="s">
        <v>17</v>
      </c>
      <c r="F38" s="14">
        <v>56387808</v>
      </c>
      <c r="G38" s="6">
        <v>4714700</v>
      </c>
      <c r="H38" t="str">
        <f t="shared" si="0"/>
        <v>Moana 2</v>
      </c>
      <c r="I38" s="12" t="s">
        <v>260</v>
      </c>
      <c r="J38" s="15">
        <v>4233883</v>
      </c>
      <c r="K38" t="str">
        <f t="shared" si="1"/>
        <v>moana2</v>
      </c>
      <c r="N38" t="str">
        <f t="shared" si="2"/>
        <v>Walt Disney</v>
      </c>
    </row>
    <row r="39" spans="1:14" ht="18" x14ac:dyDescent="0.2">
      <c r="A39" s="2">
        <v>38</v>
      </c>
      <c r="B39" s="3" t="s">
        <v>59</v>
      </c>
      <c r="C39" s="4">
        <v>46010</v>
      </c>
      <c r="D39" s="2" t="s">
        <v>52</v>
      </c>
      <c r="E39" s="2" t="s">
        <v>50</v>
      </c>
      <c r="F39" s="14">
        <v>56258635</v>
      </c>
      <c r="G39" s="6">
        <v>4703899</v>
      </c>
      <c r="H39" t="str">
        <f t="shared" si="0"/>
        <v>The Housemaid</v>
      </c>
      <c r="I39" s="12" t="s">
        <v>289</v>
      </c>
      <c r="J39" s="15">
        <v>3451365</v>
      </c>
      <c r="K39" t="str">
        <f t="shared" si="1"/>
        <v>thehousemaid</v>
      </c>
      <c r="N39" t="str">
        <f t="shared" si="2"/>
        <v>Lionsgate</v>
      </c>
    </row>
    <row r="40" spans="1:14" ht="18" x14ac:dyDescent="0.2">
      <c r="A40" s="2">
        <v>39</v>
      </c>
      <c r="B40" s="3" t="s">
        <v>60</v>
      </c>
      <c r="C40" s="4">
        <v>45870</v>
      </c>
      <c r="D40" s="2" t="s">
        <v>26</v>
      </c>
      <c r="E40" s="2" t="s">
        <v>38</v>
      </c>
      <c r="F40" s="14">
        <v>52647396</v>
      </c>
      <c r="G40" s="6">
        <v>4401956</v>
      </c>
      <c r="H40" t="str">
        <f t="shared" si="0"/>
        <v>The Naked Gun</v>
      </c>
      <c r="I40" s="12" t="s">
        <v>207</v>
      </c>
      <c r="J40" s="15">
        <v>3275177</v>
      </c>
      <c r="K40" t="str">
        <f t="shared" si="1"/>
        <v>thenakedgun</v>
      </c>
      <c r="N40" t="str">
        <f t="shared" si="2"/>
        <v>Paramount Pictures</v>
      </c>
    </row>
    <row r="41" spans="1:14" ht="18" x14ac:dyDescent="0.2">
      <c r="A41" s="2">
        <v>40</v>
      </c>
      <c r="B41" s="3" t="s">
        <v>61</v>
      </c>
      <c r="C41" s="4">
        <v>45807</v>
      </c>
      <c r="D41" s="2" t="s">
        <v>33</v>
      </c>
      <c r="E41" s="2" t="s">
        <v>55</v>
      </c>
      <c r="F41" s="14">
        <v>52547391</v>
      </c>
      <c r="G41" s="6">
        <v>4393595</v>
      </c>
      <c r="H41" t="str">
        <f t="shared" si="0"/>
        <v>Karate Kid: Legends</v>
      </c>
      <c r="I41" s="12" t="s">
        <v>219</v>
      </c>
      <c r="J41" s="15">
        <v>2866783</v>
      </c>
      <c r="K41" t="str">
        <f t="shared" si="1"/>
        <v>karatekidlegends</v>
      </c>
      <c r="N41" t="str">
        <f t="shared" si="2"/>
        <v>Sony Pictures</v>
      </c>
    </row>
    <row r="42" spans="1:14" ht="18" x14ac:dyDescent="0.2">
      <c r="A42" s="2">
        <v>41</v>
      </c>
      <c r="B42" s="3" t="s">
        <v>62</v>
      </c>
      <c r="C42" s="4">
        <v>45674</v>
      </c>
      <c r="D42" s="2" t="s">
        <v>33</v>
      </c>
      <c r="E42" s="2" t="s">
        <v>38</v>
      </c>
      <c r="F42" s="14">
        <v>50054690</v>
      </c>
      <c r="G42" s="6">
        <v>4185175</v>
      </c>
      <c r="H42" t="str">
        <f t="shared" si="0"/>
        <v>One of Them Days</v>
      </c>
      <c r="I42" s="12" t="s">
        <v>221</v>
      </c>
      <c r="J42" s="15">
        <v>2800000</v>
      </c>
      <c r="K42" t="str">
        <f t="shared" si="1"/>
        <v>oneofthemdays</v>
      </c>
      <c r="N42" t="str">
        <f t="shared" si="2"/>
        <v>Sony Pictures</v>
      </c>
    </row>
    <row r="43" spans="1:14" ht="18" x14ac:dyDescent="0.2">
      <c r="A43" s="2">
        <v>42</v>
      </c>
      <c r="B43" s="3" t="s">
        <v>63</v>
      </c>
      <c r="C43" s="4">
        <v>45954</v>
      </c>
      <c r="D43" s="2" t="s">
        <v>26</v>
      </c>
      <c r="E43" s="2" t="s">
        <v>55</v>
      </c>
      <c r="F43" s="14">
        <v>48852948</v>
      </c>
      <c r="G43" s="6">
        <v>4084695</v>
      </c>
      <c r="H43" t="str">
        <f t="shared" si="0"/>
        <v>Regretting You</v>
      </c>
      <c r="I43" s="12" t="s">
        <v>232</v>
      </c>
      <c r="J43" s="15">
        <v>2549422</v>
      </c>
      <c r="K43" t="str">
        <f t="shared" si="1"/>
        <v>regrettingyou</v>
      </c>
      <c r="N43" t="str">
        <f t="shared" si="2"/>
        <v>Paramount Pictures</v>
      </c>
    </row>
    <row r="44" spans="1:14" ht="18" x14ac:dyDescent="0.2">
      <c r="A44" s="2">
        <v>43</v>
      </c>
      <c r="B44" s="3" t="s">
        <v>64</v>
      </c>
      <c r="C44" s="4">
        <v>45651</v>
      </c>
      <c r="D44" s="2" t="s">
        <v>65</v>
      </c>
      <c r="E44" s="2" t="s">
        <v>19</v>
      </c>
      <c r="F44" s="14">
        <v>47488220</v>
      </c>
      <c r="G44" s="6">
        <v>3970587</v>
      </c>
      <c r="H44" t="str">
        <f t="shared" si="0"/>
        <v>Nosferatu</v>
      </c>
      <c r="I44" s="12" t="s">
        <v>246</v>
      </c>
      <c r="J44" s="15">
        <v>2060000</v>
      </c>
      <c r="K44" t="str">
        <f t="shared" si="1"/>
        <v>nosferatu</v>
      </c>
      <c r="N44" t="str">
        <f t="shared" si="2"/>
        <v>Focus Features</v>
      </c>
    </row>
    <row r="45" spans="1:14" ht="18" x14ac:dyDescent="0.2">
      <c r="A45" s="2">
        <v>44</v>
      </c>
      <c r="B45" s="3" t="s">
        <v>66</v>
      </c>
      <c r="C45" s="4">
        <v>45651</v>
      </c>
      <c r="D45" s="2" t="s">
        <v>67</v>
      </c>
      <c r="E45" s="2" t="s">
        <v>55</v>
      </c>
      <c r="F45" s="14">
        <v>46499880</v>
      </c>
      <c r="G45" s="6">
        <v>3887950</v>
      </c>
      <c r="H45" t="str">
        <f t="shared" si="0"/>
        <v>A Complete Unknown</v>
      </c>
      <c r="I45" s="12" t="s">
        <v>250</v>
      </c>
      <c r="J45" s="15">
        <v>1952677</v>
      </c>
      <c r="K45" t="str">
        <f t="shared" si="1"/>
        <v>acompleteunknown</v>
      </c>
      <c r="N45" t="str">
        <f t="shared" si="2"/>
        <v>Searchlight Pictu…</v>
      </c>
    </row>
    <row r="46" spans="1:14" ht="18" x14ac:dyDescent="0.2">
      <c r="A46" s="2">
        <v>45</v>
      </c>
      <c r="B46" s="3" t="s">
        <v>68</v>
      </c>
      <c r="C46" s="4">
        <v>46010</v>
      </c>
      <c r="D46" s="2" t="s">
        <v>26</v>
      </c>
      <c r="E46" s="2" t="s">
        <v>8</v>
      </c>
      <c r="F46" s="14">
        <v>46339154</v>
      </c>
      <c r="G46" s="6">
        <v>3874511</v>
      </c>
      <c r="H46" t="str">
        <f t="shared" si="0"/>
        <v>The SpongeBob Movie: Search f…</v>
      </c>
      <c r="I46" s="12" t="s">
        <v>477</v>
      </c>
      <c r="J46" s="15">
        <v>1786070</v>
      </c>
      <c r="K46" t="str">
        <f t="shared" si="1"/>
        <v>thespongebobmoviesear</v>
      </c>
      <c r="N46" t="str">
        <f t="shared" si="2"/>
        <v>Paramount Pictures</v>
      </c>
    </row>
    <row r="47" spans="1:14" ht="18" x14ac:dyDescent="0.2">
      <c r="A47" s="2">
        <v>46</v>
      </c>
      <c r="B47" s="3" t="s">
        <v>69</v>
      </c>
      <c r="C47" s="4">
        <v>45723</v>
      </c>
      <c r="D47" s="2" t="s">
        <v>7</v>
      </c>
      <c r="E47" s="2" t="s">
        <v>70</v>
      </c>
      <c r="F47" s="14">
        <v>46142263</v>
      </c>
      <c r="G47" s="6">
        <v>3858049</v>
      </c>
      <c r="H47" t="str">
        <f t="shared" si="0"/>
        <v>Mickey 17</v>
      </c>
      <c r="I47" s="12" t="s">
        <v>269</v>
      </c>
      <c r="J47" s="15">
        <v>1691000</v>
      </c>
      <c r="K47" t="str">
        <f t="shared" si="1"/>
        <v>mickey17</v>
      </c>
      <c r="N47" t="str">
        <f t="shared" si="2"/>
        <v>Warner Bros.</v>
      </c>
    </row>
    <row r="48" spans="1:14" ht="18" x14ac:dyDescent="0.2">
      <c r="A48" s="2">
        <v>47</v>
      </c>
      <c r="B48" s="3" t="s">
        <v>71</v>
      </c>
      <c r="C48" s="4">
        <v>45702</v>
      </c>
      <c r="D48" s="2" t="s">
        <v>33</v>
      </c>
      <c r="E48" s="2" t="s">
        <v>8</v>
      </c>
      <c r="F48" s="14">
        <v>45770312</v>
      </c>
      <c r="G48" s="6">
        <v>3826949</v>
      </c>
      <c r="H48" t="str">
        <f t="shared" si="0"/>
        <v>Paddington in Peru</v>
      </c>
      <c r="I48" s="12" t="s">
        <v>273</v>
      </c>
      <c r="J48" s="15">
        <v>1632758</v>
      </c>
      <c r="K48" t="str">
        <f t="shared" si="1"/>
        <v>paddingtoninperu</v>
      </c>
      <c r="N48" t="str">
        <f t="shared" si="2"/>
        <v>Sony Pictures</v>
      </c>
    </row>
    <row r="49" spans="1:14" ht="18" x14ac:dyDescent="0.2">
      <c r="A49" s="2">
        <v>48</v>
      </c>
      <c r="B49" s="3" t="s">
        <v>72</v>
      </c>
      <c r="C49" s="4">
        <v>45912</v>
      </c>
      <c r="D49" s="2" t="s">
        <v>65</v>
      </c>
      <c r="E49" s="2" t="s">
        <v>55</v>
      </c>
      <c r="F49" s="14">
        <v>45185660</v>
      </c>
      <c r="G49" s="6">
        <v>3778065</v>
      </c>
      <c r="H49" t="str">
        <f t="shared" si="0"/>
        <v>Downton Abbey: The Grand Fina…</v>
      </c>
      <c r="I49" s="12" t="s">
        <v>280</v>
      </c>
      <c r="J49" s="15">
        <v>1571899</v>
      </c>
      <c r="K49" t="str">
        <f t="shared" si="1"/>
        <v>downtonabbeythegrand</v>
      </c>
      <c r="N49" t="str">
        <f t="shared" si="2"/>
        <v>Focus Features</v>
      </c>
    </row>
    <row r="50" spans="1:14" ht="18" x14ac:dyDescent="0.2">
      <c r="A50" s="2">
        <v>49</v>
      </c>
      <c r="B50" s="3" t="s">
        <v>73</v>
      </c>
      <c r="C50" s="4">
        <v>45954</v>
      </c>
      <c r="D50" s="2" t="s">
        <v>33</v>
      </c>
      <c r="E50" s="2" t="s">
        <v>12</v>
      </c>
      <c r="F50" s="14">
        <v>43438461</v>
      </c>
      <c r="G50" s="6">
        <v>3631978</v>
      </c>
      <c r="H50" t="str">
        <f t="shared" si="0"/>
        <v>Chainsaw Man — The Movie: Rez…</v>
      </c>
      <c r="I50" s="12" t="s">
        <v>313</v>
      </c>
      <c r="J50" s="15">
        <v>1569275</v>
      </c>
      <c r="K50" t="str">
        <f t="shared" si="1"/>
        <v>chainsawmanthemovie</v>
      </c>
      <c r="N50" t="str">
        <f t="shared" si="2"/>
        <v>Sony Pictures</v>
      </c>
    </row>
    <row r="51" spans="1:14" ht="18" x14ac:dyDescent="0.2">
      <c r="A51" s="2">
        <v>50</v>
      </c>
      <c r="B51" s="3" t="s">
        <v>74</v>
      </c>
      <c r="C51" s="4">
        <v>45618</v>
      </c>
      <c r="D51" s="2" t="s">
        <v>14</v>
      </c>
      <c r="E51" s="2" t="s">
        <v>17</v>
      </c>
      <c r="F51" s="14">
        <v>42040690</v>
      </c>
      <c r="G51" s="6">
        <v>3515108</v>
      </c>
      <c r="H51" t="str">
        <f t="shared" si="0"/>
        <v>Wicked</v>
      </c>
      <c r="I51" s="12" t="s">
        <v>413</v>
      </c>
      <c r="J51" s="15">
        <v>1527934</v>
      </c>
      <c r="K51" t="str">
        <f t="shared" si="1"/>
        <v>wicked</v>
      </c>
      <c r="N51" t="str">
        <f t="shared" si="2"/>
        <v>Universal</v>
      </c>
    </row>
    <row r="52" spans="1:14" ht="18" x14ac:dyDescent="0.2">
      <c r="A52" s="2">
        <v>51</v>
      </c>
      <c r="B52" s="3" t="s">
        <v>75</v>
      </c>
      <c r="C52" s="4">
        <v>45758</v>
      </c>
      <c r="D52" s="2" t="s">
        <v>23</v>
      </c>
      <c r="E52" s="2" t="s">
        <v>50</v>
      </c>
      <c r="F52" s="14">
        <v>40759635</v>
      </c>
      <c r="G52" s="6">
        <v>3407996</v>
      </c>
      <c r="H52" t="str">
        <f t="shared" si="0"/>
        <v>The Amateur</v>
      </c>
      <c r="I52" s="12" t="s">
        <v>287</v>
      </c>
      <c r="J52" s="15">
        <v>1466568</v>
      </c>
      <c r="K52" t="str">
        <f t="shared" si="1"/>
        <v>theamateur</v>
      </c>
      <c r="N52" t="str">
        <f t="shared" si="2"/>
        <v>20th Century Stud…</v>
      </c>
    </row>
    <row r="53" spans="1:14" ht="18" x14ac:dyDescent="0.2">
      <c r="A53" s="2">
        <v>52</v>
      </c>
      <c r="B53" s="3" t="s">
        <v>76</v>
      </c>
      <c r="C53" s="4">
        <v>45709</v>
      </c>
      <c r="D53" s="2" t="s">
        <v>77</v>
      </c>
      <c r="E53" s="2" t="s">
        <v>70</v>
      </c>
      <c r="F53" s="14">
        <v>39724912</v>
      </c>
      <c r="G53" s="6">
        <v>3321481</v>
      </c>
      <c r="H53" t="str">
        <f t="shared" si="0"/>
        <v>The Monkey</v>
      </c>
      <c r="I53" s="12" t="s">
        <v>375</v>
      </c>
      <c r="J53" s="15">
        <v>1411298</v>
      </c>
      <c r="K53" t="str">
        <f t="shared" si="1"/>
        <v>themonkey</v>
      </c>
      <c r="N53" t="str">
        <f t="shared" si="2"/>
        <v>Neon</v>
      </c>
    </row>
    <row r="54" spans="1:14" ht="18" x14ac:dyDescent="0.2">
      <c r="A54" s="2">
        <v>53</v>
      </c>
      <c r="B54" s="3" t="s">
        <v>78</v>
      </c>
      <c r="C54" s="4">
        <v>46010</v>
      </c>
      <c r="D54" s="2" t="s">
        <v>79</v>
      </c>
      <c r="E54" s="2" t="s">
        <v>55</v>
      </c>
      <c r="F54" s="14">
        <v>38991558</v>
      </c>
      <c r="G54" s="6">
        <v>3260164</v>
      </c>
      <c r="H54" t="str">
        <f t="shared" si="0"/>
        <v>Marty Supreme</v>
      </c>
      <c r="I54" s="12" t="s">
        <v>391</v>
      </c>
      <c r="J54" s="15">
        <v>1332572</v>
      </c>
      <c r="K54" t="str">
        <f t="shared" si="1"/>
        <v>martysupreme</v>
      </c>
      <c r="N54" t="str">
        <f t="shared" si="2"/>
        <v>A24</v>
      </c>
    </row>
    <row r="55" spans="1:14" ht="18" x14ac:dyDescent="0.2">
      <c r="A55" s="2">
        <v>54</v>
      </c>
      <c r="B55" s="3" t="s">
        <v>80</v>
      </c>
      <c r="C55" s="4">
        <v>45975</v>
      </c>
      <c r="D55" s="2" t="s">
        <v>26</v>
      </c>
      <c r="E55" s="2" t="s">
        <v>50</v>
      </c>
      <c r="F55" s="14">
        <v>37815641</v>
      </c>
      <c r="G55" s="6">
        <v>3161843</v>
      </c>
      <c r="H55" t="str">
        <f t="shared" si="0"/>
        <v>The Running Man</v>
      </c>
      <c r="I55" s="12" t="s">
        <v>461</v>
      </c>
      <c r="J55" s="15">
        <v>1122391</v>
      </c>
      <c r="K55" t="str">
        <f t="shared" si="1"/>
        <v>therunningman</v>
      </c>
      <c r="N55" t="str">
        <f t="shared" si="2"/>
        <v>Paramount Pictures</v>
      </c>
    </row>
    <row r="56" spans="1:14" ht="18" x14ac:dyDescent="0.2">
      <c r="A56" s="2">
        <v>55</v>
      </c>
      <c r="B56" s="3" t="s">
        <v>81</v>
      </c>
      <c r="C56" s="4">
        <v>45744</v>
      </c>
      <c r="D56" s="2" t="s">
        <v>49</v>
      </c>
      <c r="E56" s="2" t="s">
        <v>12</v>
      </c>
      <c r="F56" s="14">
        <v>37000711</v>
      </c>
      <c r="G56" s="6">
        <v>3093705</v>
      </c>
      <c r="H56" t="str">
        <f t="shared" si="0"/>
        <v>A Working Man</v>
      </c>
      <c r="I56" s="12" t="s">
        <v>333</v>
      </c>
      <c r="J56" s="15">
        <v>1079029</v>
      </c>
      <c r="K56" t="str">
        <f t="shared" si="1"/>
        <v>aworkingman</v>
      </c>
      <c r="N56" t="str">
        <f t="shared" si="2"/>
        <v>Amazon MGM Studios</v>
      </c>
    </row>
    <row r="57" spans="1:14" ht="18" x14ac:dyDescent="0.2">
      <c r="A57" s="2">
        <v>56</v>
      </c>
      <c r="B57" s="3" t="s">
        <v>82</v>
      </c>
      <c r="C57" s="4">
        <v>45821</v>
      </c>
      <c r="D57" s="2" t="s">
        <v>79</v>
      </c>
      <c r="E57" s="2" t="s">
        <v>83</v>
      </c>
      <c r="F57" s="14">
        <v>36503614</v>
      </c>
      <c r="G57" s="6">
        <v>3052142</v>
      </c>
      <c r="H57" t="str">
        <f t="shared" si="0"/>
        <v>Materialists</v>
      </c>
      <c r="I57" s="12" t="s">
        <v>316</v>
      </c>
      <c r="J57" s="15">
        <v>1039440</v>
      </c>
      <c r="K57" t="str">
        <f t="shared" si="1"/>
        <v>materialists</v>
      </c>
      <c r="N57" t="str">
        <f t="shared" si="2"/>
        <v>A24</v>
      </c>
    </row>
    <row r="58" spans="1:14" ht="18" x14ac:dyDescent="0.2">
      <c r="A58" s="2">
        <v>57</v>
      </c>
      <c r="B58" s="3" t="s">
        <v>84</v>
      </c>
      <c r="C58" s="4">
        <v>45667</v>
      </c>
      <c r="D58" s="2" t="s">
        <v>52</v>
      </c>
      <c r="E58" s="2" t="s">
        <v>12</v>
      </c>
      <c r="F58" s="14">
        <v>36015016</v>
      </c>
      <c r="G58" s="6">
        <v>3011289</v>
      </c>
      <c r="H58" t="str">
        <f t="shared" si="0"/>
        <v>Den of Thieves 2: Pantera</v>
      </c>
      <c r="I58" s="12" t="s">
        <v>320</v>
      </c>
      <c r="J58" s="15">
        <v>1022559</v>
      </c>
      <c r="K58" t="str">
        <f t="shared" si="1"/>
        <v>denofthieves2pantera</v>
      </c>
      <c r="N58" t="str">
        <f t="shared" si="2"/>
        <v>Lionsgate</v>
      </c>
    </row>
    <row r="59" spans="1:14" ht="18" x14ac:dyDescent="0.2">
      <c r="A59" s="2">
        <v>58</v>
      </c>
      <c r="B59" s="3" t="s">
        <v>85</v>
      </c>
      <c r="C59" s="4">
        <v>45912</v>
      </c>
      <c r="D59" s="2" t="s">
        <v>52</v>
      </c>
      <c r="E59" s="2" t="s">
        <v>50</v>
      </c>
      <c r="F59" s="14">
        <v>35163573</v>
      </c>
      <c r="G59" s="6">
        <v>2940098</v>
      </c>
      <c r="H59" t="str">
        <f t="shared" si="0"/>
        <v>The Long Walk</v>
      </c>
      <c r="I59" s="12" t="s">
        <v>393</v>
      </c>
      <c r="J59" s="15">
        <v>970012</v>
      </c>
      <c r="K59" t="str">
        <f t="shared" si="1"/>
        <v>thelongwalk</v>
      </c>
      <c r="N59" t="str">
        <f t="shared" si="2"/>
        <v>Lionsgate</v>
      </c>
    </row>
    <row r="60" spans="1:14" ht="18" x14ac:dyDescent="0.2">
      <c r="A60" s="2">
        <v>59</v>
      </c>
      <c r="B60" s="3" t="s">
        <v>86</v>
      </c>
      <c r="C60" s="4">
        <v>38491</v>
      </c>
      <c r="D60" s="2" t="s">
        <v>23</v>
      </c>
      <c r="E60" s="2" t="s">
        <v>8</v>
      </c>
      <c r="F60" s="14">
        <v>34107714</v>
      </c>
      <c r="G60" s="6">
        <v>2851816</v>
      </c>
      <c r="H60" t="str">
        <f t="shared" si="0"/>
        <v>Star Wars Ep. III: Revenge of…</v>
      </c>
      <c r="I60" s="12" t="s">
        <v>349</v>
      </c>
      <c r="J60" s="15">
        <v>923533</v>
      </c>
      <c r="K60" t="str">
        <f t="shared" si="1"/>
        <v>starwarsepiiireveng</v>
      </c>
      <c r="N60" t="str">
        <f t="shared" si="2"/>
        <v>20th Century Stud…</v>
      </c>
    </row>
    <row r="61" spans="1:14" ht="18" x14ac:dyDescent="0.2">
      <c r="A61" s="2">
        <v>60</v>
      </c>
      <c r="B61" s="3" t="s">
        <v>87</v>
      </c>
      <c r="C61" s="4">
        <v>45933</v>
      </c>
      <c r="D61" s="2" t="s">
        <v>88</v>
      </c>
      <c r="E61" s="2" t="s">
        <v>89</v>
      </c>
      <c r="F61" s="14">
        <v>34062774</v>
      </c>
      <c r="G61" s="6">
        <v>2848058</v>
      </c>
      <c r="H61" t="str">
        <f t="shared" si="0"/>
        <v>Taylor Swift | The Official R…</v>
      </c>
      <c r="I61" s="12" t="s">
        <v>384</v>
      </c>
      <c r="J61" s="15">
        <v>886542</v>
      </c>
      <c r="K61" t="str">
        <f t="shared" si="1"/>
        <v>taylorswift|theoffici</v>
      </c>
      <c r="N61" t="str">
        <f t="shared" si="2"/>
        <v>AMC Theatres Dist…</v>
      </c>
    </row>
    <row r="62" spans="1:14" ht="18" x14ac:dyDescent="0.2">
      <c r="A62" s="2">
        <v>61</v>
      </c>
      <c r="B62" s="3" t="s">
        <v>90</v>
      </c>
      <c r="C62" s="4">
        <v>45856</v>
      </c>
      <c r="D62" s="2" t="s">
        <v>33</v>
      </c>
      <c r="E62" s="2" t="s">
        <v>19</v>
      </c>
      <c r="F62" s="14">
        <v>32165634</v>
      </c>
      <c r="G62" s="6">
        <v>2689434</v>
      </c>
      <c r="H62" t="str">
        <f t="shared" si="0"/>
        <v>I Know What You Did Last Summ…</v>
      </c>
      <c r="I62" s="12" t="s">
        <v>339</v>
      </c>
      <c r="J62" s="15">
        <v>866466</v>
      </c>
      <c r="K62" t="str">
        <f t="shared" si="1"/>
        <v>iknowwhatyoudidlast</v>
      </c>
      <c r="N62" t="str">
        <f t="shared" si="2"/>
        <v>Sony Pictures</v>
      </c>
    </row>
    <row r="63" spans="1:14" ht="18" x14ac:dyDescent="0.2">
      <c r="A63" s="2">
        <v>62</v>
      </c>
      <c r="B63" s="3" t="s">
        <v>91</v>
      </c>
      <c r="C63" s="4">
        <v>45926</v>
      </c>
      <c r="D63" s="2" t="s">
        <v>14</v>
      </c>
      <c r="E63" s="2" t="s">
        <v>17</v>
      </c>
      <c r="F63" s="14">
        <v>32011820</v>
      </c>
      <c r="G63" s="6">
        <v>2676574</v>
      </c>
      <c r="H63" t="str">
        <f t="shared" si="0"/>
        <v>Gabby’s Dollhouse: The Movie</v>
      </c>
      <c r="I63" s="12" t="s">
        <v>342</v>
      </c>
      <c r="J63" s="15">
        <v>850593</v>
      </c>
      <c r="K63" t="str">
        <f t="shared" si="1"/>
        <v>gabbysdollhousethemo</v>
      </c>
      <c r="N63" t="str">
        <f t="shared" si="2"/>
        <v>Universal</v>
      </c>
    </row>
    <row r="64" spans="1:14" ht="18" x14ac:dyDescent="0.2">
      <c r="A64" s="2">
        <v>63</v>
      </c>
      <c r="B64" s="3" t="s">
        <v>92</v>
      </c>
      <c r="C64" s="4">
        <v>46016</v>
      </c>
      <c r="D64" s="2" t="s">
        <v>33</v>
      </c>
      <c r="E64" s="2" t="s">
        <v>38</v>
      </c>
      <c r="F64" s="14">
        <v>31775458</v>
      </c>
      <c r="G64" s="6">
        <v>2656811</v>
      </c>
      <c r="H64" t="str">
        <f t="shared" si="0"/>
        <v>Anaconda</v>
      </c>
      <c r="I64" s="12" t="s">
        <v>396</v>
      </c>
      <c r="J64" s="15">
        <v>807956</v>
      </c>
      <c r="K64" t="str">
        <f t="shared" si="1"/>
        <v>anaconda</v>
      </c>
      <c r="N64" t="str">
        <f t="shared" si="2"/>
        <v>Sony Pictures</v>
      </c>
    </row>
    <row r="65" spans="1:14" ht="18" x14ac:dyDescent="0.2">
      <c r="A65" s="2">
        <v>64</v>
      </c>
      <c r="B65" s="3" t="s">
        <v>93</v>
      </c>
      <c r="C65" s="4">
        <v>45856</v>
      </c>
      <c r="D65" s="2" t="s">
        <v>26</v>
      </c>
      <c r="E65" s="2" t="s">
        <v>8</v>
      </c>
      <c r="F65" s="14">
        <v>31075170</v>
      </c>
      <c r="G65" s="6">
        <v>2598258</v>
      </c>
      <c r="H65" t="str">
        <f t="shared" si="0"/>
        <v>Smurfs</v>
      </c>
      <c r="I65" s="12" t="s">
        <v>353</v>
      </c>
      <c r="J65" s="15">
        <v>794091</v>
      </c>
      <c r="K65" t="str">
        <f t="shared" si="1"/>
        <v>smurfs</v>
      </c>
      <c r="N65" t="str">
        <f t="shared" si="2"/>
        <v>Paramount Pictures</v>
      </c>
    </row>
    <row r="66" spans="1:14" ht="18" x14ac:dyDescent="0.2">
      <c r="A66" s="2">
        <v>65</v>
      </c>
      <c r="B66" s="3" t="s">
        <v>94</v>
      </c>
      <c r="C66" s="4">
        <v>45695</v>
      </c>
      <c r="D66" s="2" t="s">
        <v>33</v>
      </c>
      <c r="E66" s="2" t="s">
        <v>19</v>
      </c>
      <c r="F66" s="14">
        <v>30415738</v>
      </c>
      <c r="G66" s="6">
        <v>2543122</v>
      </c>
      <c r="H66" t="str">
        <f t="shared" si="0"/>
        <v>Heart Eyes</v>
      </c>
      <c r="I66" s="12" t="s">
        <v>358</v>
      </c>
      <c r="J66" s="15">
        <v>750396</v>
      </c>
      <c r="K66" t="str">
        <f t="shared" si="1"/>
        <v>hearteyes</v>
      </c>
      <c r="N66" t="str">
        <f t="shared" si="2"/>
        <v>Sony Pictures</v>
      </c>
    </row>
    <row r="67" spans="1:14" ht="18" x14ac:dyDescent="0.2">
      <c r="A67" s="2">
        <v>66</v>
      </c>
      <c r="B67" s="3" t="s">
        <v>95</v>
      </c>
      <c r="C67" s="4">
        <v>45681</v>
      </c>
      <c r="D67" s="2" t="s">
        <v>52</v>
      </c>
      <c r="E67" s="2" t="s">
        <v>50</v>
      </c>
      <c r="F67" s="14">
        <v>29783527</v>
      </c>
      <c r="G67" s="6">
        <v>2490261</v>
      </c>
      <c r="H67" t="str">
        <f t="shared" ref="H67:H130" si="3">IFERROR(TRIM(LEFT(B67,FIND("(",B67)-1)),TRIM(B67))</f>
        <v>Flight Risk</v>
      </c>
      <c r="I67" s="12" t="s">
        <v>389</v>
      </c>
      <c r="J67" s="15">
        <v>720950</v>
      </c>
      <c r="K67" t="str">
        <f t="shared" ref="K67:K130" si="4">SUBSTITUTE(SUBSTITUTE(SUBSTITUTE(SUBSTITUTE(SUBSTITUTE(SUBSTITUTE(SUBSTITUTE(SUBSTITUTE(SUBSTITUTE(SUBSTITUTE(SUBSTITUTE(SUBSTITUTE(LOWER(LEFT(SUBSTITUTE(H67,"…",""),25)),":",""),",",""),".",""),"'",""),"’",""),"!",""),"*",""),"—",""),"–",""),"-",""),"&amp;","")," ","")</f>
        <v>flightrisk</v>
      </c>
      <c r="N67" t="str">
        <f t="shared" ref="N67:N130" si="5">IF(D67="","Other",D67)</f>
        <v>Lionsgate</v>
      </c>
    </row>
    <row r="68" spans="1:14" ht="18" x14ac:dyDescent="0.2">
      <c r="A68" s="2">
        <v>67</v>
      </c>
      <c r="B68" s="3" t="s">
        <v>96</v>
      </c>
      <c r="C68" s="4">
        <v>45758</v>
      </c>
      <c r="D68" s="2" t="s">
        <v>79</v>
      </c>
      <c r="E68" s="2" t="s">
        <v>55</v>
      </c>
      <c r="F68" s="14">
        <v>25782474</v>
      </c>
      <c r="G68" s="6">
        <v>2155725</v>
      </c>
      <c r="H68" t="str">
        <f t="shared" si="3"/>
        <v>Warfare</v>
      </c>
      <c r="I68" s="12" t="s">
        <v>443</v>
      </c>
      <c r="J68" s="15">
        <v>618023</v>
      </c>
      <c r="K68" t="str">
        <f t="shared" si="4"/>
        <v>warfare</v>
      </c>
      <c r="N68" t="str">
        <f t="shared" si="5"/>
        <v>A24</v>
      </c>
    </row>
    <row r="69" spans="1:14" ht="18" x14ac:dyDescent="0.2">
      <c r="A69" s="2">
        <v>68</v>
      </c>
      <c r="B69" s="3" t="s">
        <v>97</v>
      </c>
      <c r="C69" s="4">
        <v>45919</v>
      </c>
      <c r="D69" s="2" t="s">
        <v>14</v>
      </c>
      <c r="E69" s="2" t="s">
        <v>19</v>
      </c>
      <c r="F69" s="14">
        <v>25009605</v>
      </c>
      <c r="G69" s="6">
        <v>2091104</v>
      </c>
      <c r="H69" t="str">
        <f t="shared" si="3"/>
        <v>Him</v>
      </c>
      <c r="I69" s="12" t="s">
        <v>431</v>
      </c>
      <c r="J69" s="15">
        <v>591391</v>
      </c>
      <c r="K69" t="str">
        <f t="shared" si="4"/>
        <v>him</v>
      </c>
      <c r="N69" t="str">
        <f t="shared" si="5"/>
        <v>Universal</v>
      </c>
    </row>
    <row r="70" spans="1:14" ht="18" x14ac:dyDescent="0.2">
      <c r="A70" s="2">
        <v>69</v>
      </c>
      <c r="B70" s="3" t="s">
        <v>98</v>
      </c>
      <c r="C70" s="4">
        <v>45828</v>
      </c>
      <c r="D70" s="2" t="s">
        <v>99</v>
      </c>
      <c r="E70" s="2" t="s">
        <v>17</v>
      </c>
      <c r="F70" s="14">
        <v>24300000</v>
      </c>
      <c r="G70" s="6">
        <v>2031773</v>
      </c>
      <c r="H70" t="str">
        <f t="shared" si="3"/>
        <v>KPop Demon Hunters</v>
      </c>
      <c r="I70" s="12" t="s">
        <v>404</v>
      </c>
      <c r="J70" s="15">
        <v>521418</v>
      </c>
      <c r="K70" t="str">
        <f t="shared" si="4"/>
        <v>kpopdemonhunters</v>
      </c>
      <c r="N70" t="str">
        <f t="shared" si="5"/>
        <v>Netflix</v>
      </c>
    </row>
    <row r="71" spans="1:14" ht="18" x14ac:dyDescent="0.2">
      <c r="A71" s="2">
        <v>70</v>
      </c>
      <c r="B71" s="3" t="s">
        <v>100</v>
      </c>
      <c r="C71" s="4">
        <v>45835</v>
      </c>
      <c r="D71" s="2" t="s">
        <v>14</v>
      </c>
      <c r="E71" s="2" t="s">
        <v>19</v>
      </c>
      <c r="F71" s="14">
        <v>24101280</v>
      </c>
      <c r="G71" s="6">
        <v>2015157</v>
      </c>
      <c r="H71" t="str">
        <f t="shared" si="3"/>
        <v>M3GAN 2.0</v>
      </c>
      <c r="I71" s="12" t="s">
        <v>402</v>
      </c>
      <c r="J71" s="15">
        <v>508403</v>
      </c>
      <c r="K71" t="str">
        <f t="shared" si="4"/>
        <v>m3gan20</v>
      </c>
      <c r="N71" t="str">
        <f t="shared" si="5"/>
        <v>Universal</v>
      </c>
    </row>
    <row r="72" spans="1:14" ht="18" x14ac:dyDescent="0.2">
      <c r="A72" s="2">
        <v>71</v>
      </c>
      <c r="B72" s="3" t="s">
        <v>101</v>
      </c>
      <c r="C72" s="4">
        <v>45702</v>
      </c>
      <c r="D72" s="2"/>
      <c r="E72" s="2" t="s">
        <v>12</v>
      </c>
      <c r="F72" s="14">
        <v>23251218</v>
      </c>
      <c r="G72" s="6">
        <v>1944082</v>
      </c>
      <c r="H72" t="str">
        <f t="shared" si="3"/>
        <v>Ne Zha 2</v>
      </c>
      <c r="I72" s="12" t="s">
        <v>492</v>
      </c>
      <c r="J72" s="15">
        <v>444656</v>
      </c>
      <c r="K72" t="str">
        <f t="shared" si="4"/>
        <v>nezha2</v>
      </c>
      <c r="N72" t="str">
        <f t="shared" si="5"/>
        <v>Other</v>
      </c>
    </row>
    <row r="73" spans="1:14" ht="18" x14ac:dyDescent="0.2">
      <c r="A73" s="2">
        <v>72</v>
      </c>
      <c r="B73" s="3" t="s">
        <v>102</v>
      </c>
      <c r="C73" s="4">
        <v>45940</v>
      </c>
      <c r="D73" s="2" t="s">
        <v>26</v>
      </c>
      <c r="E73" s="2" t="s">
        <v>70</v>
      </c>
      <c r="F73" s="14">
        <v>22739882</v>
      </c>
      <c r="G73" s="6">
        <v>1901328</v>
      </c>
      <c r="H73" t="str">
        <f t="shared" si="3"/>
        <v>Roofman</v>
      </c>
      <c r="I73" s="12" t="s">
        <v>458</v>
      </c>
      <c r="J73" s="15">
        <v>388141</v>
      </c>
      <c r="K73" t="str">
        <f t="shared" si="4"/>
        <v>roofman</v>
      </c>
      <c r="N73" t="str">
        <f t="shared" si="5"/>
        <v>Paramount Pictures</v>
      </c>
    </row>
    <row r="74" spans="1:14" ht="18" x14ac:dyDescent="0.2">
      <c r="A74" s="2">
        <v>73</v>
      </c>
      <c r="B74" s="3" t="s">
        <v>103</v>
      </c>
      <c r="C74" s="4">
        <v>45954</v>
      </c>
      <c r="D74" s="2" t="s">
        <v>23</v>
      </c>
      <c r="E74" s="2" t="s">
        <v>55</v>
      </c>
      <c r="F74" s="14">
        <v>22638297</v>
      </c>
      <c r="G74" s="6">
        <v>1892834</v>
      </c>
      <c r="H74" t="str">
        <f t="shared" si="3"/>
        <v>Springsteen: Deliver Me From …</v>
      </c>
      <c r="I74" s="12" t="s">
        <v>423</v>
      </c>
      <c r="J74" s="15">
        <v>383542</v>
      </c>
      <c r="K74" t="str">
        <f t="shared" si="4"/>
        <v>springsteendelivermef</v>
      </c>
      <c r="N74" t="str">
        <f t="shared" si="5"/>
        <v>20th Century Stud…</v>
      </c>
    </row>
    <row r="75" spans="1:14" ht="18" x14ac:dyDescent="0.2">
      <c r="A75" s="2">
        <v>74</v>
      </c>
      <c r="B75" s="3" t="s">
        <v>104</v>
      </c>
      <c r="C75" s="4">
        <v>45744</v>
      </c>
      <c r="D75" s="2" t="s">
        <v>14</v>
      </c>
      <c r="E75" s="2" t="s">
        <v>19</v>
      </c>
      <c r="F75" s="14">
        <v>22405985</v>
      </c>
      <c r="G75" s="6">
        <v>1873410</v>
      </c>
      <c r="H75" t="str">
        <f t="shared" si="3"/>
        <v>The Woman in the Yard</v>
      </c>
      <c r="I75" s="12" t="s">
        <v>425</v>
      </c>
      <c r="J75" s="15">
        <v>368186</v>
      </c>
      <c r="K75" t="str">
        <f t="shared" si="4"/>
        <v>thewomanintheyard</v>
      </c>
      <c r="N75" t="str">
        <f t="shared" si="5"/>
        <v>Universal</v>
      </c>
    </row>
    <row r="76" spans="1:14" ht="18" x14ac:dyDescent="0.2">
      <c r="A76" s="2">
        <v>75</v>
      </c>
      <c r="B76" s="3" t="s">
        <v>105</v>
      </c>
      <c r="C76" s="4">
        <v>45884</v>
      </c>
      <c r="D76" s="2" t="s">
        <v>14</v>
      </c>
      <c r="E76" s="2" t="s">
        <v>50</v>
      </c>
      <c r="F76" s="14">
        <v>21604985</v>
      </c>
      <c r="G76" s="6">
        <v>1806437</v>
      </c>
      <c r="H76" t="str">
        <f t="shared" si="3"/>
        <v>Nobody 2</v>
      </c>
      <c r="I76" s="12" t="s">
        <v>447</v>
      </c>
      <c r="J76" s="15">
        <v>308555</v>
      </c>
      <c r="K76" t="str">
        <f t="shared" si="4"/>
        <v>nobody2</v>
      </c>
      <c r="N76" t="str">
        <f t="shared" si="5"/>
        <v>Universal</v>
      </c>
    </row>
    <row r="77" spans="1:14" ht="18" x14ac:dyDescent="0.2">
      <c r="A77" s="2">
        <v>76</v>
      </c>
      <c r="B77" s="3" t="s">
        <v>106</v>
      </c>
      <c r="C77" s="4">
        <v>45730</v>
      </c>
      <c r="D77" s="2" t="s">
        <v>65</v>
      </c>
      <c r="E77" s="2" t="s">
        <v>50</v>
      </c>
      <c r="F77" s="14">
        <v>21474035</v>
      </c>
      <c r="G77" s="6">
        <v>1795488</v>
      </c>
      <c r="H77" t="str">
        <f t="shared" si="3"/>
        <v>Black Bag</v>
      </c>
      <c r="I77" s="12" t="s">
        <v>454</v>
      </c>
      <c r="J77" s="15">
        <v>272559</v>
      </c>
      <c r="K77" t="str">
        <f t="shared" si="4"/>
        <v>blackbag</v>
      </c>
      <c r="N77" t="str">
        <f t="shared" si="5"/>
        <v>Focus Features</v>
      </c>
    </row>
    <row r="78" spans="1:14" ht="18" x14ac:dyDescent="0.2">
      <c r="A78" s="2">
        <v>77</v>
      </c>
      <c r="B78" s="3" t="s">
        <v>107</v>
      </c>
      <c r="C78" s="4">
        <v>45868</v>
      </c>
      <c r="D78" s="2" t="s">
        <v>77</v>
      </c>
      <c r="E78" s="2" t="s">
        <v>19</v>
      </c>
      <c r="F78" s="14">
        <v>21273161</v>
      </c>
      <c r="G78" s="6">
        <v>1778692</v>
      </c>
      <c r="H78" t="str">
        <f t="shared" si="3"/>
        <v>Together</v>
      </c>
      <c r="I78" s="12" t="s">
        <v>469</v>
      </c>
      <c r="J78" s="15">
        <v>243844</v>
      </c>
      <c r="K78" t="str">
        <f t="shared" si="4"/>
        <v>together</v>
      </c>
      <c r="N78" t="str">
        <f t="shared" si="5"/>
        <v>Neon</v>
      </c>
    </row>
    <row r="79" spans="1:14" ht="18" x14ac:dyDescent="0.2">
      <c r="A79" s="2">
        <v>78</v>
      </c>
      <c r="B79" s="3" t="s">
        <v>108</v>
      </c>
      <c r="C79" s="4">
        <v>45716</v>
      </c>
      <c r="D79" s="2" t="s">
        <v>65</v>
      </c>
      <c r="E79" s="2" t="s">
        <v>50</v>
      </c>
      <c r="F79" s="14">
        <v>21051180</v>
      </c>
      <c r="G79" s="6">
        <v>1760132</v>
      </c>
      <c r="H79" t="str">
        <f t="shared" si="3"/>
        <v>Last Breath</v>
      </c>
      <c r="I79" s="12" t="s">
        <v>490</v>
      </c>
      <c r="J79" s="15">
        <v>231031</v>
      </c>
      <c r="K79" t="str">
        <f t="shared" si="4"/>
        <v>lastbreath</v>
      </c>
      <c r="N79" t="str">
        <f t="shared" si="5"/>
        <v>Focus Features</v>
      </c>
    </row>
    <row r="80" spans="1:14" ht="18" x14ac:dyDescent="0.2">
      <c r="A80" s="2">
        <v>79</v>
      </c>
      <c r="B80" s="3" t="s">
        <v>109</v>
      </c>
      <c r="C80" s="4">
        <v>45688</v>
      </c>
      <c r="D80" s="2" t="s">
        <v>7</v>
      </c>
      <c r="E80" s="2" t="s">
        <v>70</v>
      </c>
      <c r="F80" s="14">
        <v>20869122</v>
      </c>
      <c r="G80" s="6">
        <v>1744910</v>
      </c>
      <c r="H80" t="str">
        <f t="shared" si="3"/>
        <v>Companion</v>
      </c>
      <c r="I80" s="12" t="s">
        <v>488</v>
      </c>
      <c r="J80" s="15">
        <v>205882</v>
      </c>
      <c r="K80" t="str">
        <f t="shared" si="4"/>
        <v>companion</v>
      </c>
      <c r="N80" t="str">
        <f t="shared" si="5"/>
        <v>Warner Bros.</v>
      </c>
    </row>
    <row r="81" spans="1:14" ht="18" x14ac:dyDescent="0.2">
      <c r="A81" s="2">
        <v>80</v>
      </c>
      <c r="B81" s="3" t="s">
        <v>110</v>
      </c>
      <c r="C81" s="4">
        <v>45674</v>
      </c>
      <c r="D81" s="2" t="s">
        <v>14</v>
      </c>
      <c r="E81" s="2" t="s">
        <v>19</v>
      </c>
      <c r="F81" s="14">
        <v>20707280</v>
      </c>
      <c r="G81" s="6">
        <v>1731378</v>
      </c>
      <c r="H81" t="str">
        <f t="shared" si="3"/>
        <v>Wolf Man</v>
      </c>
      <c r="I81" s="12" t="s">
        <v>495</v>
      </c>
      <c r="J81" s="15">
        <v>197000</v>
      </c>
      <c r="K81" t="str">
        <f t="shared" si="4"/>
        <v>wolfman</v>
      </c>
      <c r="N81" t="str">
        <f t="shared" si="5"/>
        <v>Universal</v>
      </c>
    </row>
    <row r="82" spans="1:14" ht="18" x14ac:dyDescent="0.2">
      <c r="A82" s="2">
        <v>81</v>
      </c>
      <c r="B82" s="3" t="s">
        <v>111</v>
      </c>
      <c r="C82" s="4">
        <v>45743</v>
      </c>
      <c r="D82" s="2" t="s">
        <v>112</v>
      </c>
      <c r="E82" s="2" t="s">
        <v>55</v>
      </c>
      <c r="F82" s="14">
        <v>20257290</v>
      </c>
      <c r="G82" s="6">
        <v>1693753</v>
      </c>
      <c r="H82" t="str">
        <f t="shared" si="3"/>
        <v>The Chosen: Last Supper — Par…</v>
      </c>
      <c r="I82" s="12" t="s">
        <v>505</v>
      </c>
      <c r="J82" s="15">
        <v>174932</v>
      </c>
      <c r="K82" t="str">
        <f t="shared" si="4"/>
        <v>thechosenlastsupper</v>
      </c>
      <c r="N82" t="str">
        <f t="shared" si="5"/>
        <v>Fathom Entertainm…</v>
      </c>
    </row>
    <row r="83" spans="1:14" ht="18" x14ac:dyDescent="0.2">
      <c r="A83" s="2">
        <v>82</v>
      </c>
      <c r="B83" s="3" t="s">
        <v>113</v>
      </c>
      <c r="C83" s="4">
        <v>45772</v>
      </c>
      <c r="D83" s="2" t="s">
        <v>33</v>
      </c>
      <c r="E83" s="2" t="s">
        <v>19</v>
      </c>
      <c r="F83" s="14">
        <v>20172192</v>
      </c>
      <c r="G83" s="6">
        <v>1686638</v>
      </c>
      <c r="H83" t="str">
        <f t="shared" si="3"/>
        <v>Until Dawn</v>
      </c>
      <c r="I83" s="12" t="s">
        <v>508</v>
      </c>
      <c r="J83" s="15">
        <v>172187</v>
      </c>
      <c r="K83" t="str">
        <f t="shared" si="4"/>
        <v>untildawn</v>
      </c>
      <c r="N83" t="str">
        <f t="shared" si="5"/>
        <v>Sony Pictures</v>
      </c>
    </row>
    <row r="84" spans="1:14" ht="18" x14ac:dyDescent="0.2">
      <c r="A84" s="2">
        <v>83</v>
      </c>
      <c r="B84" s="3" t="s">
        <v>114</v>
      </c>
      <c r="C84" s="4">
        <v>45730</v>
      </c>
      <c r="D84" s="2" t="s">
        <v>26</v>
      </c>
      <c r="E84" s="2" t="s">
        <v>12</v>
      </c>
      <c r="F84" s="14">
        <v>19861854</v>
      </c>
      <c r="G84" s="6">
        <v>1660690</v>
      </c>
      <c r="H84" t="str">
        <f t="shared" si="3"/>
        <v>Novocaine</v>
      </c>
      <c r="I84" s="12" t="s">
        <v>570</v>
      </c>
      <c r="J84" s="15">
        <v>163200</v>
      </c>
      <c r="K84" t="str">
        <f t="shared" si="4"/>
        <v>novocaine</v>
      </c>
      <c r="N84" t="str">
        <f t="shared" si="5"/>
        <v>Paramount Pictures</v>
      </c>
    </row>
    <row r="85" spans="1:14" ht="18" x14ac:dyDescent="0.2">
      <c r="A85" s="2">
        <v>84</v>
      </c>
      <c r="B85" s="3" t="s">
        <v>115</v>
      </c>
      <c r="C85" s="4">
        <v>45807</v>
      </c>
      <c r="D85" s="2" t="s">
        <v>65</v>
      </c>
      <c r="E85" s="2" t="s">
        <v>70</v>
      </c>
      <c r="F85" s="14">
        <v>19555015</v>
      </c>
      <c r="G85" s="6">
        <v>1635035</v>
      </c>
      <c r="H85" t="str">
        <f t="shared" si="3"/>
        <v>The Phoenician Scheme</v>
      </c>
      <c r="I85" s="12" t="s">
        <v>516</v>
      </c>
      <c r="J85" s="15">
        <v>159523</v>
      </c>
      <c r="K85" t="str">
        <f t="shared" si="4"/>
        <v>thephoenicianscheme</v>
      </c>
      <c r="N85" t="str">
        <f t="shared" si="5"/>
        <v>Focus Features</v>
      </c>
    </row>
    <row r="86" spans="1:14" ht="18" x14ac:dyDescent="0.2">
      <c r="A86" s="2">
        <v>85</v>
      </c>
      <c r="B86" s="3" t="s">
        <v>116</v>
      </c>
      <c r="C86" s="4">
        <v>45807</v>
      </c>
      <c r="D86" s="2" t="s">
        <v>79</v>
      </c>
      <c r="E86" s="2" t="s">
        <v>19</v>
      </c>
      <c r="F86" s="14">
        <v>19323752</v>
      </c>
      <c r="G86" s="6">
        <v>1615698</v>
      </c>
      <c r="H86" t="str">
        <f t="shared" si="3"/>
        <v>Bring Her Back</v>
      </c>
      <c r="I86" s="12" t="s">
        <v>604</v>
      </c>
      <c r="J86" s="15">
        <v>158375</v>
      </c>
      <c r="K86" t="str">
        <f t="shared" si="4"/>
        <v>bringherback</v>
      </c>
      <c r="N86" t="str">
        <f t="shared" si="5"/>
        <v>A24</v>
      </c>
    </row>
    <row r="87" spans="1:14" ht="18" x14ac:dyDescent="0.2">
      <c r="A87" s="2">
        <v>86</v>
      </c>
      <c r="B87" s="3" t="s">
        <v>117</v>
      </c>
      <c r="C87" s="4">
        <v>45898</v>
      </c>
      <c r="D87" s="2" t="s">
        <v>33</v>
      </c>
      <c r="E87" s="2" t="s">
        <v>50</v>
      </c>
      <c r="F87" s="14">
        <v>19005242</v>
      </c>
      <c r="G87" s="6">
        <v>1589067</v>
      </c>
      <c r="H87" t="str">
        <f t="shared" si="3"/>
        <v>Caught Stealing</v>
      </c>
      <c r="I87" s="12" t="s">
        <v>542</v>
      </c>
      <c r="J87" s="15">
        <v>150705</v>
      </c>
      <c r="K87" t="str">
        <f t="shared" si="4"/>
        <v>caughtstealing</v>
      </c>
      <c r="N87" t="str">
        <f t="shared" si="5"/>
        <v>Sony Pictures</v>
      </c>
    </row>
    <row r="88" spans="1:14" ht="18" x14ac:dyDescent="0.2">
      <c r="A88" s="2">
        <v>87</v>
      </c>
      <c r="B88" s="3" t="s">
        <v>118</v>
      </c>
      <c r="C88" s="4">
        <v>45651</v>
      </c>
      <c r="D88" s="2" t="s">
        <v>79</v>
      </c>
      <c r="E88" s="2" t="s">
        <v>50</v>
      </c>
      <c r="F88" s="14">
        <v>18988633</v>
      </c>
      <c r="G88" s="6">
        <v>1587678</v>
      </c>
      <c r="H88" t="str">
        <f t="shared" si="3"/>
        <v>Babygirl</v>
      </c>
      <c r="I88" s="12" t="s">
        <v>555</v>
      </c>
      <c r="J88" s="15">
        <v>139973</v>
      </c>
      <c r="K88" t="str">
        <f t="shared" si="4"/>
        <v>babygirl</v>
      </c>
      <c r="N88" t="str">
        <f t="shared" si="5"/>
        <v>A24</v>
      </c>
    </row>
    <row r="89" spans="1:14" ht="18" x14ac:dyDescent="0.2">
      <c r="A89" s="2">
        <v>88</v>
      </c>
      <c r="B89" s="3" t="s">
        <v>119</v>
      </c>
      <c r="C89" s="4">
        <v>45954</v>
      </c>
      <c r="D89" s="2" t="s">
        <v>65</v>
      </c>
      <c r="E89" s="2" t="s">
        <v>70</v>
      </c>
      <c r="F89" s="14">
        <v>17692390</v>
      </c>
      <c r="G89" s="6">
        <v>1479297</v>
      </c>
      <c r="H89" t="str">
        <f t="shared" si="3"/>
        <v>Bugonia</v>
      </c>
      <c r="I89" s="12" t="s">
        <v>532</v>
      </c>
      <c r="J89" s="15">
        <v>138709</v>
      </c>
      <c r="K89" t="str">
        <f t="shared" si="4"/>
        <v>bugonia</v>
      </c>
      <c r="N89" t="str">
        <f t="shared" si="5"/>
        <v>Focus Features</v>
      </c>
    </row>
    <row r="90" spans="1:14" ht="18" x14ac:dyDescent="0.2">
      <c r="A90" s="2">
        <v>89</v>
      </c>
      <c r="B90" s="3" t="s">
        <v>120</v>
      </c>
      <c r="C90" s="4">
        <v>44015</v>
      </c>
      <c r="D90" s="2" t="s">
        <v>10</v>
      </c>
      <c r="E90" s="2" t="s">
        <v>17</v>
      </c>
      <c r="F90" s="14">
        <v>16946377</v>
      </c>
      <c r="G90" s="6">
        <v>1416921</v>
      </c>
      <c r="H90" t="str">
        <f t="shared" si="3"/>
        <v>Hamilton</v>
      </c>
      <c r="I90" s="12" t="s">
        <v>539</v>
      </c>
      <c r="J90" s="15">
        <v>128762</v>
      </c>
      <c r="K90" t="str">
        <f t="shared" si="4"/>
        <v>hamilton</v>
      </c>
      <c r="N90" t="str">
        <f t="shared" si="5"/>
        <v>Walt Disney</v>
      </c>
    </row>
    <row r="91" spans="1:14" ht="18" x14ac:dyDescent="0.2">
      <c r="A91" s="2">
        <v>90</v>
      </c>
      <c r="B91" s="3" t="s">
        <v>121</v>
      </c>
      <c r="C91" s="4">
        <v>46016</v>
      </c>
      <c r="D91" s="2" t="s">
        <v>65</v>
      </c>
      <c r="E91" s="2" t="s">
        <v>55</v>
      </c>
      <c r="F91" s="14">
        <v>16899495</v>
      </c>
      <c r="G91" s="6">
        <v>1413001</v>
      </c>
      <c r="H91" t="str">
        <f t="shared" si="3"/>
        <v>Song Sung Blue</v>
      </c>
      <c r="I91" s="12" t="s">
        <v>641</v>
      </c>
      <c r="J91" s="15">
        <v>126532</v>
      </c>
      <c r="K91" t="str">
        <f t="shared" si="4"/>
        <v>songsungblue</v>
      </c>
      <c r="N91" t="str">
        <f t="shared" si="5"/>
        <v>Focus Features</v>
      </c>
    </row>
    <row r="92" spans="1:14" ht="18" x14ac:dyDescent="0.2">
      <c r="A92" s="2">
        <v>91</v>
      </c>
      <c r="B92" s="3" t="s">
        <v>122</v>
      </c>
      <c r="C92" s="4">
        <v>45758</v>
      </c>
      <c r="D92" s="2" t="s">
        <v>14</v>
      </c>
      <c r="E92" s="2" t="s">
        <v>50</v>
      </c>
      <c r="F92" s="14">
        <v>16600805</v>
      </c>
      <c r="G92" s="6">
        <v>1388027</v>
      </c>
      <c r="H92" t="str">
        <f t="shared" si="3"/>
        <v>Drop</v>
      </c>
      <c r="I92" s="12" t="s">
        <v>607</v>
      </c>
      <c r="J92" s="15">
        <v>115030</v>
      </c>
      <c r="K92" t="str">
        <f t="shared" si="4"/>
        <v>drop</v>
      </c>
      <c r="N92" t="str">
        <f t="shared" si="5"/>
        <v>Universal</v>
      </c>
    </row>
    <row r="93" spans="1:14" ht="18" x14ac:dyDescent="0.2">
      <c r="A93" s="2">
        <v>92</v>
      </c>
      <c r="B93" s="3" t="s">
        <v>123</v>
      </c>
      <c r="C93" s="4">
        <v>45947</v>
      </c>
      <c r="D93" s="2" t="s">
        <v>52</v>
      </c>
      <c r="E93" s="2" t="s">
        <v>38</v>
      </c>
      <c r="F93" s="14">
        <v>16585758</v>
      </c>
      <c r="G93" s="6">
        <v>1386769</v>
      </c>
      <c r="H93" t="str">
        <f t="shared" si="3"/>
        <v>Good Fortune</v>
      </c>
      <c r="I93" s="12" t="s">
        <v>560</v>
      </c>
      <c r="J93" s="15">
        <v>109020</v>
      </c>
      <c r="K93" t="str">
        <f t="shared" si="4"/>
        <v>goodfortune</v>
      </c>
      <c r="N93" t="str">
        <f t="shared" si="5"/>
        <v>Lionsgate</v>
      </c>
    </row>
    <row r="94" spans="1:14" ht="18" x14ac:dyDescent="0.2">
      <c r="A94" s="2">
        <v>93</v>
      </c>
      <c r="B94" s="3" t="s">
        <v>124</v>
      </c>
      <c r="C94" s="4">
        <v>45996</v>
      </c>
      <c r="D94" s="2" t="s">
        <v>125</v>
      </c>
      <c r="E94" s="2" t="s">
        <v>12</v>
      </c>
      <c r="F94" s="14">
        <v>16466509</v>
      </c>
      <c r="G94" s="6">
        <v>1376798</v>
      </c>
      <c r="H94" t="str">
        <f t="shared" si="3"/>
        <v>Jujutsu Kaisen: Execution</v>
      </c>
      <c r="I94" s="12" t="s">
        <v>572</v>
      </c>
      <c r="J94" s="15">
        <v>104797</v>
      </c>
      <c r="K94" t="str">
        <f t="shared" si="4"/>
        <v>jujutsukaisenexecution</v>
      </c>
      <c r="N94" t="str">
        <f t="shared" si="5"/>
        <v>GKIDS</v>
      </c>
    </row>
    <row r="95" spans="1:14" ht="18" x14ac:dyDescent="0.2">
      <c r="A95" s="2">
        <v>94</v>
      </c>
      <c r="B95" s="3" t="s">
        <v>126</v>
      </c>
      <c r="C95" s="4">
        <v>45786</v>
      </c>
      <c r="D95" s="2" t="s">
        <v>79</v>
      </c>
      <c r="E95" s="2" t="s">
        <v>70</v>
      </c>
      <c r="F95" s="14">
        <v>16228274</v>
      </c>
      <c r="G95" s="6">
        <v>1356879</v>
      </c>
      <c r="H95" t="str">
        <f t="shared" si="3"/>
        <v>Friendship</v>
      </c>
      <c r="I95" s="12" t="s">
        <v>616</v>
      </c>
      <c r="J95" s="15">
        <v>104756</v>
      </c>
      <c r="K95" t="str">
        <f t="shared" si="4"/>
        <v>friendship</v>
      </c>
      <c r="N95" t="str">
        <f t="shared" si="5"/>
        <v>A24</v>
      </c>
    </row>
    <row r="96" spans="1:14" ht="18" x14ac:dyDescent="0.2">
      <c r="A96" s="2">
        <v>95</v>
      </c>
      <c r="B96" s="3" t="s">
        <v>127</v>
      </c>
      <c r="C96" s="4">
        <v>45987</v>
      </c>
      <c r="D96" s="2" t="s">
        <v>79</v>
      </c>
      <c r="E96" s="2" t="s">
        <v>83</v>
      </c>
      <c r="F96" s="14">
        <v>15695142</v>
      </c>
      <c r="G96" s="6">
        <v>1312303</v>
      </c>
      <c r="H96" t="str">
        <f t="shared" si="3"/>
        <v>Eternity</v>
      </c>
      <c r="I96" s="12" t="s">
        <v>631</v>
      </c>
      <c r="J96" s="15">
        <v>104226</v>
      </c>
      <c r="K96" t="str">
        <f t="shared" si="4"/>
        <v>eternity</v>
      </c>
      <c r="N96" t="str">
        <f t="shared" si="5"/>
        <v>A24</v>
      </c>
    </row>
    <row r="97" spans="1:14" ht="18" x14ac:dyDescent="0.2">
      <c r="A97" s="2">
        <v>96</v>
      </c>
      <c r="B97" s="3" t="s">
        <v>128</v>
      </c>
      <c r="C97" s="4">
        <v>45695</v>
      </c>
      <c r="D97" s="2" t="s">
        <v>14</v>
      </c>
      <c r="E97" s="2" t="s">
        <v>12</v>
      </c>
      <c r="F97" s="14">
        <v>15683090</v>
      </c>
      <c r="G97" s="6">
        <v>1311295</v>
      </c>
      <c r="H97" t="str">
        <f t="shared" si="3"/>
        <v>Love Hurts</v>
      </c>
      <c r="I97" s="12" t="s">
        <v>595</v>
      </c>
      <c r="J97" s="15">
        <v>103795</v>
      </c>
      <c r="K97" t="str">
        <f t="shared" si="4"/>
        <v>lovehurts</v>
      </c>
      <c r="N97" t="str">
        <f t="shared" si="5"/>
        <v>Universal</v>
      </c>
    </row>
    <row r="98" spans="1:14" ht="18" x14ac:dyDescent="0.2">
      <c r="A98" s="2">
        <v>97</v>
      </c>
      <c r="B98" s="3" t="s">
        <v>129</v>
      </c>
      <c r="C98" s="4">
        <v>45646</v>
      </c>
      <c r="D98" s="2" t="s">
        <v>79</v>
      </c>
      <c r="E98" s="2" t="s">
        <v>55</v>
      </c>
      <c r="F98" s="14">
        <v>15441733</v>
      </c>
      <c r="G98" s="6">
        <v>1291115</v>
      </c>
      <c r="H98" t="str">
        <f t="shared" si="3"/>
        <v>The Brutalist</v>
      </c>
      <c r="I98" s="12" t="s">
        <v>590</v>
      </c>
      <c r="J98" s="15">
        <v>89397</v>
      </c>
      <c r="K98" t="str">
        <f t="shared" si="4"/>
        <v>thebrutalist</v>
      </c>
      <c r="N98" t="str">
        <f t="shared" si="5"/>
        <v>A24</v>
      </c>
    </row>
    <row r="99" spans="1:14" ht="18" x14ac:dyDescent="0.2">
      <c r="A99" s="2">
        <v>98</v>
      </c>
      <c r="B99" s="3" t="s">
        <v>130</v>
      </c>
      <c r="C99" s="4">
        <v>45898</v>
      </c>
      <c r="D99" s="2" t="s">
        <v>67</v>
      </c>
      <c r="E99" s="2" t="s">
        <v>70</v>
      </c>
      <c r="F99" s="14">
        <v>15298844</v>
      </c>
      <c r="G99" s="6">
        <v>1279168</v>
      </c>
      <c r="H99" t="str">
        <f t="shared" si="3"/>
        <v>The Roses</v>
      </c>
      <c r="I99" s="12" t="s">
        <v>601</v>
      </c>
      <c r="J99" s="15">
        <v>72267</v>
      </c>
      <c r="K99" t="str">
        <f t="shared" si="4"/>
        <v>theroses</v>
      </c>
      <c r="N99" t="str">
        <f t="shared" si="5"/>
        <v>Searchlight Pictu…</v>
      </c>
    </row>
    <row r="100" spans="1:14" ht="18" x14ac:dyDescent="0.2">
      <c r="A100" s="2">
        <v>99</v>
      </c>
      <c r="B100" s="3" t="s">
        <v>131</v>
      </c>
      <c r="C100" s="4">
        <v>45800</v>
      </c>
      <c r="D100" s="2" t="s">
        <v>54</v>
      </c>
      <c r="E100" s="2" t="s">
        <v>55</v>
      </c>
      <c r="F100" s="14">
        <v>15201662</v>
      </c>
      <c r="G100" s="6">
        <v>1271042</v>
      </c>
      <c r="H100" t="str">
        <f t="shared" si="3"/>
        <v>The Last Rodeo</v>
      </c>
      <c r="I100" s="12" t="s">
        <v>612</v>
      </c>
      <c r="J100" s="15">
        <v>67992</v>
      </c>
      <c r="K100" t="str">
        <f t="shared" si="4"/>
        <v>thelastrodeo</v>
      </c>
      <c r="N100" t="str">
        <f t="shared" si="5"/>
        <v>Angel Studios</v>
      </c>
    </row>
    <row r="101" spans="1:14" ht="18" x14ac:dyDescent="0.2">
      <c r="A101" s="2">
        <v>100</v>
      </c>
      <c r="B101" s="3" t="s">
        <v>132</v>
      </c>
      <c r="C101" s="4">
        <v>45926</v>
      </c>
      <c r="D101" s="2" t="s">
        <v>52</v>
      </c>
      <c r="E101" s="2" t="s">
        <v>19</v>
      </c>
      <c r="F101" s="14">
        <v>15153346</v>
      </c>
      <c r="G101" s="6">
        <v>1267002</v>
      </c>
      <c r="H101" t="str">
        <f t="shared" si="3"/>
        <v>The Strangers: Chapter 2</v>
      </c>
      <c r="I101" s="12" t="s">
        <v>614</v>
      </c>
      <c r="J101" s="15">
        <v>67407</v>
      </c>
      <c r="K101" t="str">
        <f t="shared" si="4"/>
        <v>thestrangerschapter2</v>
      </c>
      <c r="N101" t="str">
        <f t="shared" si="5"/>
        <v>Lionsgate</v>
      </c>
    </row>
    <row r="102" spans="1:14" ht="18" x14ac:dyDescent="0.2">
      <c r="A102" s="2">
        <v>101</v>
      </c>
      <c r="B102" s="3" t="s">
        <v>133</v>
      </c>
      <c r="C102" s="4">
        <v>46022</v>
      </c>
      <c r="D102" s="2" t="s">
        <v>7</v>
      </c>
      <c r="E102" s="2"/>
      <c r="F102" s="14">
        <v>14889055</v>
      </c>
      <c r="G102" s="6">
        <v>1244904</v>
      </c>
      <c r="H102" t="str">
        <f t="shared" si="3"/>
        <v>Warner Bros. Other Catalog</v>
      </c>
      <c r="I102" s="12" t="s">
        <v>625</v>
      </c>
      <c r="J102" s="15">
        <v>65182</v>
      </c>
      <c r="K102" t="str">
        <f t="shared" si="4"/>
        <v>warnerbrosothercatalo</v>
      </c>
      <c r="N102" t="str">
        <f t="shared" si="5"/>
        <v>Warner Bros.</v>
      </c>
    </row>
    <row r="103" spans="1:14" ht="18" x14ac:dyDescent="0.2">
      <c r="A103" s="2">
        <v>102</v>
      </c>
      <c r="B103" s="3" t="s">
        <v>134</v>
      </c>
      <c r="C103" s="4">
        <v>45968</v>
      </c>
      <c r="D103" s="2" t="s">
        <v>135</v>
      </c>
      <c r="E103" s="2" t="s">
        <v>55</v>
      </c>
      <c r="F103" s="14">
        <v>14296489</v>
      </c>
      <c r="G103" s="6">
        <v>1195359</v>
      </c>
      <c r="H103" t="str">
        <f t="shared" si="3"/>
        <v>Nuremberg</v>
      </c>
      <c r="I103" s="12" t="s">
        <v>623</v>
      </c>
      <c r="J103" s="15">
        <v>60970</v>
      </c>
      <c r="K103" t="str">
        <f t="shared" si="4"/>
        <v>nuremberg</v>
      </c>
      <c r="N103" t="str">
        <f t="shared" si="5"/>
        <v>Sony Pictures Cla…</v>
      </c>
    </row>
    <row r="104" spans="1:14" ht="18" x14ac:dyDescent="0.2">
      <c r="A104" s="2">
        <v>103</v>
      </c>
      <c r="B104" s="3" t="s">
        <v>136</v>
      </c>
      <c r="C104" s="7">
        <v>27565</v>
      </c>
      <c r="D104" s="2" t="s">
        <v>14</v>
      </c>
      <c r="E104" s="2" t="s">
        <v>50</v>
      </c>
      <c r="F104" s="14">
        <v>13555185</v>
      </c>
      <c r="G104" s="6">
        <v>1133377</v>
      </c>
      <c r="H104" t="str">
        <f t="shared" si="3"/>
        <v>Jaws</v>
      </c>
      <c r="I104" s="12" t="s">
        <v>636</v>
      </c>
      <c r="J104" s="15">
        <v>53478</v>
      </c>
      <c r="K104" t="str">
        <f t="shared" si="4"/>
        <v>jaws</v>
      </c>
      <c r="N104" t="str">
        <f t="shared" si="5"/>
        <v>Universal</v>
      </c>
    </row>
    <row r="105" spans="1:14" ht="18" x14ac:dyDescent="0.2">
      <c r="A105" s="2">
        <v>104</v>
      </c>
      <c r="B105" s="3" t="s">
        <v>137</v>
      </c>
      <c r="C105" s="4">
        <v>45744</v>
      </c>
      <c r="D105" s="2" t="s">
        <v>79</v>
      </c>
      <c r="E105" s="2" t="s">
        <v>70</v>
      </c>
      <c r="F105" s="14">
        <v>12519487</v>
      </c>
      <c r="G105" s="6">
        <v>1046780</v>
      </c>
      <c r="H105" t="str">
        <f t="shared" si="3"/>
        <v>Death of a Unicorn</v>
      </c>
      <c r="I105" s="12" t="s">
        <v>669</v>
      </c>
      <c r="J105" s="15">
        <v>49707</v>
      </c>
      <c r="K105" t="str">
        <f t="shared" si="4"/>
        <v>deathofaunicorn</v>
      </c>
      <c r="N105" t="str">
        <f t="shared" si="5"/>
        <v>A24</v>
      </c>
    </row>
    <row r="106" spans="1:14" ht="18" x14ac:dyDescent="0.2">
      <c r="A106" s="2">
        <v>105</v>
      </c>
      <c r="B106" s="3" t="s">
        <v>138</v>
      </c>
      <c r="C106" s="4">
        <v>45996</v>
      </c>
      <c r="D106" s="2" t="s">
        <v>139</v>
      </c>
      <c r="E106" s="2" t="s">
        <v>12</v>
      </c>
      <c r="F106" s="14">
        <v>12400000</v>
      </c>
      <c r="G106" s="6">
        <v>1036789</v>
      </c>
      <c r="H106" t="str">
        <f t="shared" si="3"/>
        <v>Dhurandhar</v>
      </c>
      <c r="I106" s="12" t="s">
        <v>698</v>
      </c>
      <c r="J106" s="15">
        <v>49703</v>
      </c>
      <c r="K106" t="str">
        <f t="shared" si="4"/>
        <v>dhurandhar</v>
      </c>
      <c r="N106" t="str">
        <f t="shared" si="5"/>
        <v>Yash Raj Films</v>
      </c>
    </row>
    <row r="107" spans="1:14" ht="18" x14ac:dyDescent="0.2">
      <c r="A107" s="2">
        <v>106</v>
      </c>
      <c r="B107" s="3" t="s">
        <v>111</v>
      </c>
      <c r="C107" s="4">
        <v>45751</v>
      </c>
      <c r="D107" s="2" t="s">
        <v>112</v>
      </c>
      <c r="E107" s="2" t="s">
        <v>55</v>
      </c>
      <c r="F107" s="14">
        <v>12360095</v>
      </c>
      <c r="G107" s="6">
        <v>1033453</v>
      </c>
      <c r="H107" t="str">
        <f t="shared" si="3"/>
        <v>The Chosen: Last Supper — Par…</v>
      </c>
      <c r="I107" s="12" t="s">
        <v>651</v>
      </c>
      <c r="J107" s="15">
        <v>46810</v>
      </c>
      <c r="K107" t="str">
        <f t="shared" si="4"/>
        <v>thechosenlastsupper</v>
      </c>
      <c r="N107" t="str">
        <f t="shared" si="5"/>
        <v>Fathom Entertainm…</v>
      </c>
    </row>
    <row r="108" spans="1:14" ht="18" x14ac:dyDescent="0.2">
      <c r="A108" s="2">
        <v>107</v>
      </c>
      <c r="B108" s="3" t="s">
        <v>111</v>
      </c>
      <c r="C108" s="4">
        <v>45758</v>
      </c>
      <c r="D108" s="2" t="s">
        <v>112</v>
      </c>
      <c r="E108" s="2" t="s">
        <v>55</v>
      </c>
      <c r="F108" s="14">
        <v>11686132</v>
      </c>
      <c r="G108" s="6">
        <v>977101</v>
      </c>
      <c r="H108" t="str">
        <f t="shared" si="3"/>
        <v>The Chosen: Last Supper — Par…</v>
      </c>
      <c r="I108" s="12" t="s">
        <v>673</v>
      </c>
      <c r="J108" s="15">
        <v>37729</v>
      </c>
      <c r="K108" t="str">
        <f t="shared" si="4"/>
        <v>thechosenlastsupper</v>
      </c>
      <c r="N108" t="str">
        <f t="shared" si="5"/>
        <v>Fathom Entertainm…</v>
      </c>
    </row>
    <row r="109" spans="1:14" ht="18" x14ac:dyDescent="0.2">
      <c r="A109" s="2">
        <v>108</v>
      </c>
      <c r="B109" s="3" t="s">
        <v>140</v>
      </c>
      <c r="C109" s="4">
        <v>45968</v>
      </c>
      <c r="D109" s="2" t="s">
        <v>49</v>
      </c>
      <c r="E109" s="2" t="s">
        <v>55</v>
      </c>
      <c r="F109" s="14">
        <v>11675627</v>
      </c>
      <c r="G109" s="6">
        <v>976223</v>
      </c>
      <c r="H109" t="str">
        <f t="shared" si="3"/>
        <v>Sarah’s Oil</v>
      </c>
      <c r="I109" s="12" t="s">
        <v>680</v>
      </c>
      <c r="J109" s="15">
        <v>33630</v>
      </c>
      <c r="K109" t="str">
        <f t="shared" si="4"/>
        <v>sarahsoil</v>
      </c>
      <c r="N109" t="str">
        <f t="shared" si="5"/>
        <v>Amazon MGM Studios</v>
      </c>
    </row>
    <row r="110" spans="1:14" ht="18" x14ac:dyDescent="0.2">
      <c r="A110" s="2">
        <v>109</v>
      </c>
      <c r="B110" s="3" t="s">
        <v>141</v>
      </c>
      <c r="C110" s="4">
        <v>45933</v>
      </c>
      <c r="D110" s="2" t="s">
        <v>79</v>
      </c>
      <c r="E110" s="2" t="s">
        <v>55</v>
      </c>
      <c r="F110" s="14">
        <v>11411388</v>
      </c>
      <c r="G110" s="6">
        <v>954129</v>
      </c>
      <c r="H110" t="str">
        <f t="shared" si="3"/>
        <v>The Smashing Machine</v>
      </c>
      <c r="I110" s="12" t="s">
        <v>688</v>
      </c>
      <c r="J110" s="15">
        <v>30755</v>
      </c>
      <c r="K110" t="str">
        <f t="shared" si="4"/>
        <v>thesmashingmachine</v>
      </c>
      <c r="N110" t="str">
        <f t="shared" si="5"/>
        <v>A24</v>
      </c>
    </row>
    <row r="111" spans="1:14" ht="18" x14ac:dyDescent="0.2">
      <c r="A111" s="2">
        <v>110</v>
      </c>
      <c r="B111" s="3" t="s">
        <v>142</v>
      </c>
      <c r="C111" s="4">
        <v>45987</v>
      </c>
      <c r="D111" s="2" t="s">
        <v>65</v>
      </c>
      <c r="E111" s="2" t="s">
        <v>55</v>
      </c>
      <c r="F111" s="14">
        <v>10898125</v>
      </c>
      <c r="G111" s="6">
        <v>911214</v>
      </c>
      <c r="H111" t="str">
        <f t="shared" si="3"/>
        <v>Hamnet</v>
      </c>
      <c r="I111" s="12" t="s">
        <v>692</v>
      </c>
      <c r="J111" s="15">
        <v>29694</v>
      </c>
      <c r="K111" t="str">
        <f t="shared" si="4"/>
        <v>hamnet</v>
      </c>
      <c r="N111" t="str">
        <f t="shared" si="5"/>
        <v>Focus Features</v>
      </c>
    </row>
    <row r="112" spans="1:14" ht="18" x14ac:dyDescent="0.2">
      <c r="A112" s="2">
        <v>111</v>
      </c>
      <c r="B112" s="3" t="s">
        <v>143</v>
      </c>
      <c r="C112" s="4">
        <v>45695</v>
      </c>
      <c r="D112" s="2" t="s">
        <v>135</v>
      </c>
      <c r="E112" s="2" t="s">
        <v>89</v>
      </c>
      <c r="F112" s="14">
        <v>10403808</v>
      </c>
      <c r="G112" s="6">
        <v>869884</v>
      </c>
      <c r="H112" t="str">
        <f t="shared" si="3"/>
        <v>Becoming Led Zeppelin</v>
      </c>
      <c r="I112" s="12" t="s">
        <v>718</v>
      </c>
      <c r="J112" s="15">
        <v>26762</v>
      </c>
      <c r="K112" t="str">
        <f t="shared" si="4"/>
        <v>becomingledzeppelin</v>
      </c>
      <c r="N112" t="str">
        <f t="shared" si="5"/>
        <v>Sony Pictures Cla…</v>
      </c>
    </row>
    <row r="113" spans="1:14" ht="18" x14ac:dyDescent="0.2">
      <c r="A113" s="2">
        <v>112</v>
      </c>
      <c r="B113" s="3" t="s">
        <v>144</v>
      </c>
      <c r="C113" s="4">
        <v>45856</v>
      </c>
      <c r="D113" s="2" t="s">
        <v>79</v>
      </c>
      <c r="E113" s="2" t="s">
        <v>70</v>
      </c>
      <c r="F113" s="14">
        <v>10109484</v>
      </c>
      <c r="G113" s="6">
        <v>845275</v>
      </c>
      <c r="H113" t="str">
        <f t="shared" si="3"/>
        <v>Eddington</v>
      </c>
      <c r="I113" s="12" t="s">
        <v>702</v>
      </c>
      <c r="J113" s="15">
        <v>25185</v>
      </c>
      <c r="K113" t="str">
        <f t="shared" si="4"/>
        <v>eddington</v>
      </c>
      <c r="N113" t="str">
        <f t="shared" si="5"/>
        <v>A24</v>
      </c>
    </row>
    <row r="114" spans="1:14" ht="18" x14ac:dyDescent="0.2">
      <c r="A114" s="2">
        <v>113</v>
      </c>
      <c r="B114" s="3" t="s">
        <v>145</v>
      </c>
      <c r="C114" s="4">
        <v>45982</v>
      </c>
      <c r="D114" s="2" t="s">
        <v>67</v>
      </c>
      <c r="E114" s="2" t="s">
        <v>38</v>
      </c>
      <c r="F114" s="14">
        <v>10047429</v>
      </c>
      <c r="G114" s="6">
        <v>840086</v>
      </c>
      <c r="H114" t="str">
        <f t="shared" si="3"/>
        <v>Rental Family</v>
      </c>
      <c r="I114" s="12" t="s">
        <v>726</v>
      </c>
      <c r="J114" s="15">
        <v>17310</v>
      </c>
      <c r="K114" t="str">
        <f t="shared" si="4"/>
        <v>rentalfamily</v>
      </c>
      <c r="N114" t="str">
        <f t="shared" si="5"/>
        <v>Searchlight Pictu…</v>
      </c>
    </row>
    <row r="115" spans="1:14" ht="18" x14ac:dyDescent="0.2">
      <c r="A115" s="2">
        <v>114</v>
      </c>
      <c r="B115" s="3" t="s">
        <v>146</v>
      </c>
      <c r="C115" s="4">
        <v>45730</v>
      </c>
      <c r="D115" s="2" t="s">
        <v>147</v>
      </c>
      <c r="E115" s="2" t="s">
        <v>38</v>
      </c>
      <c r="F115" s="14">
        <v>8875366</v>
      </c>
      <c r="G115" s="6">
        <v>742087</v>
      </c>
      <c r="H115" t="str">
        <f t="shared" si="3"/>
        <v>The Day the Earth Blew Up: A …</v>
      </c>
      <c r="I115" s="12" t="s">
        <v>732</v>
      </c>
      <c r="J115" s="15">
        <v>16056</v>
      </c>
      <c r="K115" t="str">
        <f t="shared" si="4"/>
        <v>thedaytheearthblewup</v>
      </c>
      <c r="N115" t="str">
        <f t="shared" si="5"/>
        <v>Ketchup Entertain…</v>
      </c>
    </row>
    <row r="116" spans="1:14" ht="18" x14ac:dyDescent="0.2">
      <c r="A116" s="2">
        <v>115</v>
      </c>
      <c r="B116" s="3" t="s">
        <v>148</v>
      </c>
      <c r="C116" s="4">
        <v>45875</v>
      </c>
      <c r="D116" s="2" t="s">
        <v>54</v>
      </c>
      <c r="E116" s="2" t="s">
        <v>38</v>
      </c>
      <c r="F116" s="14">
        <v>8129810</v>
      </c>
      <c r="G116" s="6">
        <v>679750</v>
      </c>
      <c r="H116" t="str">
        <f t="shared" si="3"/>
        <v>Sketch</v>
      </c>
      <c r="I116" s="12" t="s">
        <v>734</v>
      </c>
      <c r="J116" s="15">
        <v>16000</v>
      </c>
      <c r="K116" t="str">
        <f t="shared" si="4"/>
        <v>sketch</v>
      </c>
      <c r="N116" t="str">
        <f t="shared" si="5"/>
        <v>Angel Studios</v>
      </c>
    </row>
    <row r="117" spans="1:14" ht="18" x14ac:dyDescent="0.2">
      <c r="A117" s="2">
        <v>116</v>
      </c>
      <c r="B117" s="3" t="s">
        <v>149</v>
      </c>
      <c r="C117" s="7">
        <v>31231</v>
      </c>
      <c r="D117" s="2" t="s">
        <v>14</v>
      </c>
      <c r="E117" s="2" t="s">
        <v>8</v>
      </c>
      <c r="F117" s="14">
        <v>7923545</v>
      </c>
      <c r="G117" s="6">
        <v>662504</v>
      </c>
      <c r="H117" t="str">
        <f t="shared" si="3"/>
        <v>Back to the Future</v>
      </c>
      <c r="I117" s="12" t="s">
        <v>742</v>
      </c>
      <c r="J117" s="15">
        <v>14439</v>
      </c>
      <c r="K117" t="str">
        <f t="shared" si="4"/>
        <v>backtothefuture</v>
      </c>
      <c r="N117" t="str">
        <f t="shared" si="5"/>
        <v>Universal</v>
      </c>
    </row>
    <row r="118" spans="1:14" ht="18" x14ac:dyDescent="0.2">
      <c r="A118" s="2">
        <v>117</v>
      </c>
      <c r="B118" s="3" t="s">
        <v>150</v>
      </c>
      <c r="C118" s="4">
        <v>45618</v>
      </c>
      <c r="D118" s="2" t="s">
        <v>26</v>
      </c>
      <c r="E118" s="2" t="s">
        <v>12</v>
      </c>
      <c r="F118" s="14">
        <v>7883095</v>
      </c>
      <c r="G118" s="6">
        <v>659122</v>
      </c>
      <c r="H118" t="str">
        <f t="shared" si="3"/>
        <v>Gladiator II</v>
      </c>
      <c r="I118" s="12" t="s">
        <v>753</v>
      </c>
      <c r="J118" s="15">
        <v>12000</v>
      </c>
      <c r="K118" t="str">
        <f t="shared" si="4"/>
        <v>gladiatorii</v>
      </c>
      <c r="N118" t="str">
        <f t="shared" si="5"/>
        <v>Paramount Pictures</v>
      </c>
    </row>
    <row r="119" spans="1:14" ht="18" x14ac:dyDescent="0.2">
      <c r="A119" s="2">
        <v>118</v>
      </c>
      <c r="B119" s="3" t="s">
        <v>151</v>
      </c>
      <c r="C119" s="4">
        <v>46022</v>
      </c>
      <c r="D119" s="2" t="s">
        <v>26</v>
      </c>
      <c r="E119" s="2"/>
      <c r="F119" s="14">
        <v>7868518</v>
      </c>
      <c r="G119" s="6">
        <v>657903</v>
      </c>
      <c r="H119" t="str">
        <f t="shared" si="3"/>
        <v>Paramount Pictures Other Cata…</v>
      </c>
      <c r="I119" s="12" t="s">
        <v>755</v>
      </c>
      <c r="J119" s="15">
        <v>11943</v>
      </c>
      <c r="K119" t="str">
        <f t="shared" si="4"/>
        <v>paramountpicturesother</v>
      </c>
      <c r="N119" t="str">
        <f t="shared" si="5"/>
        <v>Paramount Pictures</v>
      </c>
    </row>
    <row r="120" spans="1:14" ht="18" x14ac:dyDescent="0.2">
      <c r="A120" s="2">
        <v>119</v>
      </c>
      <c r="B120" s="3" t="s">
        <v>152</v>
      </c>
      <c r="C120" s="4">
        <v>45940</v>
      </c>
      <c r="D120" s="2" t="s">
        <v>33</v>
      </c>
      <c r="E120" s="2" t="s">
        <v>55</v>
      </c>
      <c r="F120" s="14">
        <v>7448606</v>
      </c>
      <c r="G120" s="6">
        <v>622793</v>
      </c>
      <c r="H120" t="str">
        <f t="shared" si="3"/>
        <v>Soul on Fire</v>
      </c>
      <c r="I120" s="12" t="s">
        <v>757</v>
      </c>
      <c r="J120" s="15">
        <v>11797</v>
      </c>
      <c r="K120" t="str">
        <f t="shared" si="4"/>
        <v>soulonfire</v>
      </c>
      <c r="N120" t="str">
        <f t="shared" si="5"/>
        <v>Sony Pictures</v>
      </c>
    </row>
    <row r="121" spans="1:14" ht="18" x14ac:dyDescent="0.2">
      <c r="A121" s="2">
        <v>120</v>
      </c>
      <c r="B121" s="3" t="s">
        <v>153</v>
      </c>
      <c r="C121" s="4">
        <v>45786</v>
      </c>
      <c r="D121" s="2" t="s">
        <v>154</v>
      </c>
      <c r="E121" s="2" t="s">
        <v>19</v>
      </c>
      <c r="F121" s="14">
        <v>7251799</v>
      </c>
      <c r="G121" s="6">
        <v>606338</v>
      </c>
      <c r="H121" t="str">
        <f t="shared" si="3"/>
        <v>Clown in a Cornfield</v>
      </c>
      <c r="I121" s="12" t="s">
        <v>773</v>
      </c>
      <c r="J121" s="15">
        <v>8325</v>
      </c>
      <c r="K121" t="str">
        <f t="shared" si="4"/>
        <v>clowninacornfield</v>
      </c>
      <c r="N121" t="str">
        <f t="shared" si="5"/>
        <v>RLJ Entertainment</v>
      </c>
    </row>
    <row r="122" spans="1:14" ht="18" x14ac:dyDescent="0.2">
      <c r="A122" s="2">
        <v>121</v>
      </c>
      <c r="B122" s="3" t="s">
        <v>155</v>
      </c>
      <c r="C122" s="4">
        <v>45681</v>
      </c>
      <c r="D122" s="2" t="s">
        <v>77</v>
      </c>
      <c r="E122" s="2" t="s">
        <v>19</v>
      </c>
      <c r="F122" s="14">
        <v>6900045</v>
      </c>
      <c r="G122" s="6">
        <v>576927</v>
      </c>
      <c r="H122" t="str">
        <f t="shared" si="3"/>
        <v>Presence</v>
      </c>
      <c r="I122" s="12" t="s">
        <v>780</v>
      </c>
      <c r="J122" s="15">
        <v>7200</v>
      </c>
      <c r="K122" t="str">
        <f t="shared" si="4"/>
        <v>presence</v>
      </c>
      <c r="N122" t="str">
        <f t="shared" si="5"/>
        <v>Neon</v>
      </c>
    </row>
    <row r="123" spans="1:14" ht="18" x14ac:dyDescent="0.2">
      <c r="A123" s="2">
        <v>122</v>
      </c>
      <c r="B123" s="3" t="s">
        <v>156</v>
      </c>
      <c r="C123" s="4">
        <v>36462</v>
      </c>
      <c r="D123" s="2" t="s">
        <v>125</v>
      </c>
      <c r="E123" s="2" t="s">
        <v>12</v>
      </c>
      <c r="F123" s="14">
        <v>6851368</v>
      </c>
      <c r="G123" s="6">
        <v>572857</v>
      </c>
      <c r="H123" t="str">
        <f t="shared" si="3"/>
        <v>Princess Mononoke</v>
      </c>
      <c r="I123" s="12" t="s">
        <v>784</v>
      </c>
      <c r="J123" s="15">
        <v>7066</v>
      </c>
      <c r="K123" t="str">
        <f t="shared" si="4"/>
        <v>princessmononoke</v>
      </c>
      <c r="N123" t="str">
        <f t="shared" si="5"/>
        <v>GKIDS</v>
      </c>
    </row>
    <row r="124" spans="1:14" ht="18" x14ac:dyDescent="0.2">
      <c r="A124" s="2">
        <v>123</v>
      </c>
      <c r="B124" s="3" t="s">
        <v>157</v>
      </c>
      <c r="C124" s="4">
        <v>45646</v>
      </c>
      <c r="D124" s="2" t="s">
        <v>54</v>
      </c>
      <c r="E124" s="2" t="s">
        <v>55</v>
      </c>
      <c r="F124" s="14">
        <v>6823043</v>
      </c>
      <c r="G124" s="6">
        <v>570489</v>
      </c>
      <c r="H124" t="str">
        <f t="shared" si="3"/>
        <v>Homestead</v>
      </c>
      <c r="I124" s="12" t="s">
        <v>790</v>
      </c>
      <c r="J124" s="15">
        <v>6318</v>
      </c>
      <c r="K124" t="str">
        <f t="shared" si="4"/>
        <v>homestead</v>
      </c>
      <c r="N124" t="str">
        <f t="shared" si="5"/>
        <v>Angel Studios</v>
      </c>
    </row>
    <row r="125" spans="1:14" ht="18" x14ac:dyDescent="0.2">
      <c r="A125" s="2">
        <v>124</v>
      </c>
      <c r="B125" s="3" t="s">
        <v>158</v>
      </c>
      <c r="C125" s="7">
        <v>35025</v>
      </c>
      <c r="D125" s="2" t="s">
        <v>10</v>
      </c>
      <c r="E125" s="2" t="s">
        <v>8</v>
      </c>
      <c r="F125" s="14">
        <v>6721383</v>
      </c>
      <c r="G125" s="6">
        <v>561989</v>
      </c>
      <c r="H125" t="str">
        <f t="shared" si="3"/>
        <v>Toy Story</v>
      </c>
      <c r="I125" s="12" t="s">
        <v>812</v>
      </c>
      <c r="J125" s="15">
        <v>5438</v>
      </c>
      <c r="K125" t="str">
        <f t="shared" si="4"/>
        <v>toystory</v>
      </c>
      <c r="N125" t="str">
        <f t="shared" si="5"/>
        <v>Walt Disney</v>
      </c>
    </row>
    <row r="126" spans="1:14" ht="18" x14ac:dyDescent="0.2">
      <c r="A126" s="2">
        <v>125</v>
      </c>
      <c r="B126" s="3" t="s">
        <v>159</v>
      </c>
      <c r="C126" s="4">
        <v>45814</v>
      </c>
      <c r="D126" s="2" t="s">
        <v>77</v>
      </c>
      <c r="E126" s="2" t="s">
        <v>55</v>
      </c>
      <c r="F126" s="14">
        <v>6712602</v>
      </c>
      <c r="G126" s="6">
        <v>561254</v>
      </c>
      <c r="H126" t="str">
        <f t="shared" si="3"/>
        <v>The Life of Chuck</v>
      </c>
      <c r="I126" s="12" t="s">
        <v>796</v>
      </c>
      <c r="J126" s="15">
        <v>5283</v>
      </c>
      <c r="K126" t="str">
        <f t="shared" si="4"/>
        <v>thelifeofchuck</v>
      </c>
      <c r="N126" t="str">
        <f t="shared" si="5"/>
        <v>Neon</v>
      </c>
    </row>
    <row r="127" spans="1:14" ht="18" x14ac:dyDescent="0.2">
      <c r="A127" s="2">
        <v>126</v>
      </c>
      <c r="B127" s="3" t="s">
        <v>160</v>
      </c>
      <c r="C127" s="4">
        <v>45919</v>
      </c>
      <c r="D127" s="2" t="s">
        <v>33</v>
      </c>
      <c r="E127" s="2" t="s">
        <v>55</v>
      </c>
      <c r="F127" s="14">
        <v>6671082</v>
      </c>
      <c r="G127" s="6">
        <v>557783</v>
      </c>
      <c r="H127" t="str">
        <f t="shared" si="3"/>
        <v>A Big Bold Beautiful Journey</v>
      </c>
      <c r="I127" s="12" t="s">
        <v>800</v>
      </c>
      <c r="J127" s="15">
        <v>4665</v>
      </c>
      <c r="K127" t="str">
        <f t="shared" si="4"/>
        <v>abigboldbeautifuljour</v>
      </c>
      <c r="N127" t="str">
        <f t="shared" si="5"/>
        <v>Sony Pictures</v>
      </c>
    </row>
    <row r="128" spans="1:14" ht="18" x14ac:dyDescent="0.2">
      <c r="A128" s="2">
        <v>127</v>
      </c>
      <c r="B128" s="3" t="s">
        <v>161</v>
      </c>
      <c r="C128" s="4">
        <v>45933</v>
      </c>
      <c r="D128" s="2" t="s">
        <v>162</v>
      </c>
      <c r="E128" s="2" t="s">
        <v>19</v>
      </c>
      <c r="F128" s="14">
        <v>6624062</v>
      </c>
      <c r="G128" s="6">
        <v>553851</v>
      </c>
      <c r="H128" t="str">
        <f t="shared" si="3"/>
        <v>Good Boy</v>
      </c>
      <c r="I128" s="12" t="s">
        <v>803</v>
      </c>
      <c r="J128" s="15">
        <v>4472</v>
      </c>
      <c r="K128" t="str">
        <f t="shared" si="4"/>
        <v>goodboy</v>
      </c>
      <c r="N128" t="str">
        <f t="shared" si="5"/>
        <v>IFC Entertainment…</v>
      </c>
    </row>
    <row r="129" spans="1:14" ht="18" x14ac:dyDescent="0.2">
      <c r="A129" s="2">
        <v>128</v>
      </c>
      <c r="B129" s="3" t="s">
        <v>163</v>
      </c>
      <c r="C129" s="4">
        <v>45730</v>
      </c>
      <c r="D129" s="2" t="s">
        <v>164</v>
      </c>
      <c r="E129" s="2" t="s">
        <v>55</v>
      </c>
      <c r="F129" s="14">
        <v>6564857</v>
      </c>
      <c r="G129" s="6">
        <v>548901</v>
      </c>
      <c r="H129" t="str">
        <f t="shared" si="3"/>
        <v>The Last Supper</v>
      </c>
      <c r="I129" s="12" t="s">
        <v>807</v>
      </c>
      <c r="J129" s="15">
        <v>3136</v>
      </c>
      <c r="K129" t="str">
        <f t="shared" si="4"/>
        <v>thelastsupper</v>
      </c>
      <c r="N129" t="str">
        <f t="shared" si="5"/>
        <v>Pinnacle Peak</v>
      </c>
    </row>
    <row r="130" spans="1:14" ht="18" x14ac:dyDescent="0.2">
      <c r="A130" s="2">
        <v>129</v>
      </c>
      <c r="B130" s="3" t="s">
        <v>165</v>
      </c>
      <c r="C130" s="4">
        <v>45709</v>
      </c>
      <c r="D130" s="2" t="s">
        <v>52</v>
      </c>
      <c r="E130" s="2" t="s">
        <v>55</v>
      </c>
      <c r="F130" s="14">
        <v>6443813</v>
      </c>
      <c r="G130" s="6">
        <v>538780</v>
      </c>
      <c r="H130" t="str">
        <f t="shared" si="3"/>
        <v>The Unbreakable Boy</v>
      </c>
      <c r="I130" s="12" t="s">
        <v>809</v>
      </c>
      <c r="J130" s="15">
        <v>2999</v>
      </c>
      <c r="K130" t="str">
        <f t="shared" si="4"/>
        <v>theunbreakableboy</v>
      </c>
      <c r="N130" t="str">
        <f t="shared" si="5"/>
        <v>Lionsgate</v>
      </c>
    </row>
    <row r="131" spans="1:14" ht="18" x14ac:dyDescent="0.2">
      <c r="A131" s="2">
        <v>130</v>
      </c>
      <c r="B131" s="3" t="s">
        <v>166</v>
      </c>
      <c r="C131" s="4">
        <v>45583</v>
      </c>
      <c r="D131" s="2" t="s">
        <v>77</v>
      </c>
      <c r="E131" s="2" t="s">
        <v>38</v>
      </c>
      <c r="F131" s="14">
        <v>6327494</v>
      </c>
      <c r="G131" s="6">
        <v>529055</v>
      </c>
      <c r="H131" t="str">
        <f t="shared" ref="H131:H194" si="6">IFERROR(TRIM(LEFT(B131,FIND("(",B131)-1)),TRIM(B131))</f>
        <v>Anora</v>
      </c>
      <c r="I131" s="12" t="s">
        <v>819</v>
      </c>
      <c r="J131" s="15">
        <v>1755</v>
      </c>
      <c r="K131" t="str">
        <f t="shared" ref="K131:K194" si="7">SUBSTITUTE(SUBSTITUTE(SUBSTITUTE(SUBSTITUTE(SUBSTITUTE(SUBSTITUTE(SUBSTITUTE(SUBSTITUTE(SUBSTITUTE(SUBSTITUTE(SUBSTITUTE(SUBSTITUTE(LOWER(LEFT(SUBSTITUTE(H131,"…",""),25)),":",""),",",""),".",""),"'",""),"’",""),"!",""),"*",""),"—",""),"–",""),"-",""),"&amp;","")," ","")</f>
        <v>anora</v>
      </c>
      <c r="N131" t="str">
        <f t="shared" ref="N131:N194" si="8">IF(D131="","Other",D131)</f>
        <v>Neon</v>
      </c>
    </row>
    <row r="132" spans="1:14" ht="18" x14ac:dyDescent="0.2">
      <c r="A132" s="2">
        <v>131</v>
      </c>
      <c r="B132" s="3" t="s">
        <v>167</v>
      </c>
      <c r="C132" s="4">
        <v>45674</v>
      </c>
      <c r="D132" s="2" t="s">
        <v>135</v>
      </c>
      <c r="E132" s="2" t="s">
        <v>55</v>
      </c>
      <c r="F132" s="14">
        <v>6233517</v>
      </c>
      <c r="G132" s="6">
        <v>521197</v>
      </c>
      <c r="H132" t="str">
        <f t="shared" si="6"/>
        <v>Ainda Estou Aqui</v>
      </c>
      <c r="I132" s="12" t="s">
        <v>834</v>
      </c>
      <c r="J132" s="15">
        <v>8716062053</v>
      </c>
      <c r="K132" t="str">
        <f t="shared" si="7"/>
        <v>aindaestouaqui</v>
      </c>
      <c r="N132" t="str">
        <f t="shared" si="8"/>
        <v>Sony Pictures Cla…</v>
      </c>
    </row>
    <row r="133" spans="1:14" ht="18" x14ac:dyDescent="0.2">
      <c r="A133" s="2">
        <v>132</v>
      </c>
      <c r="B133" s="3" t="s">
        <v>168</v>
      </c>
      <c r="C133" s="4">
        <v>38667</v>
      </c>
      <c r="D133" s="2" t="s">
        <v>65</v>
      </c>
      <c r="E133" s="2" t="s">
        <v>55</v>
      </c>
      <c r="F133" s="14">
        <v>6221133</v>
      </c>
      <c r="G133" s="6">
        <v>520162</v>
      </c>
      <c r="H133" t="str">
        <f t="shared" si="6"/>
        <v>Pride &amp; Prejudice</v>
      </c>
      <c r="K133" t="str">
        <f t="shared" si="7"/>
        <v>prideprejudice</v>
      </c>
      <c r="N133" t="str">
        <f t="shared" si="8"/>
        <v>Focus Features</v>
      </c>
    </row>
    <row r="134" spans="1:14" ht="18" x14ac:dyDescent="0.2">
      <c r="A134" s="2">
        <v>133</v>
      </c>
      <c r="B134" s="3" t="s">
        <v>169</v>
      </c>
      <c r="C134" s="4">
        <v>45737</v>
      </c>
      <c r="D134" s="2" t="s">
        <v>7</v>
      </c>
      <c r="E134" s="2" t="s">
        <v>55</v>
      </c>
      <c r="F134" s="14">
        <v>6125566</v>
      </c>
      <c r="G134" s="6">
        <v>512171</v>
      </c>
      <c r="H134" t="str">
        <f t="shared" si="6"/>
        <v>The Alto Knights</v>
      </c>
      <c r="K134" t="str">
        <f t="shared" si="7"/>
        <v>thealtoknights</v>
      </c>
      <c r="N134" t="str">
        <f t="shared" si="8"/>
        <v>Warner Bros.</v>
      </c>
    </row>
    <row r="135" spans="1:14" ht="18" x14ac:dyDescent="0.2">
      <c r="A135" s="2">
        <v>134</v>
      </c>
      <c r="B135" s="3" t="s">
        <v>170</v>
      </c>
      <c r="C135" s="4">
        <v>45947</v>
      </c>
      <c r="D135" s="2" t="s">
        <v>54</v>
      </c>
      <c r="E135" s="2" t="s">
        <v>50</v>
      </c>
      <c r="F135" s="14">
        <v>6044364</v>
      </c>
      <c r="G135" s="6">
        <v>505382</v>
      </c>
      <c r="H135" t="str">
        <f t="shared" si="6"/>
        <v>Truth &amp; Treason</v>
      </c>
      <c r="K135" t="str">
        <f t="shared" si="7"/>
        <v>truthtreason</v>
      </c>
      <c r="N135" t="str">
        <f t="shared" si="8"/>
        <v>Angel Studios</v>
      </c>
    </row>
    <row r="136" spans="1:14" ht="18" x14ac:dyDescent="0.2">
      <c r="A136" s="2">
        <v>135</v>
      </c>
      <c r="B136" s="3" t="s">
        <v>171</v>
      </c>
      <c r="C136" s="4">
        <v>45996</v>
      </c>
      <c r="D136" s="2" t="s">
        <v>52</v>
      </c>
      <c r="E136" s="2" t="s">
        <v>12</v>
      </c>
      <c r="F136" s="14">
        <v>6002538</v>
      </c>
      <c r="G136" s="6">
        <v>501884</v>
      </c>
      <c r="H136" t="str">
        <f t="shared" si="6"/>
        <v>Kill Bill: The Whole Bloody A…</v>
      </c>
      <c r="K136" t="str">
        <f t="shared" si="7"/>
        <v>killbillthewholebloo</v>
      </c>
      <c r="N136" t="str">
        <f t="shared" si="8"/>
        <v>Lionsgate</v>
      </c>
    </row>
    <row r="137" spans="1:14" ht="18" x14ac:dyDescent="0.2">
      <c r="A137" s="2">
        <v>136</v>
      </c>
      <c r="B137" s="3" t="s">
        <v>172</v>
      </c>
      <c r="C137" s="4">
        <v>45891</v>
      </c>
      <c r="D137" s="2" t="s">
        <v>65</v>
      </c>
      <c r="E137" s="2" t="s">
        <v>70</v>
      </c>
      <c r="F137" s="14">
        <v>5810510</v>
      </c>
      <c r="G137" s="6">
        <v>485829</v>
      </c>
      <c r="H137" t="str">
        <f t="shared" si="6"/>
        <v>Honey Don’t</v>
      </c>
      <c r="K137" t="str">
        <f t="shared" si="7"/>
        <v>honeydont</v>
      </c>
      <c r="N137" t="str">
        <f t="shared" si="8"/>
        <v>Focus Features</v>
      </c>
    </row>
    <row r="138" spans="1:14" ht="18" x14ac:dyDescent="0.2">
      <c r="A138" s="2">
        <v>137</v>
      </c>
      <c r="B138" s="3" t="s">
        <v>173</v>
      </c>
      <c r="C138" s="4">
        <v>45814</v>
      </c>
      <c r="D138" s="2" t="s">
        <v>125</v>
      </c>
      <c r="E138" s="2" t="s">
        <v>12</v>
      </c>
      <c r="F138" s="14">
        <v>5637079</v>
      </c>
      <c r="G138" s="6">
        <v>471328</v>
      </c>
      <c r="H138" t="str">
        <f t="shared" si="6"/>
        <v>Dan Da Dan: Evil Eye</v>
      </c>
      <c r="K138" t="str">
        <f t="shared" si="7"/>
        <v>dandadanevileye</v>
      </c>
      <c r="N138" t="str">
        <f t="shared" si="8"/>
        <v>GKIDS</v>
      </c>
    </row>
    <row r="139" spans="1:14" ht="18" x14ac:dyDescent="0.2">
      <c r="A139" s="2">
        <v>138</v>
      </c>
      <c r="B139" s="3" t="s">
        <v>174</v>
      </c>
      <c r="C139" s="4">
        <v>45968</v>
      </c>
      <c r="D139" s="2" t="s">
        <v>175</v>
      </c>
      <c r="E139" s="2" t="s">
        <v>50</v>
      </c>
      <c r="F139" s="14">
        <v>5515263</v>
      </c>
      <c r="G139" s="6">
        <v>461142</v>
      </c>
      <c r="H139" t="str">
        <f t="shared" si="6"/>
        <v>Die, My Love</v>
      </c>
      <c r="K139" t="str">
        <f t="shared" si="7"/>
        <v>diemylove</v>
      </c>
      <c r="N139" t="str">
        <f t="shared" si="8"/>
        <v>MUBI</v>
      </c>
    </row>
    <row r="140" spans="1:14" ht="18" x14ac:dyDescent="0.2">
      <c r="A140" s="2">
        <v>139</v>
      </c>
      <c r="B140" s="3" t="s">
        <v>176</v>
      </c>
      <c r="C140" s="4">
        <v>36250</v>
      </c>
      <c r="D140" s="2" t="s">
        <v>7</v>
      </c>
      <c r="E140" s="2" t="s">
        <v>12</v>
      </c>
      <c r="F140" s="14">
        <v>5482077</v>
      </c>
      <c r="G140" s="6">
        <v>458368</v>
      </c>
      <c r="H140" t="str">
        <f t="shared" si="6"/>
        <v>The Matrix</v>
      </c>
      <c r="K140" t="str">
        <f t="shared" si="7"/>
        <v>thematrix</v>
      </c>
      <c r="N140" t="str">
        <f t="shared" si="8"/>
        <v>Warner Bros.</v>
      </c>
    </row>
    <row r="141" spans="1:14" ht="18" x14ac:dyDescent="0.2">
      <c r="A141" s="2">
        <v>140</v>
      </c>
      <c r="B141" s="3" t="s">
        <v>177</v>
      </c>
      <c r="C141" s="4">
        <v>45919</v>
      </c>
      <c r="D141" s="2" t="s">
        <v>54</v>
      </c>
      <c r="E141" s="2" t="s">
        <v>55</v>
      </c>
      <c r="F141" s="14">
        <v>5295949</v>
      </c>
      <c r="G141" s="6">
        <v>442805</v>
      </c>
      <c r="H141" t="str">
        <f t="shared" si="6"/>
        <v>The Senior</v>
      </c>
      <c r="K141" t="str">
        <f t="shared" si="7"/>
        <v>thesenior</v>
      </c>
      <c r="N141" t="str">
        <f t="shared" si="8"/>
        <v>Angel Studios</v>
      </c>
    </row>
    <row r="142" spans="1:14" ht="18" x14ac:dyDescent="0.2">
      <c r="A142" s="2">
        <v>141</v>
      </c>
      <c r="B142" s="3" t="s">
        <v>178</v>
      </c>
      <c r="C142" s="4">
        <v>45793</v>
      </c>
      <c r="D142" s="2" t="s">
        <v>52</v>
      </c>
      <c r="E142" s="2" t="s">
        <v>50</v>
      </c>
      <c r="F142" s="14">
        <v>5215357</v>
      </c>
      <c r="G142" s="6">
        <v>436067</v>
      </c>
      <c r="H142" t="str">
        <f t="shared" si="6"/>
        <v>Hurry Up Tomorrow</v>
      </c>
      <c r="K142" t="str">
        <f t="shared" si="7"/>
        <v>hurryuptomorrow</v>
      </c>
      <c r="N142" t="str">
        <f t="shared" si="8"/>
        <v>Lionsgate</v>
      </c>
    </row>
    <row r="143" spans="1:14" ht="18" x14ac:dyDescent="0.2">
      <c r="A143" s="2">
        <v>142</v>
      </c>
      <c r="B143" s="3" t="s">
        <v>179</v>
      </c>
      <c r="C143" s="4">
        <v>45905</v>
      </c>
      <c r="D143" s="2" t="s">
        <v>180</v>
      </c>
      <c r="E143" s="2" t="s">
        <v>55</v>
      </c>
      <c r="F143" s="14">
        <v>5213377</v>
      </c>
      <c r="G143" s="6">
        <v>435901</v>
      </c>
      <c r="H143" t="str">
        <f t="shared" si="6"/>
        <v>Light of the World</v>
      </c>
      <c r="K143" t="str">
        <f t="shared" si="7"/>
        <v>lightoftheworld</v>
      </c>
      <c r="N143" t="str">
        <f t="shared" si="8"/>
        <v>Salvation Poem Pr…</v>
      </c>
    </row>
    <row r="144" spans="1:14" ht="18" x14ac:dyDescent="0.2">
      <c r="A144" s="2">
        <v>143</v>
      </c>
      <c r="B144" s="3" t="s">
        <v>181</v>
      </c>
      <c r="C144" s="4">
        <v>45925</v>
      </c>
      <c r="D144" s="2" t="s">
        <v>182</v>
      </c>
      <c r="E144" s="2" t="s">
        <v>12</v>
      </c>
      <c r="F144" s="14">
        <v>5200000</v>
      </c>
      <c r="G144" s="6">
        <v>434783</v>
      </c>
      <c r="H144" t="str">
        <f t="shared" si="6"/>
        <v>They Call Him OG</v>
      </c>
      <c r="K144" t="str">
        <f t="shared" si="7"/>
        <v>theycallhimog</v>
      </c>
      <c r="N144" t="str">
        <f t="shared" si="8"/>
        <v>Prathyangira Cine…</v>
      </c>
    </row>
    <row r="145" spans="1:14" ht="18" x14ac:dyDescent="0.2">
      <c r="A145" s="2">
        <v>144</v>
      </c>
      <c r="B145" s="3" t="s">
        <v>183</v>
      </c>
      <c r="C145" s="4">
        <v>45702</v>
      </c>
      <c r="D145" s="2" t="s">
        <v>139</v>
      </c>
      <c r="E145" s="2" t="s">
        <v>12</v>
      </c>
      <c r="F145" s="14">
        <v>4981000</v>
      </c>
      <c r="G145" s="6">
        <v>416472</v>
      </c>
      <c r="H145" t="str">
        <f t="shared" si="6"/>
        <v>Chhaava</v>
      </c>
      <c r="K145" t="str">
        <f t="shared" si="7"/>
        <v>chhaava</v>
      </c>
      <c r="N145" t="str">
        <f t="shared" si="8"/>
        <v>Yash Raj Films</v>
      </c>
    </row>
    <row r="146" spans="1:14" ht="18" x14ac:dyDescent="0.2">
      <c r="A146" s="2">
        <v>145</v>
      </c>
      <c r="B146" s="3" t="s">
        <v>184</v>
      </c>
      <c r="C146" s="4">
        <v>45667</v>
      </c>
      <c r="D146" s="2" t="s">
        <v>185</v>
      </c>
      <c r="E146" s="2" t="s">
        <v>55</v>
      </c>
      <c r="F146" s="14">
        <v>4799804</v>
      </c>
      <c r="G146" s="6">
        <v>401321</v>
      </c>
      <c r="H146" t="str">
        <f t="shared" si="6"/>
        <v>The Last Showgirl</v>
      </c>
      <c r="K146" t="str">
        <f t="shared" si="7"/>
        <v>thelastshowgirl</v>
      </c>
      <c r="N146" t="str">
        <f t="shared" si="8"/>
        <v>Roadside Attracti…</v>
      </c>
    </row>
    <row r="147" spans="1:14" ht="18" x14ac:dyDescent="0.2">
      <c r="A147" s="2">
        <v>146</v>
      </c>
      <c r="B147" s="3" t="s">
        <v>186</v>
      </c>
      <c r="C147" s="4">
        <v>45959</v>
      </c>
      <c r="D147" s="2" t="s">
        <v>187</v>
      </c>
      <c r="E147" s="2" t="s">
        <v>8</v>
      </c>
      <c r="F147" s="14">
        <v>4562943</v>
      </c>
      <c r="G147" s="6">
        <v>381517</v>
      </c>
      <c r="H147" t="str">
        <f t="shared" si="6"/>
        <v>Stitch Head</v>
      </c>
      <c r="K147" t="str">
        <f t="shared" si="7"/>
        <v>stitchhead</v>
      </c>
      <c r="N147" t="str">
        <f t="shared" si="8"/>
        <v>Briarcliff Entert…</v>
      </c>
    </row>
    <row r="148" spans="1:14" ht="18" x14ac:dyDescent="0.2">
      <c r="A148" s="2">
        <v>147</v>
      </c>
      <c r="B148" s="3" t="s">
        <v>188</v>
      </c>
      <c r="C148" s="4">
        <v>45982</v>
      </c>
      <c r="D148" s="2" t="s">
        <v>33</v>
      </c>
      <c r="E148" s="2" t="s">
        <v>12</v>
      </c>
      <c r="F148" s="14">
        <v>4544481</v>
      </c>
      <c r="G148" s="6">
        <v>379973</v>
      </c>
      <c r="H148" t="str">
        <f t="shared" si="6"/>
        <v>SISU: Road to Revenge</v>
      </c>
      <c r="K148" t="str">
        <f t="shared" si="7"/>
        <v>sisuroadtorevenge</v>
      </c>
      <c r="N148" t="str">
        <f t="shared" si="8"/>
        <v>Sony Pictures</v>
      </c>
    </row>
    <row r="149" spans="1:14" ht="18" x14ac:dyDescent="0.2">
      <c r="A149" s="2">
        <v>148</v>
      </c>
      <c r="B149" s="3" t="s">
        <v>189</v>
      </c>
      <c r="C149" s="4">
        <v>45681</v>
      </c>
      <c r="D149" s="2" t="s">
        <v>54</v>
      </c>
      <c r="E149" s="2" t="s">
        <v>55</v>
      </c>
      <c r="F149" s="14">
        <v>4525443</v>
      </c>
      <c r="G149" s="6">
        <v>378382</v>
      </c>
      <c r="H149" t="str">
        <f t="shared" si="6"/>
        <v>Brave the Dark</v>
      </c>
      <c r="K149" t="str">
        <f t="shared" si="7"/>
        <v>bravethedark</v>
      </c>
      <c r="N149" t="str">
        <f t="shared" si="8"/>
        <v>Angel Studios</v>
      </c>
    </row>
    <row r="150" spans="1:14" ht="18" x14ac:dyDescent="0.2">
      <c r="A150" s="2">
        <v>149</v>
      </c>
      <c r="B150" s="3" t="s">
        <v>190</v>
      </c>
      <c r="C150" s="4">
        <v>45954</v>
      </c>
      <c r="D150" s="2" t="s">
        <v>77</v>
      </c>
      <c r="E150" s="2" t="s">
        <v>19</v>
      </c>
      <c r="F150" s="14">
        <v>4500052</v>
      </c>
      <c r="G150" s="6">
        <v>376259</v>
      </c>
      <c r="H150" t="str">
        <f t="shared" si="6"/>
        <v>Shelby Oaks</v>
      </c>
      <c r="K150" t="str">
        <f t="shared" si="7"/>
        <v>shelbyoaks</v>
      </c>
      <c r="N150" t="str">
        <f t="shared" si="8"/>
        <v>Neon</v>
      </c>
    </row>
    <row r="151" spans="1:14" ht="18" x14ac:dyDescent="0.2">
      <c r="A151" s="2">
        <v>150</v>
      </c>
      <c r="B151" s="3" t="s">
        <v>191</v>
      </c>
      <c r="C151" s="4">
        <v>44911</v>
      </c>
      <c r="D151" s="2" t="s">
        <v>23</v>
      </c>
      <c r="E151" s="2" t="s">
        <v>12</v>
      </c>
      <c r="F151" s="14">
        <v>4383734</v>
      </c>
      <c r="G151" s="6">
        <v>366533</v>
      </c>
      <c r="H151" t="str">
        <f t="shared" si="6"/>
        <v>Avatar: The Way of Water</v>
      </c>
      <c r="K151" t="str">
        <f t="shared" si="7"/>
        <v>avatarthewayofwater</v>
      </c>
      <c r="N151" t="str">
        <f t="shared" si="8"/>
        <v>20th Century Stud…</v>
      </c>
    </row>
    <row r="152" spans="1:14" ht="18" x14ac:dyDescent="0.2">
      <c r="A152" s="2">
        <v>151</v>
      </c>
      <c r="B152" s="3" t="s">
        <v>192</v>
      </c>
      <c r="C152" s="4">
        <v>45975</v>
      </c>
      <c r="D152" s="2" t="s">
        <v>77</v>
      </c>
      <c r="E152" s="2" t="s">
        <v>19</v>
      </c>
      <c r="F152" s="14">
        <v>4200167</v>
      </c>
      <c r="G152" s="6">
        <v>351185</v>
      </c>
      <c r="H152" t="str">
        <f t="shared" si="6"/>
        <v>Keeper</v>
      </c>
      <c r="K152" t="str">
        <f t="shared" si="7"/>
        <v>keeper</v>
      </c>
      <c r="N152" t="str">
        <f t="shared" si="8"/>
        <v>Neon</v>
      </c>
    </row>
    <row r="153" spans="1:14" ht="18" x14ac:dyDescent="0.2">
      <c r="A153" s="2">
        <v>152</v>
      </c>
      <c r="B153" s="3" t="s">
        <v>193</v>
      </c>
      <c r="C153" s="4">
        <v>46022</v>
      </c>
      <c r="D153" s="2" t="s">
        <v>10</v>
      </c>
      <c r="E153" s="2"/>
      <c r="F153" s="14">
        <v>4167547</v>
      </c>
      <c r="G153" s="6">
        <v>348457</v>
      </c>
      <c r="H153" t="str">
        <f t="shared" si="6"/>
        <v>Walt Disney Other Catalog</v>
      </c>
      <c r="K153" t="str">
        <f t="shared" si="7"/>
        <v>waltdisneyothercatalog</v>
      </c>
      <c r="N153" t="str">
        <f t="shared" si="8"/>
        <v>Walt Disney</v>
      </c>
    </row>
    <row r="154" spans="1:14" ht="18" x14ac:dyDescent="0.2">
      <c r="A154" s="2">
        <v>153</v>
      </c>
      <c r="B154" s="3" t="s">
        <v>194</v>
      </c>
      <c r="C154" s="4">
        <v>42654</v>
      </c>
      <c r="D154" s="2" t="s">
        <v>125</v>
      </c>
      <c r="E154" s="2" t="s">
        <v>12</v>
      </c>
      <c r="F154" s="14">
        <v>4042146</v>
      </c>
      <c r="G154" s="6">
        <v>337972</v>
      </c>
      <c r="H154" t="str">
        <f t="shared" si="6"/>
        <v>Shin Godjira</v>
      </c>
      <c r="K154" t="str">
        <f t="shared" si="7"/>
        <v>shingodjira</v>
      </c>
      <c r="N154" t="str">
        <f t="shared" si="8"/>
        <v>GKIDS</v>
      </c>
    </row>
    <row r="155" spans="1:14" ht="18" x14ac:dyDescent="0.2">
      <c r="A155" s="2">
        <v>154</v>
      </c>
      <c r="B155" s="3" t="s">
        <v>195</v>
      </c>
      <c r="C155" s="4">
        <v>46003</v>
      </c>
      <c r="D155" s="2" t="s">
        <v>23</v>
      </c>
      <c r="E155" s="2" t="s">
        <v>55</v>
      </c>
      <c r="F155" s="14">
        <v>3950824</v>
      </c>
      <c r="G155" s="6">
        <v>330336</v>
      </c>
      <c r="H155" t="str">
        <f t="shared" si="6"/>
        <v>Ella McCay</v>
      </c>
      <c r="K155" t="str">
        <f t="shared" si="7"/>
        <v>ellamccay</v>
      </c>
      <c r="N155" t="str">
        <f t="shared" si="8"/>
        <v>20th Century Stud…</v>
      </c>
    </row>
    <row r="156" spans="1:14" ht="18" x14ac:dyDescent="0.2">
      <c r="A156" s="2">
        <v>155</v>
      </c>
      <c r="B156" s="3" t="s">
        <v>196</v>
      </c>
      <c r="C156" s="4">
        <v>45744</v>
      </c>
      <c r="D156" s="2" t="s">
        <v>197</v>
      </c>
      <c r="E156" s="2" t="s">
        <v>55</v>
      </c>
      <c r="F156" s="14">
        <v>3942783</v>
      </c>
      <c r="G156" s="6">
        <v>329664</v>
      </c>
      <c r="H156" t="str">
        <f t="shared" si="6"/>
        <v>The Friend</v>
      </c>
      <c r="K156" t="str">
        <f t="shared" si="7"/>
        <v>thefriend</v>
      </c>
      <c r="N156" t="str">
        <f t="shared" si="8"/>
        <v>Bleecker Street</v>
      </c>
    </row>
    <row r="157" spans="1:14" ht="18" x14ac:dyDescent="0.2">
      <c r="A157" s="2">
        <v>156</v>
      </c>
      <c r="B157" s="3" t="s">
        <v>198</v>
      </c>
      <c r="C157" s="4">
        <v>45786</v>
      </c>
      <c r="D157" s="2" t="s">
        <v>52</v>
      </c>
      <c r="E157" s="2" t="s">
        <v>12</v>
      </c>
      <c r="F157" s="14">
        <v>3933484</v>
      </c>
      <c r="G157" s="6">
        <v>328887</v>
      </c>
      <c r="H157" t="str">
        <f t="shared" si="6"/>
        <v>Shadow Force</v>
      </c>
      <c r="K157" t="str">
        <f t="shared" si="7"/>
        <v>shadowforce</v>
      </c>
      <c r="N157" t="str">
        <f t="shared" si="8"/>
        <v>Lionsgate</v>
      </c>
    </row>
    <row r="158" spans="1:14" ht="18" x14ac:dyDescent="0.2">
      <c r="A158" s="2">
        <v>157</v>
      </c>
      <c r="B158" s="3" t="s">
        <v>199</v>
      </c>
      <c r="C158" s="4">
        <v>45968</v>
      </c>
      <c r="D158" s="2" t="s">
        <v>77</v>
      </c>
      <c r="E158" s="2" t="s">
        <v>38</v>
      </c>
      <c r="F158" s="14">
        <v>3916460</v>
      </c>
      <c r="G158" s="6">
        <v>327463</v>
      </c>
      <c r="H158" t="str">
        <f t="shared" si="6"/>
        <v>Sentimental Value</v>
      </c>
      <c r="K158" t="str">
        <f t="shared" si="7"/>
        <v>sentimentalvalue</v>
      </c>
      <c r="N158" t="str">
        <f t="shared" si="8"/>
        <v>Neon</v>
      </c>
    </row>
    <row r="159" spans="1:14" ht="18" x14ac:dyDescent="0.2">
      <c r="A159" s="2">
        <v>158</v>
      </c>
      <c r="B159" s="3" t="s">
        <v>200</v>
      </c>
      <c r="C159" s="4">
        <v>45883</v>
      </c>
      <c r="D159" s="2" t="s">
        <v>139</v>
      </c>
      <c r="E159" s="2" t="s">
        <v>12</v>
      </c>
      <c r="F159" s="14">
        <v>3733779</v>
      </c>
      <c r="G159" s="6">
        <v>312189</v>
      </c>
      <c r="H159" t="str">
        <f t="shared" si="6"/>
        <v>War 2</v>
      </c>
      <c r="K159" t="str">
        <f t="shared" si="7"/>
        <v>war2</v>
      </c>
      <c r="N159" t="str">
        <f t="shared" si="8"/>
        <v>Yash Raj Films</v>
      </c>
    </row>
    <row r="160" spans="1:14" ht="18" x14ac:dyDescent="0.2">
      <c r="A160" s="2">
        <v>159</v>
      </c>
      <c r="B160" s="3" t="s">
        <v>201</v>
      </c>
      <c r="C160" s="4">
        <v>45765</v>
      </c>
      <c r="D160" s="2" t="s">
        <v>125</v>
      </c>
      <c r="E160" s="2" t="s">
        <v>17</v>
      </c>
      <c r="F160" s="14">
        <v>3659632</v>
      </c>
      <c r="G160" s="6">
        <v>305989</v>
      </c>
      <c r="H160" t="str">
        <f t="shared" si="6"/>
        <v>COLORFUL STAGE! The Movie: A …</v>
      </c>
      <c r="K160" t="str">
        <f t="shared" si="7"/>
        <v>colorfulstagethemovie</v>
      </c>
      <c r="N160" t="str">
        <f t="shared" si="8"/>
        <v>GKIDS</v>
      </c>
    </row>
    <row r="161" spans="1:14" ht="18" x14ac:dyDescent="0.2">
      <c r="A161" s="2">
        <v>160</v>
      </c>
      <c r="B161" s="3" t="s">
        <v>202</v>
      </c>
      <c r="C161" s="4">
        <v>45786</v>
      </c>
      <c r="D161" s="2" t="s">
        <v>203</v>
      </c>
      <c r="E161" s="2" t="s">
        <v>12</v>
      </c>
      <c r="F161" s="14">
        <v>3522025</v>
      </c>
      <c r="G161" s="6">
        <v>294484</v>
      </c>
      <c r="H161" t="str">
        <f t="shared" si="6"/>
        <v>Fight or Flight</v>
      </c>
      <c r="K161" t="str">
        <f t="shared" si="7"/>
        <v>fightorflight</v>
      </c>
      <c r="N161" t="str">
        <f t="shared" si="8"/>
        <v>Vertical Entertai…</v>
      </c>
    </row>
    <row r="162" spans="1:14" ht="18" x14ac:dyDescent="0.2">
      <c r="A162" s="2">
        <v>161</v>
      </c>
      <c r="B162" s="3" t="s">
        <v>204</v>
      </c>
      <c r="C162" s="4">
        <v>45856</v>
      </c>
      <c r="D162" s="2" t="s">
        <v>139</v>
      </c>
      <c r="E162" s="2" t="s">
        <v>55</v>
      </c>
      <c r="F162" s="14">
        <v>3359480</v>
      </c>
      <c r="G162" s="6">
        <v>280893</v>
      </c>
      <c r="H162" t="str">
        <f t="shared" si="6"/>
        <v>Saiyaara</v>
      </c>
      <c r="K162" t="str">
        <f t="shared" si="7"/>
        <v>saiyaara</v>
      </c>
      <c r="N162" t="str">
        <f t="shared" si="8"/>
        <v>Yash Raj Films</v>
      </c>
    </row>
    <row r="163" spans="1:14" ht="18" x14ac:dyDescent="0.2">
      <c r="A163" s="2">
        <v>162</v>
      </c>
      <c r="B163" s="3" t="s">
        <v>205</v>
      </c>
      <c r="C163" s="4">
        <v>45744</v>
      </c>
      <c r="D163" s="2" t="s">
        <v>135</v>
      </c>
      <c r="E163" s="2" t="s">
        <v>55</v>
      </c>
      <c r="F163" s="14">
        <v>3294991</v>
      </c>
      <c r="G163" s="6">
        <v>275501</v>
      </c>
      <c r="H163" t="str">
        <f t="shared" si="6"/>
        <v>The Penguin Lessons</v>
      </c>
      <c r="K163" t="str">
        <f t="shared" si="7"/>
        <v>thepenguinlessons</v>
      </c>
      <c r="N163" t="str">
        <f t="shared" si="8"/>
        <v>Sony Pictures Cla…</v>
      </c>
    </row>
    <row r="164" spans="1:14" ht="18" x14ac:dyDescent="0.2">
      <c r="A164" s="2">
        <v>163</v>
      </c>
      <c r="B164" s="3" t="s">
        <v>206</v>
      </c>
      <c r="C164" s="4">
        <v>45702</v>
      </c>
      <c r="D164" s="2" t="s">
        <v>207</v>
      </c>
      <c r="E164" s="2" t="s">
        <v>208</v>
      </c>
      <c r="F164" s="14">
        <v>3275177</v>
      </c>
      <c r="G164" s="6">
        <v>273844</v>
      </c>
      <c r="H164" t="str">
        <f t="shared" si="6"/>
        <v>2025 Oscar Shorts</v>
      </c>
      <c r="K164" t="str">
        <f t="shared" si="7"/>
        <v>2025oscarshorts</v>
      </c>
      <c r="N164" t="str">
        <f t="shared" si="8"/>
        <v>ShortsHD</v>
      </c>
    </row>
    <row r="165" spans="1:14" ht="18" x14ac:dyDescent="0.2">
      <c r="A165" s="2">
        <v>164</v>
      </c>
      <c r="B165" s="3" t="s">
        <v>209</v>
      </c>
      <c r="C165" s="4">
        <v>45940</v>
      </c>
      <c r="D165" s="2" t="s">
        <v>49</v>
      </c>
      <c r="E165" s="2" t="s">
        <v>50</v>
      </c>
      <c r="F165" s="14">
        <v>3258830</v>
      </c>
      <c r="G165" s="6">
        <v>272477</v>
      </c>
      <c r="H165" t="str">
        <f t="shared" si="6"/>
        <v>After the Hunt</v>
      </c>
      <c r="K165" t="str">
        <f t="shared" si="7"/>
        <v>afterthehunt</v>
      </c>
      <c r="N165" t="str">
        <f t="shared" si="8"/>
        <v>Amazon MGM Studios</v>
      </c>
    </row>
    <row r="166" spans="1:14" ht="18" x14ac:dyDescent="0.2">
      <c r="A166" s="2">
        <v>165</v>
      </c>
      <c r="B166" s="3" t="s">
        <v>210</v>
      </c>
      <c r="C166" s="4">
        <v>45854</v>
      </c>
      <c r="D166" s="2" t="s">
        <v>125</v>
      </c>
      <c r="E166" s="2" t="s">
        <v>12</v>
      </c>
      <c r="F166" s="14">
        <v>3257365</v>
      </c>
      <c r="G166" s="6">
        <v>272355</v>
      </c>
      <c r="H166" t="str">
        <f t="shared" si="6"/>
        <v>Jujutsu Kaisen: Hidden Invent…</v>
      </c>
      <c r="K166" t="str">
        <f t="shared" si="7"/>
        <v>jujutsukaisenhiddenin</v>
      </c>
      <c r="N166" t="str">
        <f t="shared" si="8"/>
        <v>GKIDS</v>
      </c>
    </row>
    <row r="167" spans="1:14" ht="18" x14ac:dyDescent="0.2">
      <c r="A167" s="2">
        <v>166</v>
      </c>
      <c r="B167" s="3" t="s">
        <v>211</v>
      </c>
      <c r="C167" s="4">
        <v>45751</v>
      </c>
      <c r="D167" s="2" t="s">
        <v>77</v>
      </c>
      <c r="E167" s="2" t="s">
        <v>19</v>
      </c>
      <c r="F167" s="14">
        <v>3182680</v>
      </c>
      <c r="G167" s="6">
        <v>266110</v>
      </c>
      <c r="H167" t="str">
        <f t="shared" si="6"/>
        <v>Hell of a Summer</v>
      </c>
      <c r="K167" t="str">
        <f t="shared" si="7"/>
        <v>hellofasummer</v>
      </c>
      <c r="N167" t="str">
        <f t="shared" si="8"/>
        <v>Neon</v>
      </c>
    </row>
    <row r="168" spans="1:14" ht="18" x14ac:dyDescent="0.2">
      <c r="A168" s="2">
        <v>167</v>
      </c>
      <c r="B168" s="3" t="s">
        <v>212</v>
      </c>
      <c r="C168" s="4">
        <v>45891</v>
      </c>
      <c r="D168" s="2" t="s">
        <v>197</v>
      </c>
      <c r="E168" s="2" t="s">
        <v>50</v>
      </c>
      <c r="F168" s="14">
        <v>3164481</v>
      </c>
      <c r="G168" s="6">
        <v>264589</v>
      </c>
      <c r="H168" t="str">
        <f t="shared" si="6"/>
        <v>Relay</v>
      </c>
      <c r="K168" t="str">
        <f t="shared" si="7"/>
        <v>relay</v>
      </c>
      <c r="N168" t="str">
        <f t="shared" si="8"/>
        <v>Bleecker Street</v>
      </c>
    </row>
    <row r="169" spans="1:14" ht="18" x14ac:dyDescent="0.2">
      <c r="A169" s="2">
        <v>168</v>
      </c>
      <c r="B169" s="3" t="s">
        <v>213</v>
      </c>
      <c r="C169" s="4">
        <v>45639</v>
      </c>
      <c r="D169" s="2" t="s">
        <v>33</v>
      </c>
      <c r="E169" s="2" t="s">
        <v>12</v>
      </c>
      <c r="F169" s="14">
        <v>3110836</v>
      </c>
      <c r="G169" s="6">
        <v>260103</v>
      </c>
      <c r="H169" t="str">
        <f t="shared" si="6"/>
        <v>Kraven the Hunter</v>
      </c>
      <c r="K169" t="str">
        <f t="shared" si="7"/>
        <v>kraventhehunter</v>
      </c>
      <c r="N169" t="str">
        <f t="shared" si="8"/>
        <v>Sony Pictures</v>
      </c>
    </row>
    <row r="170" spans="1:14" ht="18" x14ac:dyDescent="0.2">
      <c r="A170" s="2">
        <v>169</v>
      </c>
      <c r="B170" s="3" t="s">
        <v>214</v>
      </c>
      <c r="C170" s="4">
        <v>45651</v>
      </c>
      <c r="D170" s="2" t="s">
        <v>49</v>
      </c>
      <c r="E170" s="2" t="s">
        <v>55</v>
      </c>
      <c r="F170" s="14">
        <v>3071970</v>
      </c>
      <c r="G170" s="6">
        <v>256854</v>
      </c>
      <c r="H170" t="str">
        <f t="shared" si="6"/>
        <v>The Fire Inside</v>
      </c>
      <c r="K170" t="str">
        <f t="shared" si="7"/>
        <v>thefireinside</v>
      </c>
      <c r="N170" t="str">
        <f t="shared" si="8"/>
        <v>Amazon MGM Studios</v>
      </c>
    </row>
    <row r="171" spans="1:14" ht="18" x14ac:dyDescent="0.2">
      <c r="A171" s="2">
        <v>170</v>
      </c>
      <c r="B171" s="3" t="s">
        <v>215</v>
      </c>
      <c r="C171" s="4">
        <v>36847</v>
      </c>
      <c r="D171" s="2" t="s">
        <v>14</v>
      </c>
      <c r="E171" s="2" t="s">
        <v>8</v>
      </c>
      <c r="F171" s="14">
        <v>3063665</v>
      </c>
      <c r="G171" s="6">
        <v>256159</v>
      </c>
      <c r="H171" t="str">
        <f t="shared" si="6"/>
        <v>How the Grinch Stole Christmas</v>
      </c>
      <c r="K171" t="str">
        <f t="shared" si="7"/>
        <v>howthegrinchstolechri</v>
      </c>
      <c r="N171" t="str">
        <f t="shared" si="8"/>
        <v>Universal</v>
      </c>
    </row>
    <row r="172" spans="1:14" ht="18" x14ac:dyDescent="0.2">
      <c r="A172" s="2">
        <v>171</v>
      </c>
      <c r="B172" s="3" t="s">
        <v>216</v>
      </c>
      <c r="C172" s="4">
        <v>45723</v>
      </c>
      <c r="D172" s="2" t="s">
        <v>54</v>
      </c>
      <c r="E172" s="2" t="s">
        <v>55</v>
      </c>
      <c r="F172" s="14">
        <v>2969825</v>
      </c>
      <c r="G172" s="6">
        <v>248313</v>
      </c>
      <c r="H172" t="str">
        <f t="shared" si="6"/>
        <v>Rule Breakers</v>
      </c>
      <c r="K172" t="str">
        <f t="shared" si="7"/>
        <v>rulebreakers</v>
      </c>
      <c r="N172" t="str">
        <f t="shared" si="8"/>
        <v>Angel Studios</v>
      </c>
    </row>
    <row r="173" spans="1:14" ht="18" x14ac:dyDescent="0.2">
      <c r="A173" s="2">
        <v>172</v>
      </c>
      <c r="B173" s="3" t="s">
        <v>217</v>
      </c>
      <c r="C173" s="4">
        <v>45698</v>
      </c>
      <c r="D173" s="2" t="s">
        <v>33</v>
      </c>
      <c r="E173" s="2" t="s">
        <v>12</v>
      </c>
      <c r="F173" s="14">
        <v>2890192</v>
      </c>
      <c r="G173" s="6">
        <v>241655</v>
      </c>
      <c r="H173" t="str">
        <f t="shared" si="6"/>
        <v>Attack on Titan the Movie: TH…</v>
      </c>
      <c r="K173" t="str">
        <f t="shared" si="7"/>
        <v>attackontitanthemovie</v>
      </c>
      <c r="N173" t="str">
        <f t="shared" si="8"/>
        <v>Sony Pictures</v>
      </c>
    </row>
    <row r="174" spans="1:14" ht="18" x14ac:dyDescent="0.2">
      <c r="A174" s="2">
        <v>173</v>
      </c>
      <c r="B174" s="3" t="s">
        <v>218</v>
      </c>
      <c r="C174" s="4">
        <v>45898</v>
      </c>
      <c r="D174" s="2" t="s">
        <v>219</v>
      </c>
      <c r="E174" s="2" t="s">
        <v>19</v>
      </c>
      <c r="F174" s="14">
        <v>2866783</v>
      </c>
      <c r="G174" s="6">
        <v>239698</v>
      </c>
      <c r="H174" t="str">
        <f t="shared" si="6"/>
        <v>The Toxic Avenger Unrated</v>
      </c>
      <c r="K174" t="str">
        <f t="shared" si="7"/>
        <v>thetoxicavengerunrated</v>
      </c>
      <c r="N174" t="str">
        <f t="shared" si="8"/>
        <v>Iconic/Cineverse</v>
      </c>
    </row>
    <row r="175" spans="1:14" ht="18" x14ac:dyDescent="0.2">
      <c r="A175" s="2">
        <v>174</v>
      </c>
      <c r="B175" s="3" t="s">
        <v>220</v>
      </c>
      <c r="C175" s="4">
        <v>45835</v>
      </c>
      <c r="D175" s="2" t="s">
        <v>221</v>
      </c>
      <c r="E175" s="2" t="s">
        <v>8</v>
      </c>
      <c r="F175" s="14">
        <v>2800000</v>
      </c>
      <c r="G175" s="6">
        <v>234114</v>
      </c>
      <c r="H175" t="str">
        <f t="shared" si="6"/>
        <v>Sardaar Ji 3</v>
      </c>
      <c r="K175" t="str">
        <f t="shared" si="7"/>
        <v>sardaarji3</v>
      </c>
      <c r="N175" t="str">
        <f t="shared" si="8"/>
        <v>White Hill Studios</v>
      </c>
    </row>
    <row r="176" spans="1:14" ht="18" x14ac:dyDescent="0.2">
      <c r="A176" s="2">
        <v>175</v>
      </c>
      <c r="B176" s="3" t="s">
        <v>222</v>
      </c>
      <c r="C176" s="7">
        <v>27663</v>
      </c>
      <c r="D176" s="2" t="s">
        <v>23</v>
      </c>
      <c r="E176" s="2" t="s">
        <v>17</v>
      </c>
      <c r="F176" s="14">
        <v>2778567</v>
      </c>
      <c r="G176" s="6">
        <v>232322</v>
      </c>
      <c r="H176" t="str">
        <f t="shared" si="6"/>
        <v>The Rocky Horror Picture Show</v>
      </c>
      <c r="K176" t="str">
        <f t="shared" si="7"/>
        <v>therockyhorrorpicture</v>
      </c>
      <c r="N176" t="str">
        <f t="shared" si="8"/>
        <v>20th Century Stud…</v>
      </c>
    </row>
    <row r="177" spans="1:14" ht="18" x14ac:dyDescent="0.2">
      <c r="A177" s="2">
        <v>176</v>
      </c>
      <c r="B177" s="3" t="s">
        <v>223</v>
      </c>
      <c r="C177" s="4">
        <v>45814</v>
      </c>
      <c r="D177" s="2" t="s">
        <v>162</v>
      </c>
      <c r="E177" s="2" t="s">
        <v>19</v>
      </c>
      <c r="F177" s="14">
        <v>2738137</v>
      </c>
      <c r="G177" s="6">
        <v>228941</v>
      </c>
      <c r="H177" t="str">
        <f t="shared" si="6"/>
        <v>Dangerous Animals</v>
      </c>
      <c r="K177" t="str">
        <f t="shared" si="7"/>
        <v>dangerousanimals</v>
      </c>
      <c r="N177" t="str">
        <f t="shared" si="8"/>
        <v>IFC Entertainment…</v>
      </c>
    </row>
    <row r="178" spans="1:14" ht="18" x14ac:dyDescent="0.2">
      <c r="A178" s="2">
        <v>177</v>
      </c>
      <c r="B178" s="3" t="s">
        <v>224</v>
      </c>
      <c r="C178" s="4">
        <v>45298</v>
      </c>
      <c r="D178" s="2" t="s">
        <v>225</v>
      </c>
      <c r="E178" s="2" t="s">
        <v>8</v>
      </c>
      <c r="F178" s="14">
        <v>2656793</v>
      </c>
      <c r="G178" s="6">
        <v>222140</v>
      </c>
      <c r="H178" t="str">
        <f t="shared" si="6"/>
        <v>Flow, le chat qui n’avait plu…</v>
      </c>
      <c r="K178" t="str">
        <f t="shared" si="7"/>
        <v>flowlechatquinavait</v>
      </c>
      <c r="N178" t="str">
        <f t="shared" si="8"/>
        <v>Janus Films</v>
      </c>
    </row>
    <row r="179" spans="1:14" ht="18" x14ac:dyDescent="0.2">
      <c r="A179" s="2">
        <v>178</v>
      </c>
      <c r="B179" s="3" t="s">
        <v>226</v>
      </c>
      <c r="C179" s="4">
        <v>45639</v>
      </c>
      <c r="D179" s="2" t="s">
        <v>49</v>
      </c>
      <c r="E179" s="2" t="s">
        <v>55</v>
      </c>
      <c r="F179" s="14">
        <v>2621373</v>
      </c>
      <c r="G179" s="6">
        <v>219178</v>
      </c>
      <c r="H179" t="str">
        <f t="shared" si="6"/>
        <v>Nickel Boys</v>
      </c>
      <c r="K179" t="str">
        <f t="shared" si="7"/>
        <v>nickelboys</v>
      </c>
      <c r="N179" t="str">
        <f t="shared" si="8"/>
        <v>Amazon MGM Studios</v>
      </c>
    </row>
    <row r="180" spans="1:14" ht="18" x14ac:dyDescent="0.2">
      <c r="A180" s="2">
        <v>179</v>
      </c>
      <c r="B180" s="3" t="s">
        <v>227</v>
      </c>
      <c r="C180" s="4">
        <v>45771</v>
      </c>
      <c r="D180" s="2" t="s">
        <v>228</v>
      </c>
      <c r="E180" s="2" t="s">
        <v>229</v>
      </c>
      <c r="F180" s="14">
        <v>2620076</v>
      </c>
      <c r="G180" s="6">
        <v>219070</v>
      </c>
      <c r="H180" t="str">
        <f t="shared" si="6"/>
        <v>Pink Floyd: Live at Pompeii</v>
      </c>
      <c r="K180" t="str">
        <f t="shared" si="7"/>
        <v>pinkfloydliveatpompe</v>
      </c>
      <c r="N180" t="str">
        <f t="shared" si="8"/>
        <v>Trafalgar Releasi…</v>
      </c>
    </row>
    <row r="181" spans="1:14" ht="18" x14ac:dyDescent="0.2">
      <c r="A181" s="2">
        <v>180</v>
      </c>
      <c r="B181" s="3" t="s">
        <v>230</v>
      </c>
      <c r="C181" s="4">
        <v>45926</v>
      </c>
      <c r="D181" s="2" t="s">
        <v>135</v>
      </c>
      <c r="E181" s="2" t="s">
        <v>55</v>
      </c>
      <c r="F181" s="14">
        <v>2607002</v>
      </c>
      <c r="G181" s="6">
        <v>217977</v>
      </c>
      <c r="H181" t="str">
        <f t="shared" si="6"/>
        <v>Eleanor the Great</v>
      </c>
      <c r="K181" t="str">
        <f t="shared" si="7"/>
        <v>eleanorthegreat</v>
      </c>
      <c r="N181" t="str">
        <f t="shared" si="8"/>
        <v>Sony Pictures Cla…</v>
      </c>
    </row>
    <row r="182" spans="1:14" ht="18" x14ac:dyDescent="0.2">
      <c r="A182" s="2">
        <v>181</v>
      </c>
      <c r="B182" s="3" t="s">
        <v>231</v>
      </c>
      <c r="C182" s="4">
        <v>45688</v>
      </c>
      <c r="D182" s="2" t="s">
        <v>232</v>
      </c>
      <c r="E182" s="2" t="s">
        <v>89</v>
      </c>
      <c r="F182" s="14">
        <v>2549422</v>
      </c>
      <c r="G182" s="6">
        <v>213162</v>
      </c>
      <c r="H182" t="str">
        <f t="shared" si="6"/>
        <v>No Other Land</v>
      </c>
      <c r="K182" t="str">
        <f t="shared" si="7"/>
        <v>nootherland</v>
      </c>
      <c r="N182" t="str">
        <f t="shared" si="8"/>
        <v>Cinetic Media</v>
      </c>
    </row>
    <row r="183" spans="1:14" ht="18" x14ac:dyDescent="0.2">
      <c r="A183" s="2">
        <v>182</v>
      </c>
      <c r="B183" s="3" t="s">
        <v>233</v>
      </c>
      <c r="C183" s="4">
        <v>45912</v>
      </c>
      <c r="D183" s="2" t="s">
        <v>197</v>
      </c>
      <c r="E183" s="2" t="s">
        <v>38</v>
      </c>
      <c r="F183" s="14">
        <v>2508554</v>
      </c>
      <c r="G183" s="6">
        <v>209745</v>
      </c>
      <c r="H183" t="str">
        <f t="shared" si="6"/>
        <v>Spinal Tap II: The End Contin…</v>
      </c>
      <c r="K183" t="str">
        <f t="shared" si="7"/>
        <v>spinaltapiitheendco</v>
      </c>
      <c r="N183" t="str">
        <f t="shared" si="8"/>
        <v>Bleecker Street</v>
      </c>
    </row>
    <row r="184" spans="1:14" ht="18" x14ac:dyDescent="0.2">
      <c r="A184" s="2">
        <v>183</v>
      </c>
      <c r="B184" s="3" t="s">
        <v>234</v>
      </c>
      <c r="C184" s="4">
        <v>45987</v>
      </c>
      <c r="D184" s="2" t="s">
        <v>99</v>
      </c>
      <c r="E184" s="2" t="s">
        <v>55</v>
      </c>
      <c r="F184" s="14">
        <v>2500000</v>
      </c>
      <c r="G184" s="6">
        <v>209030</v>
      </c>
      <c r="H184" t="str">
        <f t="shared" si="6"/>
        <v>Wake Up Dead Man: A Knives Ou…</v>
      </c>
      <c r="K184" t="str">
        <f t="shared" si="7"/>
        <v>wakeupdeadmanaknive</v>
      </c>
      <c r="N184" t="str">
        <f t="shared" si="8"/>
        <v>Netflix</v>
      </c>
    </row>
    <row r="185" spans="1:14" ht="18" x14ac:dyDescent="0.2">
      <c r="A185" s="2">
        <v>184</v>
      </c>
      <c r="B185" s="3" t="s">
        <v>235</v>
      </c>
      <c r="C185" s="4">
        <v>45765</v>
      </c>
      <c r="D185" s="2" t="s">
        <v>79</v>
      </c>
      <c r="E185" s="2" t="s">
        <v>8</v>
      </c>
      <c r="F185" s="14">
        <v>2475373</v>
      </c>
      <c r="G185" s="6">
        <v>206971</v>
      </c>
      <c r="H185" t="str">
        <f t="shared" si="6"/>
        <v>The Legend of Ochi</v>
      </c>
      <c r="K185" t="str">
        <f t="shared" si="7"/>
        <v>thelegendofochi</v>
      </c>
      <c r="N185" t="str">
        <f t="shared" si="8"/>
        <v>A24</v>
      </c>
    </row>
    <row r="186" spans="1:14" ht="18" x14ac:dyDescent="0.2">
      <c r="A186" s="2">
        <v>185</v>
      </c>
      <c r="B186" s="3" t="s">
        <v>236</v>
      </c>
      <c r="C186" s="4">
        <v>45996</v>
      </c>
      <c r="D186" s="2" t="s">
        <v>135</v>
      </c>
      <c r="E186" s="2" t="s">
        <v>17</v>
      </c>
      <c r="F186" s="14">
        <v>2463299</v>
      </c>
      <c r="G186" s="6">
        <v>205961</v>
      </c>
      <c r="H186" t="str">
        <f t="shared" si="6"/>
        <v>Merrily We Roll Along</v>
      </c>
      <c r="K186" t="str">
        <f t="shared" si="7"/>
        <v>merrilywerollalong</v>
      </c>
      <c r="N186" t="str">
        <f t="shared" si="8"/>
        <v>Sony Pictures Cla…</v>
      </c>
    </row>
    <row r="187" spans="1:14" ht="18" x14ac:dyDescent="0.2">
      <c r="A187" s="2">
        <v>186</v>
      </c>
      <c r="B187" s="3" t="s">
        <v>237</v>
      </c>
      <c r="C187" s="4">
        <v>45835</v>
      </c>
      <c r="D187" s="2" t="s">
        <v>79</v>
      </c>
      <c r="E187" s="2" t="s">
        <v>55</v>
      </c>
      <c r="F187" s="14">
        <v>2346819</v>
      </c>
      <c r="G187" s="6">
        <v>196222</v>
      </c>
      <c r="H187" t="str">
        <f t="shared" si="6"/>
        <v>Sorry, Baby</v>
      </c>
      <c r="K187" t="str">
        <f t="shared" si="7"/>
        <v>sorrybaby</v>
      </c>
      <c r="N187" t="str">
        <f t="shared" si="8"/>
        <v>A24</v>
      </c>
    </row>
    <row r="188" spans="1:14" ht="18" x14ac:dyDescent="0.2">
      <c r="A188" s="2">
        <v>187</v>
      </c>
      <c r="B188" s="8">
        <v>46270</v>
      </c>
      <c r="C188" s="4">
        <v>45639</v>
      </c>
      <c r="D188" s="2" t="s">
        <v>26</v>
      </c>
      <c r="E188" s="2" t="s">
        <v>55</v>
      </c>
      <c r="F188" s="14">
        <v>2291572</v>
      </c>
      <c r="G188" s="6">
        <v>191603</v>
      </c>
      <c r="H188" t="str">
        <f t="shared" si="6"/>
        <v>46270</v>
      </c>
      <c r="K188" t="str">
        <f t="shared" si="7"/>
        <v>46270</v>
      </c>
      <c r="N188" t="str">
        <f t="shared" si="8"/>
        <v>Paramount Pictures</v>
      </c>
    </row>
    <row r="189" spans="1:14" ht="18" x14ac:dyDescent="0.2">
      <c r="A189" s="2">
        <v>188</v>
      </c>
      <c r="B189" s="3" t="s">
        <v>238</v>
      </c>
      <c r="C189" s="4">
        <v>45646</v>
      </c>
      <c r="D189" s="2" t="s">
        <v>135</v>
      </c>
      <c r="E189" s="2" t="s">
        <v>55</v>
      </c>
      <c r="F189" s="14">
        <v>2274578</v>
      </c>
      <c r="G189" s="6">
        <v>190182</v>
      </c>
      <c r="H189" t="str">
        <f t="shared" si="6"/>
        <v>The Room Next Door</v>
      </c>
      <c r="K189" t="str">
        <f t="shared" si="7"/>
        <v>theroomnextdoor</v>
      </c>
      <c r="N189" t="str">
        <f t="shared" si="8"/>
        <v>Sony Pictures Cla…</v>
      </c>
    </row>
    <row r="190" spans="1:14" ht="18" x14ac:dyDescent="0.2">
      <c r="A190" s="2">
        <v>189</v>
      </c>
      <c r="B190" s="3" t="s">
        <v>239</v>
      </c>
      <c r="C190" s="4">
        <v>45743</v>
      </c>
      <c r="D190" s="2"/>
      <c r="E190" s="2" t="s">
        <v>12</v>
      </c>
      <c r="F190" s="14">
        <v>2210556</v>
      </c>
      <c r="G190" s="6">
        <v>184829</v>
      </c>
      <c r="H190" t="str">
        <f t="shared" si="6"/>
        <v>L2: Empuraan</v>
      </c>
      <c r="K190" t="str">
        <f t="shared" si="7"/>
        <v>l2empuraan</v>
      </c>
      <c r="N190" t="str">
        <f t="shared" si="8"/>
        <v>Other</v>
      </c>
    </row>
    <row r="191" spans="1:14" ht="18" x14ac:dyDescent="0.2">
      <c r="A191" s="2">
        <v>190</v>
      </c>
      <c r="B191" s="3" t="s">
        <v>240</v>
      </c>
      <c r="C191" s="7">
        <v>23803</v>
      </c>
      <c r="D191" s="2" t="s">
        <v>23</v>
      </c>
      <c r="E191" s="2" t="s">
        <v>17</v>
      </c>
      <c r="F191" s="14">
        <v>2163488</v>
      </c>
      <c r="G191" s="6">
        <v>180894</v>
      </c>
      <c r="H191" t="str">
        <f t="shared" si="6"/>
        <v>The Sound of Music</v>
      </c>
      <c r="K191" t="str">
        <f t="shared" si="7"/>
        <v>thesoundofmusic</v>
      </c>
      <c r="N191" t="str">
        <f t="shared" si="8"/>
        <v>20th Century Stud…</v>
      </c>
    </row>
    <row r="192" spans="1:14" ht="18" x14ac:dyDescent="0.2">
      <c r="A192" s="2">
        <v>191</v>
      </c>
      <c r="B192" s="3" t="s">
        <v>241</v>
      </c>
      <c r="C192" s="4">
        <v>45716</v>
      </c>
      <c r="D192" s="2" t="s">
        <v>242</v>
      </c>
      <c r="E192" s="2" t="s">
        <v>38</v>
      </c>
      <c r="F192" s="14">
        <v>2108907</v>
      </c>
      <c r="G192" s="6">
        <v>176330</v>
      </c>
      <c r="H192" t="str">
        <f t="shared" si="6"/>
        <v>Night of the Zoopocalypse</v>
      </c>
      <c r="K192" t="str">
        <f t="shared" si="7"/>
        <v>nightofthezoopocalypse</v>
      </c>
      <c r="N192" t="str">
        <f t="shared" si="8"/>
        <v>Viva Pictures</v>
      </c>
    </row>
    <row r="193" spans="1:14" ht="18" x14ac:dyDescent="0.2">
      <c r="A193" s="2">
        <v>192</v>
      </c>
      <c r="B193" s="3" t="s">
        <v>243</v>
      </c>
      <c r="C193" s="4">
        <v>45765</v>
      </c>
      <c r="D193" s="2" t="s">
        <v>197</v>
      </c>
      <c r="E193" s="2" t="s">
        <v>83</v>
      </c>
      <c r="F193" s="14">
        <v>2090229</v>
      </c>
      <c r="G193" s="6">
        <v>174768</v>
      </c>
      <c r="H193" t="str">
        <f t="shared" si="6"/>
        <v>The Wedding Banquet</v>
      </c>
      <c r="K193" t="str">
        <f t="shared" si="7"/>
        <v>theweddingbanquet</v>
      </c>
      <c r="N193" t="str">
        <f t="shared" si="8"/>
        <v>Bleecker Street</v>
      </c>
    </row>
    <row r="194" spans="1:14" ht="18" x14ac:dyDescent="0.2">
      <c r="A194" s="2">
        <v>193</v>
      </c>
      <c r="B194" s="3" t="s">
        <v>244</v>
      </c>
      <c r="C194" s="4">
        <v>45863</v>
      </c>
      <c r="D194" s="2" t="s">
        <v>135</v>
      </c>
      <c r="E194" s="2" t="s">
        <v>83</v>
      </c>
      <c r="F194" s="14">
        <v>2082114</v>
      </c>
      <c r="G194" s="6">
        <v>174090</v>
      </c>
      <c r="H194" t="str">
        <f t="shared" si="6"/>
        <v>Oh, Hi!</v>
      </c>
      <c r="K194" t="str">
        <f t="shared" si="7"/>
        <v>ohhi</v>
      </c>
      <c r="N194" t="str">
        <f t="shared" si="8"/>
        <v>Sony Pictures Cla…</v>
      </c>
    </row>
    <row r="195" spans="1:14" ht="18" x14ac:dyDescent="0.2">
      <c r="A195" s="2">
        <v>194</v>
      </c>
      <c r="B195" s="3" t="s">
        <v>245</v>
      </c>
      <c r="C195" s="4">
        <v>45667</v>
      </c>
      <c r="D195" s="2" t="s">
        <v>246</v>
      </c>
      <c r="E195" s="2" t="s">
        <v>12</v>
      </c>
      <c r="F195" s="14">
        <v>2060000</v>
      </c>
      <c r="G195" s="6">
        <v>172241</v>
      </c>
      <c r="H195" t="str">
        <f t="shared" ref="H195:H258" si="9">IFERROR(TRIM(LEFT(B195,FIND("(",B195)-1)),TRIM(B195))</f>
        <v>Game Changer</v>
      </c>
      <c r="K195" t="str">
        <f t="shared" ref="K195:K258" si="10">SUBSTITUTE(SUBSTITUTE(SUBSTITUTE(SUBSTITUTE(SUBSTITUTE(SUBSTITUTE(SUBSTITUTE(SUBSTITUTE(SUBSTITUTE(SUBSTITUTE(SUBSTITUTE(SUBSTITUTE(LOWER(LEFT(SUBSTITUTE(H195,"…",""),25)),":",""),",",""),".",""),"'",""),"’",""),"!",""),"*",""),"—",""),"–",""),"-",""),"&amp;","")," ","")</f>
        <v>gamechanger</v>
      </c>
      <c r="N195" t="str">
        <f t="shared" ref="N195:N258" si="11">IF(D195="","Other",D195)</f>
        <v>Shloka Entertainm…</v>
      </c>
    </row>
    <row r="196" spans="1:14" ht="18" x14ac:dyDescent="0.2">
      <c r="A196" s="2">
        <v>195</v>
      </c>
      <c r="B196" s="3" t="s">
        <v>247</v>
      </c>
      <c r="C196" s="4">
        <v>45918</v>
      </c>
      <c r="D196" s="2" t="s">
        <v>112</v>
      </c>
      <c r="E196" s="2" t="s">
        <v>229</v>
      </c>
      <c r="F196" s="14">
        <v>2059719</v>
      </c>
      <c r="G196" s="6">
        <v>172217</v>
      </c>
      <c r="H196" t="str">
        <f t="shared" si="9"/>
        <v>Sight &amp; Sound Presents: NOAH …</v>
      </c>
      <c r="K196" t="str">
        <f t="shared" si="10"/>
        <v>sightsoundpresentsn</v>
      </c>
      <c r="N196" t="str">
        <f t="shared" si="11"/>
        <v>Fathom Entertainm…</v>
      </c>
    </row>
    <row r="197" spans="1:14" ht="18" x14ac:dyDescent="0.2">
      <c r="A197" s="2">
        <v>196</v>
      </c>
      <c r="B197" s="3" t="s">
        <v>248</v>
      </c>
      <c r="C197" s="4">
        <v>45947</v>
      </c>
      <c r="D197" s="2" t="s">
        <v>135</v>
      </c>
      <c r="E197" s="2" t="s">
        <v>55</v>
      </c>
      <c r="F197" s="14">
        <v>2031399</v>
      </c>
      <c r="G197" s="6">
        <v>169849</v>
      </c>
      <c r="H197" t="str">
        <f t="shared" si="9"/>
        <v>Blue Moon</v>
      </c>
      <c r="K197" t="str">
        <f t="shared" si="10"/>
        <v>bluemoon</v>
      </c>
      <c r="N197" t="str">
        <f t="shared" si="11"/>
        <v>Sony Pictures Cla…</v>
      </c>
    </row>
    <row r="198" spans="1:14" ht="18" x14ac:dyDescent="0.2">
      <c r="A198" s="2">
        <v>197</v>
      </c>
      <c r="B198" s="3" t="s">
        <v>249</v>
      </c>
      <c r="C198" s="4">
        <v>45968</v>
      </c>
      <c r="D198" s="2" t="s">
        <v>250</v>
      </c>
      <c r="E198" s="2" t="s">
        <v>55</v>
      </c>
      <c r="F198" s="14">
        <v>1952677</v>
      </c>
      <c r="G198" s="6">
        <v>163267</v>
      </c>
      <c r="H198" t="str">
        <f t="shared" si="9"/>
        <v>Christy</v>
      </c>
      <c r="K198" t="str">
        <f t="shared" si="10"/>
        <v>christy</v>
      </c>
      <c r="N198" t="str">
        <f t="shared" si="11"/>
        <v>Black Bear Pictur…</v>
      </c>
    </row>
    <row r="199" spans="1:14" ht="18" x14ac:dyDescent="0.2">
      <c r="A199" s="2">
        <v>198</v>
      </c>
      <c r="B199" s="3" t="s">
        <v>251</v>
      </c>
      <c r="C199" s="4">
        <v>45651</v>
      </c>
      <c r="D199" s="2" t="s">
        <v>26</v>
      </c>
      <c r="E199" s="2" t="s">
        <v>17</v>
      </c>
      <c r="F199" s="14">
        <v>1937937</v>
      </c>
      <c r="G199" s="6">
        <v>162035</v>
      </c>
      <c r="H199" t="str">
        <f t="shared" si="9"/>
        <v>Better Man</v>
      </c>
      <c r="K199" t="str">
        <f t="shared" si="10"/>
        <v>betterman</v>
      </c>
      <c r="N199" t="str">
        <f t="shared" si="11"/>
        <v>Paramount Pictures</v>
      </c>
    </row>
    <row r="200" spans="1:14" ht="18" x14ac:dyDescent="0.2">
      <c r="A200" s="2">
        <v>199</v>
      </c>
      <c r="B200" s="3" t="s">
        <v>252</v>
      </c>
      <c r="C200" s="4">
        <v>45800</v>
      </c>
      <c r="D200" s="2" t="s">
        <v>135</v>
      </c>
      <c r="E200" s="2" t="s">
        <v>83</v>
      </c>
      <c r="F200" s="14">
        <v>1903488</v>
      </c>
      <c r="G200" s="6">
        <v>159155</v>
      </c>
      <c r="H200" t="str">
        <f t="shared" si="9"/>
        <v>Jane Austen a gâché ma vie</v>
      </c>
      <c r="K200" t="str">
        <f t="shared" si="10"/>
        <v>janeaustenagâchémavi</v>
      </c>
      <c r="N200" t="str">
        <f t="shared" si="11"/>
        <v>Sony Pictures Cla…</v>
      </c>
    </row>
    <row r="201" spans="1:14" ht="18" x14ac:dyDescent="0.2">
      <c r="A201" s="2">
        <v>200</v>
      </c>
      <c r="B201" s="3" t="s">
        <v>253</v>
      </c>
      <c r="C201" s="4">
        <v>45947</v>
      </c>
      <c r="D201" s="2" t="s">
        <v>242</v>
      </c>
      <c r="E201" s="2" t="s">
        <v>8</v>
      </c>
      <c r="F201" s="14">
        <v>1902241</v>
      </c>
      <c r="G201" s="6">
        <v>159050</v>
      </c>
      <c r="H201" t="str">
        <f t="shared" si="9"/>
        <v>Pets on a Train</v>
      </c>
      <c r="K201" t="str">
        <f t="shared" si="10"/>
        <v>petsonatrain</v>
      </c>
      <c r="N201" t="str">
        <f t="shared" si="11"/>
        <v>Viva Pictures</v>
      </c>
    </row>
    <row r="202" spans="1:14" ht="18" x14ac:dyDescent="0.2">
      <c r="A202" s="2">
        <v>201</v>
      </c>
      <c r="B202" s="3" t="s">
        <v>254</v>
      </c>
      <c r="C202" s="4">
        <v>45891</v>
      </c>
      <c r="D202" s="2" t="s">
        <v>77</v>
      </c>
      <c r="E202" s="2" t="s">
        <v>38</v>
      </c>
      <c r="F202" s="14">
        <v>1900750</v>
      </c>
      <c r="G202" s="6">
        <v>158926</v>
      </c>
      <c r="H202" t="str">
        <f t="shared" si="9"/>
        <v>Splitsville</v>
      </c>
      <c r="K202" t="str">
        <f t="shared" si="10"/>
        <v>splitsville</v>
      </c>
      <c r="N202" t="str">
        <f t="shared" si="11"/>
        <v>Neon</v>
      </c>
    </row>
    <row r="203" spans="1:14" ht="18" x14ac:dyDescent="0.2">
      <c r="A203" s="2">
        <v>202</v>
      </c>
      <c r="B203" s="3" t="s">
        <v>255</v>
      </c>
      <c r="C203" s="7">
        <v>29364</v>
      </c>
      <c r="D203" s="2" t="s">
        <v>256</v>
      </c>
      <c r="E203" s="2" t="s">
        <v>19</v>
      </c>
      <c r="F203" s="14">
        <v>1900460</v>
      </c>
      <c r="G203" s="6">
        <v>158901</v>
      </c>
      <c r="H203" t="str">
        <f t="shared" si="9"/>
        <v>The Shining</v>
      </c>
      <c r="K203" t="str">
        <f t="shared" si="10"/>
        <v>theshining</v>
      </c>
      <c r="N203" t="str">
        <f t="shared" si="11"/>
        <v>Fathom Events</v>
      </c>
    </row>
    <row r="204" spans="1:14" ht="18" x14ac:dyDescent="0.2">
      <c r="A204" s="2">
        <v>203</v>
      </c>
      <c r="B204" s="3" t="s">
        <v>257</v>
      </c>
      <c r="C204" s="4">
        <v>45723</v>
      </c>
      <c r="D204" s="2" t="s">
        <v>203</v>
      </c>
      <c r="E204" s="2" t="s">
        <v>8</v>
      </c>
      <c r="F204" s="14">
        <v>1870305</v>
      </c>
      <c r="G204" s="6">
        <v>156380</v>
      </c>
      <c r="H204" t="str">
        <f t="shared" si="9"/>
        <v>In the Lost Lands</v>
      </c>
      <c r="K204" t="str">
        <f t="shared" si="10"/>
        <v>inthelostlands</v>
      </c>
      <c r="N204" t="str">
        <f t="shared" si="11"/>
        <v>Vertical Entertai…</v>
      </c>
    </row>
    <row r="205" spans="1:14" ht="18" x14ac:dyDescent="0.2">
      <c r="A205" s="2">
        <v>204</v>
      </c>
      <c r="B205" s="3" t="s">
        <v>258</v>
      </c>
      <c r="C205" s="4">
        <v>45716</v>
      </c>
      <c r="D205" s="2" t="s">
        <v>185</v>
      </c>
      <c r="E205" s="2" t="s">
        <v>38</v>
      </c>
      <c r="F205" s="14">
        <v>1862519</v>
      </c>
      <c r="G205" s="6">
        <v>155729</v>
      </c>
      <c r="H205" t="str">
        <f t="shared" si="9"/>
        <v>Riff Raff</v>
      </c>
      <c r="K205" t="str">
        <f t="shared" si="10"/>
        <v>riffraff</v>
      </c>
      <c r="N205" t="str">
        <f t="shared" si="11"/>
        <v>Roadside Attracti…</v>
      </c>
    </row>
    <row r="206" spans="1:14" ht="18" x14ac:dyDescent="0.2">
      <c r="A206" s="2">
        <v>205</v>
      </c>
      <c r="B206" s="3" t="s">
        <v>259</v>
      </c>
      <c r="C206" s="4">
        <v>45686</v>
      </c>
      <c r="D206" s="2" t="s">
        <v>260</v>
      </c>
      <c r="E206" s="2" t="s">
        <v>12</v>
      </c>
      <c r="F206" s="14">
        <v>1853487</v>
      </c>
      <c r="G206" s="6">
        <v>154974</v>
      </c>
      <c r="H206" t="str">
        <f t="shared" si="9"/>
        <v>Creation of the Gods II: Demo…</v>
      </c>
      <c r="K206" t="str">
        <f t="shared" si="10"/>
        <v>creationofthegodsii</v>
      </c>
      <c r="N206" t="str">
        <f t="shared" si="11"/>
        <v>Well Go USA</v>
      </c>
    </row>
    <row r="207" spans="1:14" ht="18" x14ac:dyDescent="0.2">
      <c r="A207" s="2">
        <v>206</v>
      </c>
      <c r="B207" s="3" t="s">
        <v>261</v>
      </c>
      <c r="C207" s="7">
        <v>34845</v>
      </c>
      <c r="D207" s="2" t="s">
        <v>14</v>
      </c>
      <c r="E207" s="2" t="s">
        <v>38</v>
      </c>
      <c r="F207" s="14">
        <v>1840230</v>
      </c>
      <c r="G207" s="6">
        <v>153865</v>
      </c>
      <c r="H207" t="str">
        <f t="shared" si="9"/>
        <v>Casper</v>
      </c>
      <c r="K207" t="str">
        <f t="shared" si="10"/>
        <v>casper</v>
      </c>
      <c r="N207" t="str">
        <f t="shared" si="11"/>
        <v>Universal</v>
      </c>
    </row>
    <row r="208" spans="1:14" ht="18" x14ac:dyDescent="0.2">
      <c r="A208" s="2">
        <v>207</v>
      </c>
      <c r="B208" s="3" t="s">
        <v>262</v>
      </c>
      <c r="C208" s="4">
        <v>45730</v>
      </c>
      <c r="D208" s="2" t="s">
        <v>79</v>
      </c>
      <c r="E208" s="2" t="s">
        <v>50</v>
      </c>
      <c r="F208" s="14">
        <v>1830654</v>
      </c>
      <c r="G208" s="6">
        <v>153065</v>
      </c>
      <c r="H208" t="str">
        <f t="shared" si="9"/>
        <v>Opus</v>
      </c>
      <c r="K208" t="str">
        <f t="shared" si="10"/>
        <v>opus</v>
      </c>
      <c r="N208" t="str">
        <f t="shared" si="11"/>
        <v>A24</v>
      </c>
    </row>
    <row r="209" spans="1:14" ht="18" x14ac:dyDescent="0.2">
      <c r="A209" s="2">
        <v>208</v>
      </c>
      <c r="B209" s="3" t="s">
        <v>263</v>
      </c>
      <c r="C209" s="4">
        <v>45744</v>
      </c>
      <c r="D209" s="2" t="s">
        <v>65</v>
      </c>
      <c r="E209" s="2" t="s">
        <v>38</v>
      </c>
      <c r="F209" s="14">
        <v>1798285</v>
      </c>
      <c r="G209" s="6">
        <v>150358</v>
      </c>
      <c r="H209" t="str">
        <f t="shared" si="9"/>
        <v>The Ballad of Wallis Island</v>
      </c>
      <c r="K209" t="str">
        <f t="shared" si="10"/>
        <v>theballadofwallisisla</v>
      </c>
      <c r="N209" t="str">
        <f t="shared" si="11"/>
        <v>Focus Features</v>
      </c>
    </row>
    <row r="210" spans="1:14" ht="18" x14ac:dyDescent="0.2">
      <c r="A210" s="2">
        <v>209</v>
      </c>
      <c r="B210" s="3" t="s">
        <v>264</v>
      </c>
      <c r="C210" s="4">
        <v>45828</v>
      </c>
      <c r="D210" s="2" t="s">
        <v>182</v>
      </c>
      <c r="E210" s="2" t="s">
        <v>50</v>
      </c>
      <c r="F210" s="14">
        <v>1750000</v>
      </c>
      <c r="G210" s="6">
        <v>146321</v>
      </c>
      <c r="H210" t="str">
        <f t="shared" si="9"/>
        <v>Kuberaa</v>
      </c>
      <c r="K210" t="str">
        <f t="shared" si="10"/>
        <v>kuberaa</v>
      </c>
      <c r="N210" t="str">
        <f t="shared" si="11"/>
        <v>Prathyangira Cine…</v>
      </c>
    </row>
    <row r="211" spans="1:14" ht="18" x14ac:dyDescent="0.2">
      <c r="A211" s="2">
        <v>210</v>
      </c>
      <c r="B211" s="3" t="s">
        <v>265</v>
      </c>
      <c r="C211" s="7">
        <v>34957</v>
      </c>
      <c r="D211" s="2" t="s">
        <v>7</v>
      </c>
      <c r="E211" s="2" t="s">
        <v>50</v>
      </c>
      <c r="F211" s="14">
        <v>1745531</v>
      </c>
      <c r="G211" s="6">
        <v>145947</v>
      </c>
      <c r="H211" t="str">
        <f t="shared" si="9"/>
        <v>Se7en</v>
      </c>
      <c r="K211" t="str">
        <f t="shared" si="10"/>
        <v>se7en</v>
      </c>
      <c r="N211" t="str">
        <f t="shared" si="11"/>
        <v>Warner Bros.</v>
      </c>
    </row>
    <row r="212" spans="1:14" ht="18" x14ac:dyDescent="0.2">
      <c r="A212" s="2">
        <v>211</v>
      </c>
      <c r="B212" s="3" t="s">
        <v>266</v>
      </c>
      <c r="C212" s="4">
        <v>45688</v>
      </c>
      <c r="D212" s="2" t="s">
        <v>112</v>
      </c>
      <c r="E212" s="2" t="s">
        <v>55</v>
      </c>
      <c r="F212" s="14">
        <v>1719105</v>
      </c>
      <c r="G212" s="6">
        <v>143738</v>
      </c>
      <c r="H212" t="str">
        <f t="shared" si="9"/>
        <v>Green and Gold</v>
      </c>
      <c r="K212" t="str">
        <f t="shared" si="10"/>
        <v>greenandgold</v>
      </c>
      <c r="N212" t="str">
        <f t="shared" si="11"/>
        <v>Fathom Entertainm…</v>
      </c>
    </row>
    <row r="213" spans="1:14" ht="18" x14ac:dyDescent="0.2">
      <c r="A213" s="2">
        <v>212</v>
      </c>
      <c r="B213" s="3" t="s">
        <v>267</v>
      </c>
      <c r="C213" s="4">
        <v>37932</v>
      </c>
      <c r="D213" s="2" t="s">
        <v>7</v>
      </c>
      <c r="E213" s="2" t="s">
        <v>38</v>
      </c>
      <c r="F213" s="14">
        <v>1704041</v>
      </c>
      <c r="G213" s="6">
        <v>142478</v>
      </c>
      <c r="H213" t="str">
        <f t="shared" si="9"/>
        <v>Elf</v>
      </c>
      <c r="K213" t="str">
        <f t="shared" si="10"/>
        <v>elf</v>
      </c>
      <c r="N213" t="str">
        <f t="shared" si="11"/>
        <v>Warner Bros.</v>
      </c>
    </row>
    <row r="214" spans="1:14" ht="18" x14ac:dyDescent="0.2">
      <c r="A214" s="2">
        <v>213</v>
      </c>
      <c r="B214" s="3" t="s">
        <v>268</v>
      </c>
      <c r="C214" s="4">
        <v>45911</v>
      </c>
      <c r="D214" s="2" t="s">
        <v>269</v>
      </c>
      <c r="E214" s="2" t="s">
        <v>12</v>
      </c>
      <c r="F214" s="14">
        <v>1691000</v>
      </c>
      <c r="G214" s="6">
        <v>141388</v>
      </c>
      <c r="H214" t="str">
        <f t="shared" si="9"/>
        <v>Mirai</v>
      </c>
      <c r="K214" t="str">
        <f t="shared" si="10"/>
        <v>mirai</v>
      </c>
      <c r="N214" t="str">
        <f t="shared" si="11"/>
        <v>Dharma Productions</v>
      </c>
    </row>
    <row r="215" spans="1:14" ht="18" x14ac:dyDescent="0.2">
      <c r="A215" s="2">
        <v>214</v>
      </c>
      <c r="B215" s="3" t="s">
        <v>270</v>
      </c>
      <c r="C215" s="4">
        <v>45926</v>
      </c>
      <c r="D215" s="2" t="s">
        <v>203</v>
      </c>
      <c r="E215" s="2" t="s">
        <v>50</v>
      </c>
      <c r="F215" s="14">
        <v>1674777</v>
      </c>
      <c r="G215" s="6">
        <v>140032</v>
      </c>
      <c r="H215" t="str">
        <f t="shared" si="9"/>
        <v>Dead of Winter</v>
      </c>
      <c r="K215" t="str">
        <f t="shared" si="10"/>
        <v>deadofwinter</v>
      </c>
      <c r="N215" t="str">
        <f t="shared" si="11"/>
        <v>Vertical Entertai…</v>
      </c>
    </row>
    <row r="216" spans="1:14" ht="18" x14ac:dyDescent="0.2">
      <c r="A216" s="2">
        <v>215</v>
      </c>
      <c r="B216" s="3" t="s">
        <v>271</v>
      </c>
      <c r="C216" s="7">
        <v>26114</v>
      </c>
      <c r="D216" s="2" t="s">
        <v>7</v>
      </c>
      <c r="E216" s="2" t="s">
        <v>17</v>
      </c>
      <c r="F216" s="14">
        <v>1669328</v>
      </c>
      <c r="G216" s="6">
        <v>139576</v>
      </c>
      <c r="H216" t="str">
        <f t="shared" si="9"/>
        <v>Willy Wonka &amp; the Chocolate F…</v>
      </c>
      <c r="K216" t="str">
        <f t="shared" si="10"/>
        <v>willywonkathechocola</v>
      </c>
      <c r="N216" t="str">
        <f t="shared" si="11"/>
        <v>Warner Bros.</v>
      </c>
    </row>
    <row r="217" spans="1:14" ht="18" x14ac:dyDescent="0.2">
      <c r="A217" s="2">
        <v>216</v>
      </c>
      <c r="B217" s="3" t="s">
        <v>272</v>
      </c>
      <c r="C217" s="4">
        <v>45737</v>
      </c>
      <c r="D217" s="2" t="s">
        <v>273</v>
      </c>
      <c r="E217" s="2" t="s">
        <v>19</v>
      </c>
      <c r="F217" s="14">
        <v>1632758</v>
      </c>
      <c r="G217" s="6">
        <v>136518</v>
      </c>
      <c r="H217" t="str">
        <f t="shared" si="9"/>
        <v>Locked</v>
      </c>
      <c r="K217" t="str">
        <f t="shared" si="10"/>
        <v>locked</v>
      </c>
      <c r="N217" t="str">
        <f t="shared" si="11"/>
        <v>The Avenue Entert…</v>
      </c>
    </row>
    <row r="218" spans="1:14" ht="18" x14ac:dyDescent="0.2">
      <c r="A218" s="2">
        <v>217</v>
      </c>
      <c r="B218" s="3" t="s">
        <v>274</v>
      </c>
      <c r="C218" s="4">
        <v>45945</v>
      </c>
      <c r="D218" s="2" t="s">
        <v>77</v>
      </c>
      <c r="E218" s="2" t="s">
        <v>50</v>
      </c>
      <c r="F218" s="14">
        <v>1631091</v>
      </c>
      <c r="G218" s="6">
        <v>136379</v>
      </c>
      <c r="H218" t="str">
        <f t="shared" si="9"/>
        <v>Yek tasadef sadeh</v>
      </c>
      <c r="K218" t="str">
        <f t="shared" si="10"/>
        <v>yektasadefsadeh</v>
      </c>
      <c r="N218" t="str">
        <f t="shared" si="11"/>
        <v>Neon</v>
      </c>
    </row>
    <row r="219" spans="1:14" ht="18" x14ac:dyDescent="0.2">
      <c r="A219" s="2">
        <v>218</v>
      </c>
      <c r="B219" s="3" t="s">
        <v>275</v>
      </c>
      <c r="C219" s="4">
        <v>45940</v>
      </c>
      <c r="D219" s="2" t="s">
        <v>185</v>
      </c>
      <c r="E219" s="2" t="s">
        <v>17</v>
      </c>
      <c r="F219" s="14">
        <v>1628029</v>
      </c>
      <c r="G219" s="6">
        <v>136123</v>
      </c>
      <c r="H219" t="str">
        <f t="shared" si="9"/>
        <v>Kiss of the Spider Woman</v>
      </c>
      <c r="K219" t="str">
        <f t="shared" si="10"/>
        <v>kissofthespiderwoman</v>
      </c>
      <c r="N219" t="str">
        <f t="shared" si="11"/>
        <v>Roadside Attracti…</v>
      </c>
    </row>
    <row r="220" spans="1:14" ht="18" x14ac:dyDescent="0.2">
      <c r="A220" s="2">
        <v>219</v>
      </c>
      <c r="B220" s="3" t="s">
        <v>276</v>
      </c>
      <c r="C220" s="4">
        <v>45987</v>
      </c>
      <c r="D220" s="2" t="s">
        <v>77</v>
      </c>
      <c r="E220" s="2" t="s">
        <v>50</v>
      </c>
      <c r="F220" s="14">
        <v>1597097</v>
      </c>
      <c r="G220" s="6">
        <v>133537</v>
      </c>
      <c r="H220" t="str">
        <f t="shared" si="9"/>
        <v>O Agente Secreto</v>
      </c>
      <c r="K220" t="str">
        <f t="shared" si="10"/>
        <v>oagentesecreto</v>
      </c>
      <c r="N220" t="str">
        <f t="shared" si="11"/>
        <v>Neon</v>
      </c>
    </row>
    <row r="221" spans="1:14" ht="18" x14ac:dyDescent="0.2">
      <c r="A221" s="2">
        <v>220</v>
      </c>
      <c r="B221" s="3" t="s">
        <v>277</v>
      </c>
      <c r="C221" s="4">
        <v>45863</v>
      </c>
      <c r="D221" s="2" t="s">
        <v>185</v>
      </c>
      <c r="E221" s="2" t="s">
        <v>19</v>
      </c>
      <c r="F221" s="14">
        <v>1576983</v>
      </c>
      <c r="G221" s="6">
        <v>131855</v>
      </c>
      <c r="H221" t="str">
        <f t="shared" si="9"/>
        <v>The Home</v>
      </c>
      <c r="K221" t="str">
        <f t="shared" si="10"/>
        <v>thehome</v>
      </c>
      <c r="N221" t="str">
        <f t="shared" si="11"/>
        <v>Roadside Attracti…</v>
      </c>
    </row>
    <row r="222" spans="1:14" ht="18" x14ac:dyDescent="0.2">
      <c r="A222" s="2">
        <v>221</v>
      </c>
      <c r="B222" s="3" t="s">
        <v>278</v>
      </c>
      <c r="C222" s="4">
        <v>45891</v>
      </c>
      <c r="D222" s="2" t="s">
        <v>203</v>
      </c>
      <c r="E222" s="2" t="s">
        <v>50</v>
      </c>
      <c r="F222" s="14">
        <v>1573396</v>
      </c>
      <c r="G222" s="6">
        <v>131555</v>
      </c>
      <c r="H222" t="str">
        <f t="shared" si="9"/>
        <v>Eden</v>
      </c>
      <c r="K222" t="str">
        <f t="shared" si="10"/>
        <v>eden</v>
      </c>
      <c r="N222" t="str">
        <f t="shared" si="11"/>
        <v>Vertical Entertai…</v>
      </c>
    </row>
    <row r="223" spans="1:14" ht="18" x14ac:dyDescent="0.2">
      <c r="A223" s="2">
        <v>222</v>
      </c>
      <c r="B223" s="3" t="s">
        <v>279</v>
      </c>
      <c r="C223" s="7">
        <v>31947</v>
      </c>
      <c r="D223" s="2" t="s">
        <v>280</v>
      </c>
      <c r="E223" s="2" t="s">
        <v>38</v>
      </c>
      <c r="F223" s="14">
        <v>1571899</v>
      </c>
      <c r="G223" s="6">
        <v>131430</v>
      </c>
      <c r="H223" t="str">
        <f t="shared" si="9"/>
        <v>Withnail &amp; I</v>
      </c>
      <c r="K223" t="str">
        <f t="shared" si="10"/>
        <v>withnaili</v>
      </c>
      <c r="N223" t="str">
        <f t="shared" si="11"/>
        <v>Cineplex/Odeon</v>
      </c>
    </row>
    <row r="224" spans="1:14" ht="18" x14ac:dyDescent="0.2">
      <c r="A224" s="2">
        <v>223</v>
      </c>
      <c r="B224" s="3" t="s">
        <v>281</v>
      </c>
      <c r="C224" s="4">
        <v>39773</v>
      </c>
      <c r="D224" s="2" t="s">
        <v>256</v>
      </c>
      <c r="E224" s="2" t="s">
        <v>55</v>
      </c>
      <c r="F224" s="14">
        <v>1548579</v>
      </c>
      <c r="G224" s="6">
        <v>129480</v>
      </c>
      <c r="H224" t="str">
        <f t="shared" si="9"/>
        <v>Twilight</v>
      </c>
      <c r="K224" t="str">
        <f t="shared" si="10"/>
        <v>twilight</v>
      </c>
      <c r="N224" t="str">
        <f t="shared" si="11"/>
        <v>Fathom Events</v>
      </c>
    </row>
    <row r="225" spans="1:14" ht="18" x14ac:dyDescent="0.2">
      <c r="A225" s="2">
        <v>224</v>
      </c>
      <c r="B225" s="3" t="s">
        <v>282</v>
      </c>
      <c r="C225" s="4">
        <v>45884</v>
      </c>
      <c r="D225" s="2" t="s">
        <v>79</v>
      </c>
      <c r="E225" s="2" t="s">
        <v>50</v>
      </c>
      <c r="F225" s="14">
        <v>1500000</v>
      </c>
      <c r="G225" s="6">
        <v>125418</v>
      </c>
      <c r="H225" t="str">
        <f t="shared" si="9"/>
        <v>Highest 2 Lowest</v>
      </c>
      <c r="K225" t="str">
        <f t="shared" si="10"/>
        <v>highest2lowest</v>
      </c>
      <c r="N225" t="str">
        <f t="shared" si="11"/>
        <v>A24</v>
      </c>
    </row>
    <row r="226" spans="1:14" ht="18" x14ac:dyDescent="0.2">
      <c r="A226" s="2">
        <v>225</v>
      </c>
      <c r="B226" s="3" t="s">
        <v>283</v>
      </c>
      <c r="C226" s="4">
        <v>46003</v>
      </c>
      <c r="D226" s="2" t="s">
        <v>284</v>
      </c>
      <c r="E226" s="2" t="s">
        <v>19</v>
      </c>
      <c r="F226" s="14">
        <v>1495323</v>
      </c>
      <c r="G226" s="6">
        <v>125027</v>
      </c>
      <c r="H226" t="str">
        <f t="shared" si="9"/>
        <v>Silent Night, Deadly Night</v>
      </c>
      <c r="K226" t="str">
        <f t="shared" si="10"/>
        <v>silentnightdeadlynigh</v>
      </c>
      <c r="N226" t="str">
        <f t="shared" si="11"/>
        <v>Iconic Releasing</v>
      </c>
    </row>
    <row r="227" spans="1:14" ht="18" x14ac:dyDescent="0.2">
      <c r="A227" s="2">
        <v>226</v>
      </c>
      <c r="B227" s="3" t="s">
        <v>285</v>
      </c>
      <c r="C227" s="4">
        <v>38301</v>
      </c>
      <c r="D227" s="2" t="s">
        <v>7</v>
      </c>
      <c r="E227" s="2" t="s">
        <v>8</v>
      </c>
      <c r="F227" s="14">
        <v>1490710</v>
      </c>
      <c r="G227" s="6">
        <v>124641</v>
      </c>
      <c r="H227" t="str">
        <f t="shared" si="9"/>
        <v>The Polar Express</v>
      </c>
      <c r="K227" t="str">
        <f t="shared" si="10"/>
        <v>thepolarexpress</v>
      </c>
      <c r="N227" t="str">
        <f t="shared" si="11"/>
        <v>Warner Bros.</v>
      </c>
    </row>
    <row r="228" spans="1:14" ht="18" x14ac:dyDescent="0.2">
      <c r="A228" s="2">
        <v>227</v>
      </c>
      <c r="B228" s="3" t="s">
        <v>286</v>
      </c>
      <c r="C228" s="4">
        <v>45625</v>
      </c>
      <c r="D228" s="2" t="s">
        <v>287</v>
      </c>
      <c r="E228" s="2" t="s">
        <v>38</v>
      </c>
      <c r="F228" s="14">
        <v>1466568</v>
      </c>
      <c r="G228" s="6">
        <v>122623</v>
      </c>
      <c r="H228" t="str">
        <f t="shared" si="9"/>
        <v>Bad Shabbos</v>
      </c>
      <c r="K228" t="str">
        <f t="shared" si="10"/>
        <v>badshabbos</v>
      </c>
      <c r="N228" t="str">
        <f t="shared" si="11"/>
        <v>Menemsha Entertai…</v>
      </c>
    </row>
    <row r="229" spans="1:14" ht="18" x14ac:dyDescent="0.2">
      <c r="A229" s="2">
        <v>228</v>
      </c>
      <c r="B229" s="3" t="s">
        <v>288</v>
      </c>
      <c r="C229" s="4">
        <v>45877</v>
      </c>
      <c r="D229" s="2" t="s">
        <v>289</v>
      </c>
      <c r="E229" s="2" t="s">
        <v>89</v>
      </c>
      <c r="F229" s="14">
        <v>1448031</v>
      </c>
      <c r="G229" s="6">
        <v>121073</v>
      </c>
      <c r="H229" t="str">
        <f t="shared" si="9"/>
        <v>It’s Never Over, Jeff Buckley</v>
      </c>
      <c r="K229" t="str">
        <f t="shared" si="10"/>
        <v>itsneveroverjeffbuc</v>
      </c>
      <c r="N229" t="str">
        <f t="shared" si="11"/>
        <v>Magnolia Pictures</v>
      </c>
    </row>
    <row r="230" spans="1:14" ht="18" x14ac:dyDescent="0.2">
      <c r="A230" s="2">
        <v>229</v>
      </c>
      <c r="B230" s="3" t="s">
        <v>290</v>
      </c>
      <c r="C230" s="4">
        <v>45562</v>
      </c>
      <c r="D230" s="2" t="s">
        <v>14</v>
      </c>
      <c r="E230" s="2" t="s">
        <v>8</v>
      </c>
      <c r="F230" s="14">
        <v>1374460</v>
      </c>
      <c r="G230" s="6">
        <v>114921</v>
      </c>
      <c r="H230" t="str">
        <f t="shared" si="9"/>
        <v>The Wild Robot</v>
      </c>
      <c r="K230" t="str">
        <f t="shared" si="10"/>
        <v>thewildrobot</v>
      </c>
      <c r="N230" t="str">
        <f t="shared" si="11"/>
        <v>Universal</v>
      </c>
    </row>
    <row r="231" spans="1:14" ht="18" x14ac:dyDescent="0.2">
      <c r="A231" s="2">
        <v>230</v>
      </c>
      <c r="B231" s="8">
        <v>46303</v>
      </c>
      <c r="C231" s="4">
        <v>45730</v>
      </c>
      <c r="D231" s="2" t="s">
        <v>187</v>
      </c>
      <c r="E231" s="2" t="s">
        <v>89</v>
      </c>
      <c r="F231" s="14">
        <v>1368458</v>
      </c>
      <c r="G231" s="6">
        <v>114420</v>
      </c>
      <c r="H231" t="str">
        <f t="shared" si="9"/>
        <v>46303</v>
      </c>
      <c r="K231" t="str">
        <f t="shared" si="10"/>
        <v>46303</v>
      </c>
      <c r="N231" t="str">
        <f t="shared" si="11"/>
        <v>Briarcliff Entert…</v>
      </c>
    </row>
    <row r="232" spans="1:14" ht="18" x14ac:dyDescent="0.2">
      <c r="A232" s="2">
        <v>231</v>
      </c>
      <c r="B232" s="3" t="s">
        <v>291</v>
      </c>
      <c r="C232" s="4">
        <v>45933</v>
      </c>
      <c r="D232" s="2" t="s">
        <v>197</v>
      </c>
      <c r="E232" s="2" t="s">
        <v>19</v>
      </c>
      <c r="F232" s="14">
        <v>1353079</v>
      </c>
      <c r="G232" s="6">
        <v>113134</v>
      </c>
      <c r="H232" t="str">
        <f t="shared" si="9"/>
        <v>Bone Lake</v>
      </c>
      <c r="K232" t="str">
        <f t="shared" si="10"/>
        <v>bonelake</v>
      </c>
      <c r="N232" t="str">
        <f t="shared" si="11"/>
        <v>Bleecker Street</v>
      </c>
    </row>
    <row r="233" spans="1:14" ht="18" x14ac:dyDescent="0.2">
      <c r="A233" s="2">
        <v>232</v>
      </c>
      <c r="B233" s="3" t="s">
        <v>292</v>
      </c>
      <c r="C233" s="4">
        <v>45660</v>
      </c>
      <c r="D233" s="2" t="s">
        <v>203</v>
      </c>
      <c r="E233" s="2" t="s">
        <v>19</v>
      </c>
      <c r="F233" s="14">
        <v>1342796</v>
      </c>
      <c r="G233" s="6">
        <v>112274</v>
      </c>
      <c r="H233" t="str">
        <f t="shared" si="9"/>
        <v>The Damned</v>
      </c>
      <c r="K233" t="str">
        <f t="shared" si="10"/>
        <v>thedamned</v>
      </c>
      <c r="N233" t="str">
        <f t="shared" si="11"/>
        <v>Vertical Entertai…</v>
      </c>
    </row>
    <row r="234" spans="1:14" ht="18" x14ac:dyDescent="0.2">
      <c r="A234" s="2">
        <v>233</v>
      </c>
      <c r="B234" s="3" t="s">
        <v>293</v>
      </c>
      <c r="C234" s="4">
        <v>45779</v>
      </c>
      <c r="D234" s="2" t="s">
        <v>185</v>
      </c>
      <c r="E234" s="2" t="s">
        <v>50</v>
      </c>
      <c r="F234" s="14">
        <v>1306597</v>
      </c>
      <c r="G234" s="6">
        <v>109247</v>
      </c>
      <c r="H234" t="str">
        <f t="shared" si="9"/>
        <v>The Surfer</v>
      </c>
      <c r="K234" t="str">
        <f t="shared" si="10"/>
        <v>thesurfer</v>
      </c>
      <c r="N234" t="str">
        <f t="shared" si="11"/>
        <v>Roadside Attracti…</v>
      </c>
    </row>
    <row r="235" spans="1:14" ht="18" x14ac:dyDescent="0.2">
      <c r="A235" s="2">
        <v>234</v>
      </c>
      <c r="B235" s="3" t="s">
        <v>294</v>
      </c>
      <c r="C235" s="4">
        <v>45590</v>
      </c>
      <c r="D235" s="2" t="s">
        <v>65</v>
      </c>
      <c r="E235" s="2" t="s">
        <v>50</v>
      </c>
      <c r="F235" s="14">
        <v>1290950</v>
      </c>
      <c r="G235" s="6">
        <v>107939</v>
      </c>
      <c r="H235" t="str">
        <f t="shared" si="9"/>
        <v>Conclave</v>
      </c>
      <c r="K235" t="str">
        <f t="shared" si="10"/>
        <v>conclave</v>
      </c>
      <c r="N235" t="str">
        <f t="shared" si="11"/>
        <v>Focus Features</v>
      </c>
    </row>
    <row r="236" spans="1:14" ht="18" x14ac:dyDescent="0.2">
      <c r="A236" s="2">
        <v>235</v>
      </c>
      <c r="B236" s="3" t="s">
        <v>295</v>
      </c>
      <c r="C236" s="4">
        <v>37379</v>
      </c>
      <c r="D236" s="2" t="s">
        <v>256</v>
      </c>
      <c r="E236" s="2" t="s">
        <v>8</v>
      </c>
      <c r="F236" s="14">
        <v>1277505</v>
      </c>
      <c r="G236" s="6">
        <v>106815</v>
      </c>
      <c r="H236" t="str">
        <f t="shared" si="9"/>
        <v>Spider-Man</v>
      </c>
      <c r="K236" t="str">
        <f t="shared" si="10"/>
        <v>spiderman</v>
      </c>
      <c r="N236" t="str">
        <f t="shared" si="11"/>
        <v>Fathom Events</v>
      </c>
    </row>
    <row r="237" spans="1:14" ht="18" x14ac:dyDescent="0.2">
      <c r="A237" s="2">
        <v>236</v>
      </c>
      <c r="B237" s="3" t="s">
        <v>296</v>
      </c>
      <c r="C237" s="4">
        <v>45905</v>
      </c>
      <c r="D237" s="2" t="s">
        <v>185</v>
      </c>
      <c r="E237" s="2" t="s">
        <v>70</v>
      </c>
      <c r="F237" s="14">
        <v>1261731</v>
      </c>
      <c r="G237" s="6">
        <v>105496</v>
      </c>
      <c r="H237" t="str">
        <f t="shared" si="9"/>
        <v>Twinless</v>
      </c>
      <c r="K237" t="str">
        <f t="shared" si="10"/>
        <v>twinless</v>
      </c>
      <c r="N237" t="str">
        <f t="shared" si="11"/>
        <v>Roadside Attracti…</v>
      </c>
    </row>
    <row r="238" spans="1:14" ht="18" x14ac:dyDescent="0.2">
      <c r="A238" s="2">
        <v>237</v>
      </c>
      <c r="B238" s="3" t="s">
        <v>297</v>
      </c>
      <c r="C238" s="4">
        <v>41948</v>
      </c>
      <c r="D238" s="2" t="s">
        <v>26</v>
      </c>
      <c r="E238" s="2" t="s">
        <v>8</v>
      </c>
      <c r="F238" s="14">
        <v>1254410</v>
      </c>
      <c r="G238" s="6">
        <v>104884</v>
      </c>
      <c r="H238" t="str">
        <f t="shared" si="9"/>
        <v>Interstellar</v>
      </c>
      <c r="K238" t="str">
        <f t="shared" si="10"/>
        <v>interstellar</v>
      </c>
      <c r="N238" t="str">
        <f t="shared" si="11"/>
        <v>Paramount Pictures</v>
      </c>
    </row>
    <row r="239" spans="1:14" ht="18" x14ac:dyDescent="0.2">
      <c r="A239" s="2">
        <v>238</v>
      </c>
      <c r="B239" s="3" t="s">
        <v>298</v>
      </c>
      <c r="C239" s="4">
        <v>45716</v>
      </c>
      <c r="D239" s="2" t="s">
        <v>187</v>
      </c>
      <c r="E239" s="2" t="s">
        <v>70</v>
      </c>
      <c r="F239" s="14">
        <v>1250703</v>
      </c>
      <c r="G239" s="6">
        <v>104574</v>
      </c>
      <c r="H239" t="str">
        <f t="shared" si="9"/>
        <v>My Dead Friend Zoe</v>
      </c>
      <c r="K239" t="str">
        <f t="shared" si="10"/>
        <v>mydeadfriendzoe</v>
      </c>
      <c r="N239" t="str">
        <f t="shared" si="11"/>
        <v>Briarcliff Entert…</v>
      </c>
    </row>
    <row r="240" spans="1:14" ht="18" x14ac:dyDescent="0.2">
      <c r="A240" s="2">
        <v>239</v>
      </c>
      <c r="B240" s="3" t="s">
        <v>299</v>
      </c>
      <c r="C240" s="4">
        <v>45688</v>
      </c>
      <c r="D240" s="2" t="s">
        <v>187</v>
      </c>
      <c r="E240" s="2" t="s">
        <v>50</v>
      </c>
      <c r="F240" s="14">
        <v>1236630</v>
      </c>
      <c r="G240" s="6">
        <v>103397</v>
      </c>
      <c r="H240" t="str">
        <f t="shared" si="9"/>
        <v>Valiant One</v>
      </c>
      <c r="K240" t="str">
        <f t="shared" si="10"/>
        <v>valiantone</v>
      </c>
      <c r="N240" t="str">
        <f t="shared" si="11"/>
        <v>Briarcliff Entert…</v>
      </c>
    </row>
    <row r="241" spans="1:14" ht="18" x14ac:dyDescent="0.2">
      <c r="A241" s="2">
        <v>240</v>
      </c>
      <c r="B241" s="3" t="s">
        <v>300</v>
      </c>
      <c r="C241" s="4">
        <v>45716</v>
      </c>
      <c r="D241" s="2" t="s">
        <v>125</v>
      </c>
      <c r="E241" s="2" t="s">
        <v>12</v>
      </c>
      <c r="F241" s="14">
        <v>1223881</v>
      </c>
      <c r="G241" s="6">
        <v>102331</v>
      </c>
      <c r="H241" t="str">
        <f t="shared" si="9"/>
        <v>Mobile Suit Gundam GQuuuuuuX …</v>
      </c>
      <c r="K241" t="str">
        <f t="shared" si="10"/>
        <v>mobilesuitgundamgquuuu</v>
      </c>
      <c r="N241" t="str">
        <f t="shared" si="11"/>
        <v>GKIDS</v>
      </c>
    </row>
    <row r="242" spans="1:14" ht="18" x14ac:dyDescent="0.2">
      <c r="A242" s="2">
        <v>241</v>
      </c>
      <c r="B242" s="3" t="s">
        <v>301</v>
      </c>
      <c r="C242" s="4">
        <v>36392</v>
      </c>
      <c r="D242" s="2" t="s">
        <v>125</v>
      </c>
      <c r="E242" s="2" t="s">
        <v>55</v>
      </c>
      <c r="F242" s="14">
        <v>1188074</v>
      </c>
      <c r="G242" s="6">
        <v>99337</v>
      </c>
      <c r="H242" t="str">
        <f t="shared" si="9"/>
        <v>Perfect Blue</v>
      </c>
      <c r="K242" t="str">
        <f t="shared" si="10"/>
        <v>perfectblue</v>
      </c>
      <c r="N242" t="str">
        <f t="shared" si="11"/>
        <v>GKIDS</v>
      </c>
    </row>
    <row r="243" spans="1:14" ht="18" x14ac:dyDescent="0.2">
      <c r="A243" s="2">
        <v>242</v>
      </c>
      <c r="B243" s="3" t="s">
        <v>302</v>
      </c>
      <c r="C243" s="4">
        <v>45737</v>
      </c>
      <c r="D243" s="2" t="s">
        <v>187</v>
      </c>
      <c r="E243" s="2" t="s">
        <v>55</v>
      </c>
      <c r="F243" s="14">
        <v>1166243</v>
      </c>
      <c r="G243" s="6">
        <v>97512</v>
      </c>
      <c r="H243" t="str">
        <f t="shared" si="9"/>
        <v>Magazine Dreams</v>
      </c>
      <c r="K243" t="str">
        <f t="shared" si="10"/>
        <v>magazinedreams</v>
      </c>
      <c r="N243" t="str">
        <f t="shared" si="11"/>
        <v>Briarcliff Entert…</v>
      </c>
    </row>
    <row r="244" spans="1:14" ht="18" x14ac:dyDescent="0.2">
      <c r="A244" s="2">
        <v>243</v>
      </c>
      <c r="B244" s="3" t="s">
        <v>303</v>
      </c>
      <c r="C244" s="4">
        <v>45933</v>
      </c>
      <c r="D244" s="2" t="s">
        <v>65</v>
      </c>
      <c r="E244" s="2" t="s">
        <v>55</v>
      </c>
      <c r="F244" s="14">
        <v>1161830</v>
      </c>
      <c r="G244" s="6">
        <v>97143</v>
      </c>
      <c r="H244" t="str">
        <f t="shared" si="9"/>
        <v>Anemone</v>
      </c>
      <c r="K244" t="str">
        <f t="shared" si="10"/>
        <v>anemone</v>
      </c>
      <c r="N244" t="str">
        <f t="shared" si="11"/>
        <v>Focus Features</v>
      </c>
    </row>
    <row r="245" spans="1:14" ht="18" x14ac:dyDescent="0.2">
      <c r="A245" s="2">
        <v>244</v>
      </c>
      <c r="B245" s="3" t="s">
        <v>304</v>
      </c>
      <c r="C245" s="4">
        <v>45555</v>
      </c>
      <c r="D245" s="2" t="s">
        <v>175</v>
      </c>
      <c r="E245" s="2" t="s">
        <v>19</v>
      </c>
      <c r="F245" s="14">
        <v>1137741</v>
      </c>
      <c r="G245" s="6">
        <v>95129</v>
      </c>
      <c r="H245" t="str">
        <f t="shared" si="9"/>
        <v>The Substance</v>
      </c>
      <c r="K245" t="str">
        <f t="shared" si="10"/>
        <v>thesubstance</v>
      </c>
      <c r="N245" t="str">
        <f t="shared" si="11"/>
        <v>MUBI</v>
      </c>
    </row>
    <row r="246" spans="1:14" ht="18" x14ac:dyDescent="0.2">
      <c r="A246" s="2">
        <v>245</v>
      </c>
      <c r="B246" s="3" t="s">
        <v>305</v>
      </c>
      <c r="C246" s="4">
        <v>38168</v>
      </c>
      <c r="D246" s="2" t="s">
        <v>256</v>
      </c>
      <c r="E246" s="2" t="s">
        <v>8</v>
      </c>
      <c r="F246" s="14">
        <v>1113472</v>
      </c>
      <c r="G246" s="6">
        <v>93100</v>
      </c>
      <c r="H246" t="str">
        <f t="shared" si="9"/>
        <v>Spider-Man 2</v>
      </c>
      <c r="K246" t="str">
        <f t="shared" si="10"/>
        <v>spiderman2</v>
      </c>
      <c r="N246" t="str">
        <f t="shared" si="11"/>
        <v>Fathom Events</v>
      </c>
    </row>
    <row r="247" spans="1:14" ht="18" x14ac:dyDescent="0.2">
      <c r="A247" s="2">
        <v>246</v>
      </c>
      <c r="B247" s="3" t="s">
        <v>306</v>
      </c>
      <c r="C247" s="4">
        <v>45947</v>
      </c>
      <c r="D247" s="2" t="s">
        <v>175</v>
      </c>
      <c r="E247" s="2" t="s">
        <v>55</v>
      </c>
      <c r="F247" s="14">
        <v>1104490</v>
      </c>
      <c r="G247" s="6">
        <v>92349</v>
      </c>
      <c r="H247" t="str">
        <f t="shared" si="9"/>
        <v>The Mastermind</v>
      </c>
      <c r="K247" t="str">
        <f t="shared" si="10"/>
        <v>themastermind</v>
      </c>
      <c r="N247" t="str">
        <f t="shared" si="11"/>
        <v>MUBI</v>
      </c>
    </row>
    <row r="248" spans="1:14" ht="18" x14ac:dyDescent="0.2">
      <c r="A248" s="2">
        <v>247</v>
      </c>
      <c r="B248" s="3" t="s">
        <v>307</v>
      </c>
      <c r="C248" s="4">
        <v>45940</v>
      </c>
      <c r="D248" s="2" t="s">
        <v>79</v>
      </c>
      <c r="E248" s="2" t="s">
        <v>38</v>
      </c>
      <c r="F248" s="14">
        <v>1101149</v>
      </c>
      <c r="G248" s="6">
        <v>92069</v>
      </c>
      <c r="H248" t="str">
        <f t="shared" si="9"/>
        <v>If I Had Legs I’d Kick You</v>
      </c>
      <c r="K248" t="str">
        <f t="shared" si="10"/>
        <v>ifihadlegsidkickyo</v>
      </c>
      <c r="N248" t="str">
        <f t="shared" si="11"/>
        <v>A24</v>
      </c>
    </row>
    <row r="249" spans="1:14" ht="18" x14ac:dyDescent="0.2">
      <c r="A249" s="2">
        <v>248</v>
      </c>
      <c r="B249" s="3" t="s">
        <v>308</v>
      </c>
      <c r="C249" s="4">
        <v>41138</v>
      </c>
      <c r="D249" s="2" t="s">
        <v>256</v>
      </c>
      <c r="E249" s="2" t="s">
        <v>8</v>
      </c>
      <c r="F249" s="14">
        <v>1097418</v>
      </c>
      <c r="G249" s="6">
        <v>91757</v>
      </c>
      <c r="H249" t="str">
        <f t="shared" si="9"/>
        <v>ParaNorman</v>
      </c>
      <c r="K249" t="str">
        <f t="shared" si="10"/>
        <v>paranorman</v>
      </c>
      <c r="N249" t="str">
        <f t="shared" si="11"/>
        <v>Fathom Events</v>
      </c>
    </row>
    <row r="250" spans="1:14" ht="18" x14ac:dyDescent="0.2">
      <c r="A250" s="2">
        <v>249</v>
      </c>
      <c r="B250" s="3" t="s">
        <v>309</v>
      </c>
      <c r="C250" s="4">
        <v>36476</v>
      </c>
      <c r="D250" s="2" t="s">
        <v>284</v>
      </c>
      <c r="E250" s="2" t="s">
        <v>38</v>
      </c>
      <c r="F250" s="14">
        <v>1093805</v>
      </c>
      <c r="G250" s="6">
        <v>91455</v>
      </c>
      <c r="H250" t="str">
        <f t="shared" si="9"/>
        <v>Dogma</v>
      </c>
      <c r="K250" t="str">
        <f t="shared" si="10"/>
        <v>dogma</v>
      </c>
      <c r="N250" t="str">
        <f t="shared" si="11"/>
        <v>Iconic Releasing</v>
      </c>
    </row>
    <row r="251" spans="1:14" ht="18" x14ac:dyDescent="0.2">
      <c r="A251" s="2">
        <v>250</v>
      </c>
      <c r="B251" s="3" t="s">
        <v>310</v>
      </c>
      <c r="C251" s="4">
        <v>45737</v>
      </c>
      <c r="D251" s="2" t="s">
        <v>154</v>
      </c>
      <c r="E251" s="2" t="s">
        <v>19</v>
      </c>
      <c r="F251" s="14">
        <v>1083743</v>
      </c>
      <c r="G251" s="6">
        <v>90614</v>
      </c>
      <c r="H251" t="str">
        <f t="shared" si="9"/>
        <v>Ash</v>
      </c>
      <c r="K251" t="str">
        <f t="shared" si="10"/>
        <v>ash</v>
      </c>
      <c r="N251" t="str">
        <f t="shared" si="11"/>
        <v>RLJ Entertainment</v>
      </c>
    </row>
    <row r="252" spans="1:14" ht="18" x14ac:dyDescent="0.2">
      <c r="A252" s="2">
        <v>251</v>
      </c>
      <c r="B252" s="3" t="s">
        <v>311</v>
      </c>
      <c r="C252" s="4">
        <v>38695</v>
      </c>
      <c r="D252" s="2" t="s">
        <v>65</v>
      </c>
      <c r="E252" s="2" t="s">
        <v>55</v>
      </c>
      <c r="F252" s="14">
        <v>1068055</v>
      </c>
      <c r="G252" s="6">
        <v>89302</v>
      </c>
      <c r="H252" t="str">
        <f t="shared" si="9"/>
        <v>Brokeback Mountain</v>
      </c>
      <c r="K252" t="str">
        <f t="shared" si="10"/>
        <v>brokebackmountain</v>
      </c>
      <c r="N252" t="str">
        <f t="shared" si="11"/>
        <v>Focus Features</v>
      </c>
    </row>
    <row r="253" spans="1:14" ht="18" x14ac:dyDescent="0.2">
      <c r="A253" s="2">
        <v>252</v>
      </c>
      <c r="B253" s="3" t="s">
        <v>312</v>
      </c>
      <c r="C253" s="4">
        <v>45870</v>
      </c>
      <c r="D253" s="2" t="s">
        <v>313</v>
      </c>
      <c r="E253" s="2" t="s">
        <v>314</v>
      </c>
      <c r="F253" s="14">
        <v>1066592</v>
      </c>
      <c r="G253" s="6">
        <v>89180</v>
      </c>
      <c r="H253" t="str">
        <f t="shared" si="9"/>
        <v>CatVideoFest 2025</v>
      </c>
      <c r="K253" t="str">
        <f t="shared" si="10"/>
        <v>catvideofest2025</v>
      </c>
      <c r="N253" t="str">
        <f t="shared" si="11"/>
        <v>Oscilloscope Pict…</v>
      </c>
    </row>
    <row r="254" spans="1:14" ht="18" x14ac:dyDescent="0.2">
      <c r="A254" s="2">
        <v>253</v>
      </c>
      <c r="B254" s="3" t="s">
        <v>315</v>
      </c>
      <c r="C254" s="4">
        <v>45961</v>
      </c>
      <c r="D254" s="2" t="s">
        <v>316</v>
      </c>
      <c r="E254" s="2" t="s">
        <v>12</v>
      </c>
      <c r="F254" s="14">
        <v>1039440</v>
      </c>
      <c r="G254" s="6">
        <v>86910</v>
      </c>
      <c r="H254" t="str">
        <f t="shared" si="9"/>
        <v>Baahubali: The Epic</v>
      </c>
      <c r="K254" t="str">
        <f t="shared" si="10"/>
        <v>baahubalitheepic</v>
      </c>
      <c r="N254" t="str">
        <f t="shared" si="11"/>
        <v>Variance Films</v>
      </c>
    </row>
    <row r="255" spans="1:14" ht="18" x14ac:dyDescent="0.2">
      <c r="A255" s="2">
        <v>254</v>
      </c>
      <c r="B255" s="3" t="s">
        <v>317</v>
      </c>
      <c r="C255" s="4">
        <v>45996</v>
      </c>
      <c r="D255" s="2" t="s">
        <v>197</v>
      </c>
      <c r="E255" s="2" t="s">
        <v>38</v>
      </c>
      <c r="F255" s="14">
        <v>1035184</v>
      </c>
      <c r="G255" s="6">
        <v>86554</v>
      </c>
      <c r="H255" t="str">
        <f t="shared" si="9"/>
        <v>Fackham Hall</v>
      </c>
      <c r="K255" t="str">
        <f t="shared" si="10"/>
        <v>fackhamhall</v>
      </c>
      <c r="N255" t="str">
        <f t="shared" si="11"/>
        <v>Bleecker Street</v>
      </c>
    </row>
    <row r="256" spans="1:14" ht="18" x14ac:dyDescent="0.2">
      <c r="A256" s="2">
        <v>255</v>
      </c>
      <c r="B256" s="3" t="s">
        <v>318</v>
      </c>
      <c r="C256" s="4">
        <v>45772</v>
      </c>
      <c r="D256" s="2" t="s">
        <v>135</v>
      </c>
      <c r="E256" s="2" t="s">
        <v>55</v>
      </c>
      <c r="F256" s="14">
        <v>1030557</v>
      </c>
      <c r="G256" s="6">
        <v>86167</v>
      </c>
      <c r="H256" t="str">
        <f t="shared" si="9"/>
        <v>On Swift Horses</v>
      </c>
      <c r="K256" t="str">
        <f t="shared" si="10"/>
        <v>onswifthorses</v>
      </c>
      <c r="N256" t="str">
        <f t="shared" si="11"/>
        <v>Sony Pictures Cla…</v>
      </c>
    </row>
    <row r="257" spans="1:14" ht="18" x14ac:dyDescent="0.2">
      <c r="A257" s="2">
        <v>256</v>
      </c>
      <c r="B257" s="3" t="s">
        <v>319</v>
      </c>
      <c r="C257" s="4">
        <v>45919</v>
      </c>
      <c r="D257" s="2" t="s">
        <v>320</v>
      </c>
      <c r="E257" s="2" t="s">
        <v>89</v>
      </c>
      <c r="F257" s="14">
        <v>1022559</v>
      </c>
      <c r="G257" s="6">
        <v>85498</v>
      </c>
      <c r="H257" t="str">
        <f t="shared" si="9"/>
        <v>In Whose Name?</v>
      </c>
      <c r="K257" t="str">
        <f t="shared" si="10"/>
        <v>inwhosename?</v>
      </c>
      <c r="N257" t="str">
        <f t="shared" si="11"/>
        <v>AMSI Entertainment</v>
      </c>
    </row>
    <row r="258" spans="1:14" ht="18" x14ac:dyDescent="0.2">
      <c r="A258" s="2">
        <v>257</v>
      </c>
      <c r="B258" s="3" t="s">
        <v>321</v>
      </c>
      <c r="C258" s="4">
        <v>45968</v>
      </c>
      <c r="D258" s="2" t="s">
        <v>112</v>
      </c>
      <c r="E258" s="2" t="s">
        <v>55</v>
      </c>
      <c r="F258" s="14">
        <v>1010763</v>
      </c>
      <c r="G258" s="6">
        <v>84512</v>
      </c>
      <c r="H258" t="str">
        <f t="shared" si="9"/>
        <v>The Christmas Ring</v>
      </c>
      <c r="K258" t="str">
        <f t="shared" si="10"/>
        <v>thechristmasring</v>
      </c>
      <c r="N258" t="str">
        <f t="shared" si="11"/>
        <v>Fathom Entertainm…</v>
      </c>
    </row>
    <row r="259" spans="1:14" ht="18" x14ac:dyDescent="0.2">
      <c r="A259" s="2">
        <v>258</v>
      </c>
      <c r="B259" s="3" t="s">
        <v>322</v>
      </c>
      <c r="C259" s="4">
        <v>45890</v>
      </c>
      <c r="D259" s="2" t="s">
        <v>112</v>
      </c>
      <c r="E259" s="2" t="s">
        <v>12</v>
      </c>
      <c r="F259" s="14">
        <v>1005224</v>
      </c>
      <c r="G259" s="6">
        <v>84049</v>
      </c>
      <c r="H259" t="str">
        <f t="shared" ref="H259:H322" si="12">IFERROR(TRIM(LEFT(B259,FIND("(",B259)-1)),TRIM(B259))</f>
        <v>Primitive War</v>
      </c>
      <c r="K259" t="str">
        <f t="shared" ref="K259:K322" si="13">SUBSTITUTE(SUBSTITUTE(SUBSTITUTE(SUBSTITUTE(SUBSTITUTE(SUBSTITUTE(SUBSTITUTE(SUBSTITUTE(SUBSTITUTE(SUBSTITUTE(SUBSTITUTE(SUBSTITUTE(LOWER(LEFT(SUBSTITUTE(H259,"…",""),25)),":",""),",",""),".",""),"'",""),"’",""),"!",""),"*",""),"—",""),"–",""),"-",""),"&amp;","")," ","")</f>
        <v>primitivewar</v>
      </c>
      <c r="N259" t="str">
        <f t="shared" ref="N259:N322" si="14">IF(D259="","Other",D259)</f>
        <v>Fathom Entertainm…</v>
      </c>
    </row>
    <row r="260" spans="1:14" ht="18" x14ac:dyDescent="0.2">
      <c r="A260" s="2">
        <v>259</v>
      </c>
      <c r="B260" s="3" t="s">
        <v>323</v>
      </c>
      <c r="C260" s="4">
        <v>45821</v>
      </c>
      <c r="D260" s="2" t="s">
        <v>185</v>
      </c>
      <c r="E260" s="2" t="s">
        <v>324</v>
      </c>
      <c r="F260" s="14">
        <v>996456</v>
      </c>
      <c r="G260" s="6">
        <v>83316</v>
      </c>
      <c r="H260" t="str">
        <f t="shared" si="12"/>
        <v>The Unholy Trinity</v>
      </c>
      <c r="K260" t="str">
        <f t="shared" si="13"/>
        <v>theunholytrinity</v>
      </c>
      <c r="N260" t="str">
        <f t="shared" si="14"/>
        <v>Roadside Attracti…</v>
      </c>
    </row>
    <row r="261" spans="1:14" ht="18" x14ac:dyDescent="0.2">
      <c r="A261" s="2">
        <v>260</v>
      </c>
      <c r="B261" s="3" t="s">
        <v>325</v>
      </c>
      <c r="C261" s="7">
        <v>34255</v>
      </c>
      <c r="D261" s="2" t="s">
        <v>10</v>
      </c>
      <c r="E261" s="2" t="s">
        <v>17</v>
      </c>
      <c r="F261" s="14">
        <v>962106</v>
      </c>
      <c r="G261" s="6">
        <v>80444</v>
      </c>
      <c r="H261" t="str">
        <f t="shared" si="12"/>
        <v>The Nightmare Before Christmas</v>
      </c>
      <c r="K261" t="str">
        <f t="shared" si="13"/>
        <v>thenightmarebeforechri</v>
      </c>
      <c r="N261" t="str">
        <f t="shared" si="14"/>
        <v>Walt Disney</v>
      </c>
    </row>
    <row r="262" spans="1:14" ht="18" x14ac:dyDescent="0.2">
      <c r="A262" s="2">
        <v>261</v>
      </c>
      <c r="B262" s="3" t="s">
        <v>326</v>
      </c>
      <c r="C262" s="7">
        <v>32843</v>
      </c>
      <c r="D262" s="2" t="s">
        <v>7</v>
      </c>
      <c r="E262" s="2" t="s">
        <v>38</v>
      </c>
      <c r="F262" s="14">
        <v>960962</v>
      </c>
      <c r="G262" s="6">
        <v>80348</v>
      </c>
      <c r="H262" t="str">
        <f t="shared" si="12"/>
        <v>National Lampoon’s Christmas …</v>
      </c>
      <c r="K262" t="str">
        <f t="shared" si="13"/>
        <v>nationallampoonschrist</v>
      </c>
      <c r="N262" t="str">
        <f t="shared" si="14"/>
        <v>Warner Bros.</v>
      </c>
    </row>
    <row r="263" spans="1:14" ht="18" x14ac:dyDescent="0.2">
      <c r="A263" s="2">
        <v>262</v>
      </c>
      <c r="B263" s="3" t="s">
        <v>327</v>
      </c>
      <c r="C263" s="4">
        <v>38618</v>
      </c>
      <c r="D263" s="2" t="s">
        <v>7</v>
      </c>
      <c r="E263" s="2" t="s">
        <v>8</v>
      </c>
      <c r="F263" s="14">
        <v>940479</v>
      </c>
      <c r="G263" s="6">
        <v>78635</v>
      </c>
      <c r="H263" t="str">
        <f t="shared" si="12"/>
        <v>Corpse Bride</v>
      </c>
      <c r="K263" t="str">
        <f t="shared" si="13"/>
        <v>corpsebride</v>
      </c>
      <c r="N263" t="str">
        <f t="shared" si="14"/>
        <v>Warner Bros.</v>
      </c>
    </row>
    <row r="264" spans="1:14" ht="18" x14ac:dyDescent="0.2">
      <c r="A264" s="2">
        <v>263</v>
      </c>
      <c r="B264" s="3" t="s">
        <v>328</v>
      </c>
      <c r="C264" s="4">
        <v>45808</v>
      </c>
      <c r="D264" s="2" t="s">
        <v>228</v>
      </c>
      <c r="E264" s="2" t="s">
        <v>229</v>
      </c>
      <c r="F264" s="14">
        <v>939173</v>
      </c>
      <c r="G264" s="6">
        <v>78526</v>
      </c>
      <c r="H264" t="str">
        <f t="shared" si="12"/>
        <v>J-hope Tour ‘Hope on the Stag…</v>
      </c>
      <c r="K264" t="str">
        <f t="shared" si="13"/>
        <v>jhopetour‘hopeonthe</v>
      </c>
      <c r="N264" t="str">
        <f t="shared" si="14"/>
        <v>Trafalgar Releasi…</v>
      </c>
    </row>
    <row r="265" spans="1:14" ht="18" x14ac:dyDescent="0.2">
      <c r="A265" s="2">
        <v>264</v>
      </c>
      <c r="B265" s="3" t="s">
        <v>329</v>
      </c>
      <c r="C265" s="4">
        <v>45773</v>
      </c>
      <c r="D265" s="2" t="s">
        <v>112</v>
      </c>
      <c r="E265" s="2" t="s">
        <v>229</v>
      </c>
      <c r="F265" s="14">
        <v>933800</v>
      </c>
      <c r="G265" s="6">
        <v>78077</v>
      </c>
      <c r="H265" t="str">
        <f t="shared" si="12"/>
        <v>Met Opera: Le Nozze Di Figaro</v>
      </c>
      <c r="K265" t="str">
        <f t="shared" si="13"/>
        <v>metoperalenozzedifi</v>
      </c>
      <c r="N265" t="str">
        <f t="shared" si="14"/>
        <v>Fathom Entertainm…</v>
      </c>
    </row>
    <row r="266" spans="1:14" ht="18" x14ac:dyDescent="0.2">
      <c r="A266" s="2">
        <v>265</v>
      </c>
      <c r="B266" s="3" t="s">
        <v>330</v>
      </c>
      <c r="C266" s="4">
        <v>45765</v>
      </c>
      <c r="D266" s="2" t="s">
        <v>187</v>
      </c>
      <c r="E266" s="2" t="s">
        <v>38</v>
      </c>
      <c r="F266" s="14">
        <v>916022</v>
      </c>
      <c r="G266" s="6">
        <v>76590</v>
      </c>
      <c r="H266" t="str">
        <f t="shared" si="12"/>
        <v>Sneaks</v>
      </c>
      <c r="K266" t="str">
        <f t="shared" si="13"/>
        <v>sneaks</v>
      </c>
      <c r="N266" t="str">
        <f t="shared" si="14"/>
        <v>Briarcliff Entert…</v>
      </c>
    </row>
    <row r="267" spans="1:14" ht="18" x14ac:dyDescent="0.2">
      <c r="A267" s="2">
        <v>266</v>
      </c>
      <c r="B267" s="3" t="s">
        <v>331</v>
      </c>
      <c r="C267" s="4">
        <v>45877</v>
      </c>
      <c r="D267" s="2" t="s">
        <v>203</v>
      </c>
      <c r="E267" s="2" t="s">
        <v>38</v>
      </c>
      <c r="F267" s="14">
        <v>911054</v>
      </c>
      <c r="G267" s="6">
        <v>76175</v>
      </c>
      <c r="H267" t="str">
        <f t="shared" si="12"/>
        <v>North Star</v>
      </c>
      <c r="K267" t="str">
        <f t="shared" si="13"/>
        <v>northstar</v>
      </c>
      <c r="N267" t="str">
        <f t="shared" si="14"/>
        <v>Vertical Entertai…</v>
      </c>
    </row>
    <row r="268" spans="1:14" ht="18" x14ac:dyDescent="0.2">
      <c r="A268" s="2">
        <v>267</v>
      </c>
      <c r="B268" s="3" t="s">
        <v>332</v>
      </c>
      <c r="C268" s="4">
        <v>45751</v>
      </c>
      <c r="D268" s="2" t="s">
        <v>333</v>
      </c>
      <c r="E268" s="2" t="s">
        <v>83</v>
      </c>
      <c r="F268" s="14">
        <v>908593</v>
      </c>
      <c r="G268" s="6">
        <v>75969</v>
      </c>
      <c r="H268" t="str">
        <f t="shared" si="12"/>
        <v>A Nice Indian Boy</v>
      </c>
      <c r="K268" t="str">
        <f t="shared" si="13"/>
        <v>aniceindianboy</v>
      </c>
      <c r="N268" t="str">
        <f t="shared" si="14"/>
        <v>Blue Harbor</v>
      </c>
    </row>
    <row r="269" spans="1:14" ht="18" x14ac:dyDescent="0.2">
      <c r="A269" s="2">
        <v>268</v>
      </c>
      <c r="B269" s="3" t="s">
        <v>334</v>
      </c>
      <c r="C269" s="4">
        <v>46016</v>
      </c>
      <c r="D269" s="2" t="s">
        <v>77</v>
      </c>
      <c r="E269" s="2" t="s">
        <v>70</v>
      </c>
      <c r="F269" s="14">
        <v>892808</v>
      </c>
      <c r="G269" s="6">
        <v>74649</v>
      </c>
      <c r="H269" t="str">
        <f t="shared" si="12"/>
        <v>No Other Choice</v>
      </c>
      <c r="K269" t="str">
        <f t="shared" si="13"/>
        <v>nootherchoice</v>
      </c>
      <c r="N269" t="str">
        <f t="shared" si="14"/>
        <v>Neon</v>
      </c>
    </row>
    <row r="270" spans="1:14" ht="18" x14ac:dyDescent="0.2">
      <c r="A270" s="2">
        <v>269</v>
      </c>
      <c r="B270" s="3" t="s">
        <v>335</v>
      </c>
      <c r="C270" s="4">
        <v>45651</v>
      </c>
      <c r="D270" s="2" t="s">
        <v>260</v>
      </c>
      <c r="E270" s="2" t="s">
        <v>12</v>
      </c>
      <c r="F270" s="14">
        <v>888319</v>
      </c>
      <c r="G270" s="6">
        <v>74274</v>
      </c>
      <c r="H270" t="str">
        <f t="shared" si="12"/>
        <v>Harbin</v>
      </c>
      <c r="K270" t="str">
        <f t="shared" si="13"/>
        <v>harbin</v>
      </c>
      <c r="N270" t="str">
        <f t="shared" si="14"/>
        <v>Well Go USA</v>
      </c>
    </row>
    <row r="271" spans="1:14" ht="18" x14ac:dyDescent="0.2">
      <c r="A271" s="2">
        <v>270</v>
      </c>
      <c r="B271" s="3" t="s">
        <v>336</v>
      </c>
      <c r="C271" s="4">
        <v>45951</v>
      </c>
      <c r="D271" s="2" t="s">
        <v>139</v>
      </c>
      <c r="E271" s="2" t="s">
        <v>19</v>
      </c>
      <c r="F271" s="14">
        <v>885111</v>
      </c>
      <c r="G271" s="6">
        <v>74006</v>
      </c>
      <c r="H271" t="str">
        <f t="shared" si="12"/>
        <v>Thamma</v>
      </c>
      <c r="K271" t="str">
        <f t="shared" si="13"/>
        <v>thamma</v>
      </c>
      <c r="N271" t="str">
        <f t="shared" si="14"/>
        <v>Yash Raj Films</v>
      </c>
    </row>
    <row r="272" spans="1:14" ht="18" x14ac:dyDescent="0.2">
      <c r="A272" s="2">
        <v>271</v>
      </c>
      <c r="B272" s="3" t="s">
        <v>337</v>
      </c>
      <c r="C272" s="4">
        <v>37211</v>
      </c>
      <c r="D272" s="2" t="s">
        <v>256</v>
      </c>
      <c r="E272" s="2" t="s">
        <v>8</v>
      </c>
      <c r="F272" s="14">
        <v>878116</v>
      </c>
      <c r="G272" s="6">
        <v>73421</v>
      </c>
      <c r="H272" t="str">
        <f t="shared" si="12"/>
        <v>Harry Potter and the Sorcerer…</v>
      </c>
      <c r="K272" t="str">
        <f t="shared" si="13"/>
        <v>harrypotterandthesorc</v>
      </c>
      <c r="N272" t="str">
        <f t="shared" si="14"/>
        <v>Fathom Events</v>
      </c>
    </row>
    <row r="273" spans="1:14" ht="18" x14ac:dyDescent="0.2">
      <c r="A273" s="2">
        <v>272</v>
      </c>
      <c r="B273" s="3" t="s">
        <v>338</v>
      </c>
      <c r="C273" s="4">
        <v>45779</v>
      </c>
      <c r="D273" s="2" t="s">
        <v>339</v>
      </c>
      <c r="E273" s="2" t="s">
        <v>19</v>
      </c>
      <c r="F273" s="14">
        <v>866466</v>
      </c>
      <c r="G273" s="6">
        <v>72447</v>
      </c>
      <c r="H273" t="str">
        <f t="shared" si="12"/>
        <v>Rosario</v>
      </c>
      <c r="K273" t="str">
        <f t="shared" si="13"/>
        <v>rosario</v>
      </c>
      <c r="N273" t="str">
        <f t="shared" si="14"/>
        <v>Mucho Mas Media</v>
      </c>
    </row>
    <row r="274" spans="1:14" ht="18" x14ac:dyDescent="0.2">
      <c r="A274" s="2">
        <v>273</v>
      </c>
      <c r="B274" s="3" t="s">
        <v>340</v>
      </c>
      <c r="C274" s="7">
        <v>34880</v>
      </c>
      <c r="D274" s="2" t="s">
        <v>14</v>
      </c>
      <c r="E274" s="2" t="s">
        <v>55</v>
      </c>
      <c r="F274" s="14">
        <v>853367</v>
      </c>
      <c r="G274" s="6">
        <v>71352</v>
      </c>
      <c r="H274" t="str">
        <f t="shared" si="12"/>
        <v>Apollo 13</v>
      </c>
      <c r="K274" t="str">
        <f t="shared" si="13"/>
        <v>apollo13</v>
      </c>
      <c r="N274" t="str">
        <f t="shared" si="14"/>
        <v>Universal</v>
      </c>
    </row>
    <row r="275" spans="1:14" ht="18" x14ac:dyDescent="0.2">
      <c r="A275" s="2">
        <v>274</v>
      </c>
      <c r="B275" s="3" t="s">
        <v>341</v>
      </c>
      <c r="C275" s="4">
        <v>45737</v>
      </c>
      <c r="D275" s="2" t="s">
        <v>342</v>
      </c>
      <c r="E275" s="2" t="s">
        <v>89</v>
      </c>
      <c r="F275" s="14">
        <v>850593</v>
      </c>
      <c r="G275" s="6">
        <v>71120</v>
      </c>
      <c r="H275" t="str">
        <f t="shared" si="12"/>
        <v>Secret Mall Apartment</v>
      </c>
      <c r="K275" t="str">
        <f t="shared" si="13"/>
        <v>secretmallapartment</v>
      </c>
      <c r="N275" t="str">
        <f t="shared" si="14"/>
        <v>Wheelhouse Creati…</v>
      </c>
    </row>
    <row r="276" spans="1:14" ht="18" x14ac:dyDescent="0.2">
      <c r="A276" s="2">
        <v>275</v>
      </c>
      <c r="B276" s="3" t="s">
        <v>343</v>
      </c>
      <c r="C276" s="4">
        <v>45932</v>
      </c>
      <c r="D276" s="2" t="s">
        <v>182</v>
      </c>
      <c r="E276" s="2" t="s">
        <v>12</v>
      </c>
      <c r="F276" s="14">
        <v>850000</v>
      </c>
      <c r="G276" s="6">
        <v>71070</v>
      </c>
      <c r="H276" t="str">
        <f t="shared" si="12"/>
        <v>Kantara A Legend: Chapter 1</v>
      </c>
      <c r="K276" t="str">
        <f t="shared" si="13"/>
        <v>kantaraalegendchapter</v>
      </c>
      <c r="N276" t="str">
        <f t="shared" si="14"/>
        <v>Prathyangira Cine…</v>
      </c>
    </row>
    <row r="277" spans="1:14" ht="18" x14ac:dyDescent="0.2">
      <c r="A277" s="2">
        <v>276</v>
      </c>
      <c r="B277" s="3" t="s">
        <v>344</v>
      </c>
      <c r="C277" s="4">
        <v>45912</v>
      </c>
      <c r="D277" s="2" t="s">
        <v>175</v>
      </c>
      <c r="E277" s="2" t="s">
        <v>55</v>
      </c>
      <c r="F277" s="14">
        <v>841366</v>
      </c>
      <c r="G277" s="6">
        <v>70348</v>
      </c>
      <c r="H277" t="str">
        <f t="shared" si="12"/>
        <v>The History of Sound</v>
      </c>
      <c r="K277" t="str">
        <f t="shared" si="13"/>
        <v>thehistoryofsound</v>
      </c>
      <c r="N277" t="str">
        <f t="shared" si="14"/>
        <v>MUBI</v>
      </c>
    </row>
    <row r="278" spans="1:14" ht="18" x14ac:dyDescent="0.2">
      <c r="A278" s="2">
        <v>277</v>
      </c>
      <c r="B278" s="3" t="s">
        <v>345</v>
      </c>
      <c r="C278" s="4">
        <v>36924</v>
      </c>
      <c r="D278" s="2" t="s">
        <v>225</v>
      </c>
      <c r="E278" s="2" t="s">
        <v>55</v>
      </c>
      <c r="F278" s="14">
        <v>838653</v>
      </c>
      <c r="G278" s="6">
        <v>70121</v>
      </c>
      <c r="H278" t="str">
        <f t="shared" si="12"/>
        <v>In the Mood for Love</v>
      </c>
      <c r="K278" t="str">
        <f t="shared" si="13"/>
        <v>inthemoodforlove</v>
      </c>
      <c r="N278" t="str">
        <f t="shared" si="14"/>
        <v>Janus Films</v>
      </c>
    </row>
    <row r="279" spans="1:14" ht="18" x14ac:dyDescent="0.2">
      <c r="A279" s="2">
        <v>278</v>
      </c>
      <c r="B279" s="3" t="s">
        <v>346</v>
      </c>
      <c r="C279" s="7">
        <v>31396</v>
      </c>
      <c r="D279" s="2" t="s">
        <v>125</v>
      </c>
      <c r="E279" s="2" t="s">
        <v>8</v>
      </c>
      <c r="F279" s="14">
        <v>824366</v>
      </c>
      <c r="G279" s="6">
        <v>68927</v>
      </c>
      <c r="H279" t="str">
        <f t="shared" si="12"/>
        <v>Angel’s Egg</v>
      </c>
      <c r="K279" t="str">
        <f t="shared" si="13"/>
        <v>angelsegg</v>
      </c>
      <c r="N279" t="str">
        <f t="shared" si="14"/>
        <v>GKIDS</v>
      </c>
    </row>
    <row r="280" spans="1:14" ht="18" x14ac:dyDescent="0.2">
      <c r="A280" s="2">
        <v>279</v>
      </c>
      <c r="B280" s="3" t="s">
        <v>347</v>
      </c>
      <c r="C280" s="4">
        <v>45905</v>
      </c>
      <c r="D280" s="2" t="s">
        <v>162</v>
      </c>
      <c r="E280" s="2" t="s">
        <v>38</v>
      </c>
      <c r="F280" s="14">
        <v>823638</v>
      </c>
      <c r="G280" s="6">
        <v>68866</v>
      </c>
      <c r="H280" t="str">
        <f t="shared" si="12"/>
        <v>The Baltimorons</v>
      </c>
      <c r="K280" t="str">
        <f t="shared" si="13"/>
        <v>thebaltimorons</v>
      </c>
      <c r="N280" t="str">
        <f t="shared" si="14"/>
        <v>IFC Entertainment…</v>
      </c>
    </row>
    <row r="281" spans="1:14" ht="18" x14ac:dyDescent="0.2">
      <c r="A281" s="2">
        <v>280</v>
      </c>
      <c r="B281" s="3" t="s">
        <v>348</v>
      </c>
      <c r="C281" s="4">
        <v>40515</v>
      </c>
      <c r="D281" s="2" t="s">
        <v>349</v>
      </c>
      <c r="E281" s="2" t="s">
        <v>50</v>
      </c>
      <c r="F281" s="14">
        <v>815580</v>
      </c>
      <c r="G281" s="6">
        <v>68192</v>
      </c>
      <c r="H281" t="str">
        <f t="shared" si="12"/>
        <v>Black Swan</v>
      </c>
      <c r="K281" t="str">
        <f t="shared" si="13"/>
        <v>blackswan</v>
      </c>
      <c r="N281" t="str">
        <f t="shared" si="14"/>
        <v>IMAX Films</v>
      </c>
    </row>
    <row r="282" spans="1:14" ht="18" x14ac:dyDescent="0.2">
      <c r="A282" s="2">
        <v>281</v>
      </c>
      <c r="B282" s="3" t="s">
        <v>350</v>
      </c>
      <c r="C282" s="4">
        <v>45757</v>
      </c>
      <c r="D282" s="2" t="s">
        <v>182</v>
      </c>
      <c r="E282" s="2" t="s">
        <v>12</v>
      </c>
      <c r="F282" s="14">
        <v>812000</v>
      </c>
      <c r="G282" s="6">
        <v>67893</v>
      </c>
      <c r="H282" t="str">
        <f t="shared" si="12"/>
        <v>Good Bad Ugly</v>
      </c>
      <c r="K282" t="str">
        <f t="shared" si="13"/>
        <v>goodbadugly</v>
      </c>
      <c r="N282" t="str">
        <f t="shared" si="14"/>
        <v>Prathyangira Cine…</v>
      </c>
    </row>
    <row r="283" spans="1:14" ht="18" x14ac:dyDescent="0.2">
      <c r="A283" s="2">
        <v>282</v>
      </c>
      <c r="B283" s="3" t="s">
        <v>351</v>
      </c>
      <c r="C283" s="4">
        <v>45667</v>
      </c>
      <c r="D283" s="2" t="s">
        <v>197</v>
      </c>
      <c r="E283" s="2" t="s">
        <v>55</v>
      </c>
      <c r="F283" s="14">
        <v>811683</v>
      </c>
      <c r="G283" s="6">
        <v>67866</v>
      </c>
      <c r="H283" t="str">
        <f t="shared" si="12"/>
        <v>Hard Truths</v>
      </c>
      <c r="K283" t="str">
        <f t="shared" si="13"/>
        <v>hardtruths</v>
      </c>
      <c r="N283" t="str">
        <f t="shared" si="14"/>
        <v>Bleecker Street</v>
      </c>
    </row>
    <row r="284" spans="1:14" ht="18" x14ac:dyDescent="0.2">
      <c r="A284" s="2">
        <v>283</v>
      </c>
      <c r="B284" s="3" t="s">
        <v>352</v>
      </c>
      <c r="C284" s="4">
        <v>45709</v>
      </c>
      <c r="D284" s="2" t="s">
        <v>353</v>
      </c>
      <c r="E284" s="2" t="s">
        <v>50</v>
      </c>
      <c r="F284" s="14">
        <v>794091</v>
      </c>
      <c r="G284" s="6">
        <v>66396</v>
      </c>
      <c r="H284" t="str">
        <f t="shared" si="12"/>
        <v>Cleaner</v>
      </c>
      <c r="K284" t="str">
        <f t="shared" si="13"/>
        <v>cleaner</v>
      </c>
      <c r="N284" t="str">
        <f t="shared" si="14"/>
        <v>Quiver</v>
      </c>
    </row>
    <row r="285" spans="1:14" ht="18" x14ac:dyDescent="0.2">
      <c r="A285" s="2">
        <v>284</v>
      </c>
      <c r="B285" s="3" t="s">
        <v>354</v>
      </c>
      <c r="C285" s="4">
        <v>38674</v>
      </c>
      <c r="D285" s="2" t="s">
        <v>256</v>
      </c>
      <c r="E285" s="2" t="s">
        <v>8</v>
      </c>
      <c r="F285" s="14">
        <v>769877</v>
      </c>
      <c r="G285" s="6">
        <v>64371</v>
      </c>
      <c r="H285" t="str">
        <f t="shared" si="12"/>
        <v>Harry Potter and the Goblet o…</v>
      </c>
      <c r="K285" t="str">
        <f t="shared" si="13"/>
        <v>harrypotterandthegobl</v>
      </c>
      <c r="N285" t="str">
        <f t="shared" si="14"/>
        <v>Fathom Events</v>
      </c>
    </row>
    <row r="286" spans="1:14" ht="18" x14ac:dyDescent="0.2">
      <c r="A286" s="2">
        <v>285</v>
      </c>
      <c r="B286" s="3" t="s">
        <v>355</v>
      </c>
      <c r="C286" s="4">
        <v>45840</v>
      </c>
      <c r="D286" s="2" t="s">
        <v>289</v>
      </c>
      <c r="E286" s="2" t="s">
        <v>50</v>
      </c>
      <c r="F286" s="14">
        <v>768905</v>
      </c>
      <c r="G286" s="6">
        <v>64290</v>
      </c>
      <c r="H286" t="str">
        <f t="shared" si="12"/>
        <v>40 Acres</v>
      </c>
      <c r="K286" t="str">
        <f t="shared" si="13"/>
        <v>40acres</v>
      </c>
      <c r="N286" t="str">
        <f t="shared" si="14"/>
        <v>Magnolia Pictures</v>
      </c>
    </row>
    <row r="287" spans="1:14" ht="18" x14ac:dyDescent="0.2">
      <c r="A287" s="2">
        <v>286</v>
      </c>
      <c r="B287" s="3" t="s">
        <v>356</v>
      </c>
      <c r="C287" s="4">
        <v>45765</v>
      </c>
      <c r="D287" s="2" t="s">
        <v>225</v>
      </c>
      <c r="E287" s="2" t="s">
        <v>19</v>
      </c>
      <c r="F287" s="14">
        <v>755935</v>
      </c>
      <c r="G287" s="6">
        <v>63205</v>
      </c>
      <c r="H287" t="str">
        <f t="shared" si="12"/>
        <v>The Shrouds</v>
      </c>
      <c r="K287" t="str">
        <f t="shared" si="13"/>
        <v>theshrouds</v>
      </c>
      <c r="N287" t="str">
        <f t="shared" si="14"/>
        <v>Janus Films</v>
      </c>
    </row>
    <row r="288" spans="1:14" ht="18" x14ac:dyDescent="0.2">
      <c r="A288" s="2">
        <v>287</v>
      </c>
      <c r="B288" s="3" t="s">
        <v>357</v>
      </c>
      <c r="C288" s="4">
        <v>45772</v>
      </c>
      <c r="D288" s="2" t="s">
        <v>358</v>
      </c>
      <c r="E288" s="2" t="s">
        <v>89</v>
      </c>
      <c r="F288" s="14">
        <v>750396</v>
      </c>
      <c r="G288" s="6">
        <v>62742</v>
      </c>
      <c r="H288" t="str">
        <f t="shared" si="12"/>
        <v>Cheech and Chong’s Last Movie</v>
      </c>
      <c r="K288" t="str">
        <f t="shared" si="13"/>
        <v>cheechandchongslastm</v>
      </c>
      <c r="N288" t="str">
        <f t="shared" si="14"/>
        <v>Keep Smokin’</v>
      </c>
    </row>
    <row r="289" spans="1:14" ht="18" x14ac:dyDescent="0.2">
      <c r="A289" s="2">
        <v>288</v>
      </c>
      <c r="B289" s="3" t="s">
        <v>359</v>
      </c>
      <c r="C289" s="4">
        <v>45968</v>
      </c>
      <c r="D289" s="2" t="s">
        <v>242</v>
      </c>
      <c r="E289" s="2" t="s">
        <v>8</v>
      </c>
      <c r="F289" s="14">
        <v>733419</v>
      </c>
      <c r="G289" s="6">
        <v>61323</v>
      </c>
      <c r="H289" t="str">
        <f t="shared" si="12"/>
        <v>Grand Prix of Europe</v>
      </c>
      <c r="K289" t="str">
        <f t="shared" si="13"/>
        <v>grandprixofeurope</v>
      </c>
      <c r="N289" t="str">
        <f t="shared" si="14"/>
        <v>Viva Pictures</v>
      </c>
    </row>
    <row r="290" spans="1:14" ht="18" x14ac:dyDescent="0.2">
      <c r="A290" s="2">
        <v>289</v>
      </c>
      <c r="B290" s="3" t="s">
        <v>360</v>
      </c>
      <c r="C290" s="4">
        <v>45817</v>
      </c>
      <c r="D290" s="2" t="s">
        <v>112</v>
      </c>
      <c r="E290" s="2" t="s">
        <v>361</v>
      </c>
      <c r="F290" s="14">
        <v>725556</v>
      </c>
      <c r="G290" s="6">
        <v>60665</v>
      </c>
      <c r="H290" t="str">
        <f t="shared" si="12"/>
        <v>The American Miracle</v>
      </c>
      <c r="K290" t="str">
        <f t="shared" si="13"/>
        <v>theamericanmiracle</v>
      </c>
      <c r="N290" t="str">
        <f t="shared" si="14"/>
        <v>Fathom Entertainm…</v>
      </c>
    </row>
    <row r="291" spans="1:14" ht="18" x14ac:dyDescent="0.2">
      <c r="A291" s="2">
        <v>290</v>
      </c>
      <c r="B291" s="3" t="s">
        <v>362</v>
      </c>
      <c r="C291" s="4">
        <v>45758</v>
      </c>
      <c r="D291" s="2" t="s">
        <v>203</v>
      </c>
      <c r="E291" s="2" t="s">
        <v>38</v>
      </c>
      <c r="F291" s="14">
        <v>706033</v>
      </c>
      <c r="G291" s="6">
        <v>59033</v>
      </c>
      <c r="H291" t="str">
        <f t="shared" si="12"/>
        <v>Sacramento</v>
      </c>
      <c r="K291" t="str">
        <f t="shared" si="13"/>
        <v>sacramento</v>
      </c>
      <c r="N291" t="str">
        <f t="shared" si="14"/>
        <v>Vertical Entertai…</v>
      </c>
    </row>
    <row r="292" spans="1:14" ht="18" x14ac:dyDescent="0.2">
      <c r="A292" s="2">
        <v>291</v>
      </c>
      <c r="B292" s="3" t="s">
        <v>363</v>
      </c>
      <c r="C292" s="4">
        <v>45905</v>
      </c>
      <c r="D292" s="2" t="s">
        <v>203</v>
      </c>
      <c r="E292" s="2" t="s">
        <v>83</v>
      </c>
      <c r="F292" s="14">
        <v>703913</v>
      </c>
      <c r="G292" s="6">
        <v>58856</v>
      </c>
      <c r="H292" t="str">
        <f t="shared" si="12"/>
        <v>The Threesome</v>
      </c>
      <c r="K292" t="str">
        <f t="shared" si="13"/>
        <v>thethreesome</v>
      </c>
      <c r="N292" t="str">
        <f t="shared" si="14"/>
        <v>Vertical Entertai…</v>
      </c>
    </row>
    <row r="293" spans="1:14" ht="18" x14ac:dyDescent="0.2">
      <c r="A293" s="2">
        <v>292</v>
      </c>
      <c r="B293" s="3" t="s">
        <v>364</v>
      </c>
      <c r="C293" s="7">
        <v>31394</v>
      </c>
      <c r="D293" s="2" t="s">
        <v>26</v>
      </c>
      <c r="E293" s="2" t="s">
        <v>38</v>
      </c>
      <c r="F293" s="14">
        <v>703216</v>
      </c>
      <c r="G293" s="6">
        <v>58797</v>
      </c>
      <c r="H293" t="str">
        <f t="shared" si="12"/>
        <v>Clue</v>
      </c>
      <c r="K293" t="str">
        <f t="shared" si="13"/>
        <v>clue</v>
      </c>
      <c r="N293" t="str">
        <f t="shared" si="14"/>
        <v>Paramount Pictures</v>
      </c>
    </row>
    <row r="294" spans="1:14" ht="18" x14ac:dyDescent="0.2">
      <c r="A294" s="2">
        <v>293</v>
      </c>
      <c r="B294" s="3" t="s">
        <v>365</v>
      </c>
      <c r="C294" s="4">
        <v>46010</v>
      </c>
      <c r="D294" s="2" t="s">
        <v>67</v>
      </c>
      <c r="E294" s="2" t="s">
        <v>55</v>
      </c>
      <c r="F294" s="14">
        <v>695654</v>
      </c>
      <c r="G294" s="6">
        <v>58165</v>
      </c>
      <c r="H294" t="str">
        <f t="shared" si="12"/>
        <v>Is This Thing On?</v>
      </c>
      <c r="K294" t="str">
        <f t="shared" si="13"/>
        <v>isthisthingon?</v>
      </c>
      <c r="N294" t="str">
        <f t="shared" si="14"/>
        <v>Searchlight Pictu…</v>
      </c>
    </row>
    <row r="295" spans="1:14" ht="18" x14ac:dyDescent="0.2">
      <c r="A295" s="2">
        <v>294</v>
      </c>
      <c r="B295" s="3" t="s">
        <v>366</v>
      </c>
      <c r="C295" s="7">
        <v>30890</v>
      </c>
      <c r="D295" s="2" t="s">
        <v>7</v>
      </c>
      <c r="E295" s="2" t="s">
        <v>55</v>
      </c>
      <c r="F295" s="14">
        <v>692907</v>
      </c>
      <c r="G295" s="6">
        <v>57935</v>
      </c>
      <c r="H295" t="str">
        <f t="shared" si="12"/>
        <v>Purple Rain</v>
      </c>
      <c r="K295" t="str">
        <f t="shared" si="13"/>
        <v>purplerain</v>
      </c>
      <c r="N295" t="str">
        <f t="shared" si="14"/>
        <v>Warner Bros.</v>
      </c>
    </row>
    <row r="296" spans="1:14" ht="18" x14ac:dyDescent="0.2">
      <c r="A296" s="2">
        <v>295</v>
      </c>
      <c r="B296" s="3" t="s">
        <v>367</v>
      </c>
      <c r="C296" s="4">
        <v>45807</v>
      </c>
      <c r="D296" s="2" t="s">
        <v>228</v>
      </c>
      <c r="E296" s="2" t="s">
        <v>8</v>
      </c>
      <c r="F296" s="14">
        <v>689817</v>
      </c>
      <c r="G296" s="6">
        <v>57677</v>
      </c>
      <c r="H296" t="str">
        <f t="shared" si="12"/>
        <v>Peppa Meets the Baby Cinema E…</v>
      </c>
      <c r="K296" t="str">
        <f t="shared" si="13"/>
        <v>peppameetsthebabycine</v>
      </c>
      <c r="N296" t="str">
        <f t="shared" si="14"/>
        <v>Trafalgar Releasi…</v>
      </c>
    </row>
    <row r="297" spans="1:14" ht="18" x14ac:dyDescent="0.2">
      <c r="A297" s="2">
        <v>296</v>
      </c>
      <c r="B297" s="3" t="s">
        <v>368</v>
      </c>
      <c r="C297" s="4">
        <v>45709</v>
      </c>
      <c r="D297" s="2" t="s">
        <v>33</v>
      </c>
      <c r="E297" s="2" t="s">
        <v>12</v>
      </c>
      <c r="F297" s="14">
        <v>671343</v>
      </c>
      <c r="G297" s="6">
        <v>56132</v>
      </c>
      <c r="H297" t="str">
        <f t="shared" si="12"/>
        <v>Legends of the Condor Heroes:…</v>
      </c>
      <c r="K297" t="str">
        <f t="shared" si="13"/>
        <v>legendsofthecondorher</v>
      </c>
      <c r="N297" t="str">
        <f t="shared" si="14"/>
        <v>Sony Pictures</v>
      </c>
    </row>
    <row r="298" spans="1:14" ht="18" x14ac:dyDescent="0.2">
      <c r="A298" s="2">
        <v>297</v>
      </c>
      <c r="B298" s="3" t="s">
        <v>369</v>
      </c>
      <c r="C298" s="4">
        <v>45597</v>
      </c>
      <c r="D298" s="2" t="s">
        <v>67</v>
      </c>
      <c r="E298" s="2" t="s">
        <v>38</v>
      </c>
      <c r="F298" s="14">
        <v>668112</v>
      </c>
      <c r="G298" s="6">
        <v>55862</v>
      </c>
      <c r="H298" t="str">
        <f t="shared" si="12"/>
        <v>A Real Pain</v>
      </c>
      <c r="K298" t="str">
        <f t="shared" si="13"/>
        <v>arealpain</v>
      </c>
      <c r="N298" t="str">
        <f t="shared" si="14"/>
        <v>Searchlight Pictu…</v>
      </c>
    </row>
    <row r="299" spans="1:14" ht="18" x14ac:dyDescent="0.2">
      <c r="A299" s="2">
        <v>298</v>
      </c>
      <c r="B299" s="3" t="s">
        <v>370</v>
      </c>
      <c r="C299" s="4">
        <v>45884</v>
      </c>
      <c r="D299" s="2" t="s">
        <v>135</v>
      </c>
      <c r="E299" s="2" t="s">
        <v>324</v>
      </c>
      <c r="F299" s="14">
        <v>644585</v>
      </c>
      <c r="G299" s="6">
        <v>53895</v>
      </c>
      <c r="H299" t="str">
        <f t="shared" si="12"/>
        <v>East of Wall</v>
      </c>
      <c r="K299" t="str">
        <f t="shared" si="13"/>
        <v>eastofwall</v>
      </c>
      <c r="N299" t="str">
        <f t="shared" si="14"/>
        <v>Sony Pictures Cla…</v>
      </c>
    </row>
    <row r="300" spans="1:14" ht="18" x14ac:dyDescent="0.2">
      <c r="A300" s="2">
        <v>299</v>
      </c>
      <c r="B300" s="3" t="s">
        <v>371</v>
      </c>
      <c r="C300" s="4">
        <v>45849</v>
      </c>
      <c r="D300" s="2" t="s">
        <v>135</v>
      </c>
      <c r="E300" s="2" t="s">
        <v>55</v>
      </c>
      <c r="F300" s="14">
        <v>639310</v>
      </c>
      <c r="G300" s="6">
        <v>53454</v>
      </c>
      <c r="H300" t="str">
        <f t="shared" si="12"/>
        <v>Don’t Let’s Go to the Dogs To…</v>
      </c>
      <c r="K300" t="str">
        <f t="shared" si="13"/>
        <v>dontletsgotothedog</v>
      </c>
      <c r="N300" t="str">
        <f t="shared" si="14"/>
        <v>Sony Pictures Cla…</v>
      </c>
    </row>
    <row r="301" spans="1:14" ht="18" x14ac:dyDescent="0.2">
      <c r="A301" s="2">
        <v>300</v>
      </c>
      <c r="B301" s="3" t="s">
        <v>372</v>
      </c>
      <c r="C301" s="7">
        <v>31205</v>
      </c>
      <c r="D301" s="2" t="s">
        <v>256</v>
      </c>
      <c r="E301" s="2" t="s">
        <v>8</v>
      </c>
      <c r="F301" s="14">
        <v>636569</v>
      </c>
      <c r="G301" s="6">
        <v>53225</v>
      </c>
      <c r="H301" t="str">
        <f t="shared" si="12"/>
        <v>The Goonies</v>
      </c>
      <c r="K301" t="str">
        <f t="shared" si="13"/>
        <v>thegoonies</v>
      </c>
      <c r="N301" t="str">
        <f t="shared" si="14"/>
        <v>Fathom Events</v>
      </c>
    </row>
    <row r="302" spans="1:14" ht="18" x14ac:dyDescent="0.2">
      <c r="A302" s="2">
        <v>301</v>
      </c>
      <c r="B302" s="3" t="s">
        <v>373</v>
      </c>
      <c r="C302" s="4">
        <v>45891</v>
      </c>
      <c r="D302" s="2" t="s">
        <v>175</v>
      </c>
      <c r="E302" s="2" t="s">
        <v>55</v>
      </c>
      <c r="F302" s="14">
        <v>633965</v>
      </c>
      <c r="G302" s="6">
        <v>53007</v>
      </c>
      <c r="H302" t="str">
        <f t="shared" si="12"/>
        <v>Lurker</v>
      </c>
      <c r="K302" t="str">
        <f t="shared" si="13"/>
        <v>lurker</v>
      </c>
      <c r="N302" t="str">
        <f t="shared" si="14"/>
        <v>MUBI</v>
      </c>
    </row>
    <row r="303" spans="1:14" ht="18" x14ac:dyDescent="0.2">
      <c r="A303" s="2">
        <v>302</v>
      </c>
      <c r="B303" s="3" t="s">
        <v>374</v>
      </c>
      <c r="C303" s="7">
        <v>33179</v>
      </c>
      <c r="D303" s="2" t="s">
        <v>375</v>
      </c>
      <c r="E303" s="2" t="s">
        <v>50</v>
      </c>
      <c r="F303" s="14">
        <v>631145</v>
      </c>
      <c r="G303" s="6">
        <v>52771</v>
      </c>
      <c r="H303" t="str">
        <f t="shared" si="12"/>
        <v>Jacob’s Ladder</v>
      </c>
      <c r="K303" t="str">
        <f t="shared" si="13"/>
        <v>jacobsladder</v>
      </c>
      <c r="N303" t="str">
        <f t="shared" si="14"/>
        <v>Rialto Pictures</v>
      </c>
    </row>
    <row r="304" spans="1:14" ht="18" x14ac:dyDescent="0.2">
      <c r="A304" s="2">
        <v>303</v>
      </c>
      <c r="B304" s="3" t="s">
        <v>376</v>
      </c>
      <c r="C304" s="4">
        <v>45623</v>
      </c>
      <c r="D304" s="2" t="s">
        <v>77</v>
      </c>
      <c r="E304" s="2" t="s">
        <v>55</v>
      </c>
      <c r="F304" s="14">
        <v>616605</v>
      </c>
      <c r="G304" s="6">
        <v>51556</v>
      </c>
      <c r="H304" t="str">
        <f t="shared" si="12"/>
        <v>The Seed of the Sacred Fig</v>
      </c>
      <c r="K304" t="str">
        <f t="shared" si="13"/>
        <v>theseedofthesacredfi</v>
      </c>
      <c r="N304" t="str">
        <f t="shared" si="14"/>
        <v>Neon</v>
      </c>
    </row>
    <row r="305" spans="1:14" ht="18" x14ac:dyDescent="0.2">
      <c r="A305" s="2">
        <v>304</v>
      </c>
      <c r="B305" s="3" t="s">
        <v>377</v>
      </c>
      <c r="C305" s="4">
        <v>40137</v>
      </c>
      <c r="D305" s="2" t="s">
        <v>256</v>
      </c>
      <c r="E305" s="2" t="s">
        <v>55</v>
      </c>
      <c r="F305" s="14">
        <v>590815</v>
      </c>
      <c r="G305" s="6">
        <v>49399</v>
      </c>
      <c r="H305" t="str">
        <f t="shared" si="12"/>
        <v>The Twilight Saga: New Moon</v>
      </c>
      <c r="K305" t="str">
        <f t="shared" si="13"/>
        <v>thetwilightsaganewmo</v>
      </c>
      <c r="N305" t="str">
        <f t="shared" si="14"/>
        <v>Fathom Events</v>
      </c>
    </row>
    <row r="306" spans="1:14" ht="18" x14ac:dyDescent="0.2">
      <c r="A306" s="2">
        <v>305</v>
      </c>
      <c r="B306" s="3" t="s">
        <v>378</v>
      </c>
      <c r="C306" s="4">
        <v>41229</v>
      </c>
      <c r="D306" s="2" t="s">
        <v>52</v>
      </c>
      <c r="E306" s="2" t="s">
        <v>55</v>
      </c>
      <c r="F306" s="14">
        <v>590000</v>
      </c>
      <c r="G306" s="6">
        <v>49331</v>
      </c>
      <c r="H306" t="str">
        <f t="shared" si="12"/>
        <v>The Twilight Saga: Breaking D…</v>
      </c>
      <c r="K306" t="str">
        <f t="shared" si="13"/>
        <v>thetwilightsagabreaki</v>
      </c>
      <c r="N306" t="str">
        <f t="shared" si="14"/>
        <v>Lionsgate</v>
      </c>
    </row>
    <row r="307" spans="1:14" ht="18" x14ac:dyDescent="0.2">
      <c r="A307" s="2">
        <v>306</v>
      </c>
      <c r="B307" s="3" t="s">
        <v>379</v>
      </c>
      <c r="C307" s="4">
        <v>46003</v>
      </c>
      <c r="D307" s="2" t="s">
        <v>185</v>
      </c>
      <c r="E307" s="2" t="s">
        <v>19</v>
      </c>
      <c r="F307" s="14">
        <v>579165</v>
      </c>
      <c r="G307" s="6">
        <v>48425</v>
      </c>
      <c r="H307" t="str">
        <f t="shared" si="12"/>
        <v>Dust Bunny</v>
      </c>
      <c r="K307" t="str">
        <f t="shared" si="13"/>
        <v>dustbunny</v>
      </c>
      <c r="N307" t="str">
        <f t="shared" si="14"/>
        <v>Roadside Attracti…</v>
      </c>
    </row>
    <row r="308" spans="1:14" ht="18" x14ac:dyDescent="0.2">
      <c r="A308" s="2">
        <v>307</v>
      </c>
      <c r="B308" s="3" t="s">
        <v>380</v>
      </c>
      <c r="C308" s="4">
        <v>37244</v>
      </c>
      <c r="D308" s="2" t="s">
        <v>256</v>
      </c>
      <c r="E308" s="2" t="s">
        <v>8</v>
      </c>
      <c r="F308" s="14">
        <v>560900</v>
      </c>
      <c r="G308" s="6">
        <v>46898</v>
      </c>
      <c r="H308" t="str">
        <f t="shared" si="12"/>
        <v>The Lord of the Rings: The Fe…</v>
      </c>
      <c r="K308" t="str">
        <f t="shared" si="13"/>
        <v>thelordoftheringsth</v>
      </c>
      <c r="N308" t="str">
        <f t="shared" si="14"/>
        <v>Fathom Events</v>
      </c>
    </row>
    <row r="309" spans="1:14" ht="18" x14ac:dyDescent="0.2">
      <c r="A309" s="2">
        <v>308</v>
      </c>
      <c r="B309" s="3" t="s">
        <v>381</v>
      </c>
      <c r="C309" s="7">
        <v>31093</v>
      </c>
      <c r="D309" s="2" t="s">
        <v>14</v>
      </c>
      <c r="E309" s="2" t="s">
        <v>38</v>
      </c>
      <c r="F309" s="14">
        <v>559550</v>
      </c>
      <c r="G309" s="6">
        <v>46785</v>
      </c>
      <c r="H309" t="str">
        <f t="shared" si="12"/>
        <v>The Breakfast Club</v>
      </c>
      <c r="K309" t="str">
        <f t="shared" si="13"/>
        <v>thebreakfastclub</v>
      </c>
      <c r="N309" t="str">
        <f t="shared" si="14"/>
        <v>Universal</v>
      </c>
    </row>
    <row r="310" spans="1:14" ht="18" x14ac:dyDescent="0.2">
      <c r="A310" s="2">
        <v>309</v>
      </c>
      <c r="B310" s="3" t="s">
        <v>382</v>
      </c>
      <c r="C310" s="4">
        <v>45681</v>
      </c>
      <c r="D310" s="2" t="s">
        <v>125</v>
      </c>
      <c r="E310" s="2" t="s">
        <v>55</v>
      </c>
      <c r="F310" s="14">
        <v>557116</v>
      </c>
      <c r="G310" s="6">
        <v>46582</v>
      </c>
      <c r="H310" t="str">
        <f t="shared" si="12"/>
        <v>The Colors Within</v>
      </c>
      <c r="K310" t="str">
        <f t="shared" si="13"/>
        <v>thecolorswithin</v>
      </c>
      <c r="N310" t="str">
        <f t="shared" si="14"/>
        <v>GKIDS</v>
      </c>
    </row>
    <row r="311" spans="1:14" ht="18" x14ac:dyDescent="0.2">
      <c r="A311" s="2">
        <v>310</v>
      </c>
      <c r="B311" s="3" t="s">
        <v>383</v>
      </c>
      <c r="C311" s="4">
        <v>45723</v>
      </c>
      <c r="D311" s="2" t="s">
        <v>384</v>
      </c>
      <c r="E311" s="2" t="s">
        <v>55</v>
      </c>
      <c r="F311" s="14">
        <v>555000</v>
      </c>
      <c r="G311" s="6">
        <v>46405</v>
      </c>
      <c r="H311" t="str">
        <f t="shared" si="12"/>
        <v>Queen of the Ring</v>
      </c>
      <c r="K311" t="str">
        <f t="shared" si="13"/>
        <v>queenofthering</v>
      </c>
      <c r="N311" t="str">
        <f t="shared" si="14"/>
        <v>Sumerian</v>
      </c>
    </row>
    <row r="312" spans="1:14" ht="18" x14ac:dyDescent="0.2">
      <c r="A312" s="2">
        <v>311</v>
      </c>
      <c r="B312" s="3" t="s">
        <v>385</v>
      </c>
      <c r="C312" s="4">
        <v>38142</v>
      </c>
      <c r="D312" s="2" t="s">
        <v>256</v>
      </c>
      <c r="E312" s="2" t="s">
        <v>8</v>
      </c>
      <c r="F312" s="14">
        <v>551935</v>
      </c>
      <c r="G312" s="6">
        <v>46148</v>
      </c>
      <c r="H312" t="str">
        <f t="shared" si="12"/>
        <v>Harry Potter and the Prisoner…</v>
      </c>
      <c r="K312" t="str">
        <f t="shared" si="13"/>
        <v>harrypotterandthepris</v>
      </c>
      <c r="N312" t="str">
        <f t="shared" si="14"/>
        <v>Fathom Events</v>
      </c>
    </row>
    <row r="313" spans="1:14" ht="18" x14ac:dyDescent="0.2">
      <c r="A313" s="2">
        <v>312</v>
      </c>
      <c r="B313" s="3" t="s">
        <v>386</v>
      </c>
      <c r="C313" s="4">
        <v>45959</v>
      </c>
      <c r="D313" s="2" t="s">
        <v>185</v>
      </c>
      <c r="E313" s="2" t="s">
        <v>50</v>
      </c>
      <c r="F313" s="14">
        <v>551286</v>
      </c>
      <c r="G313" s="6">
        <v>46094</v>
      </c>
      <c r="H313" t="str">
        <f t="shared" si="12"/>
        <v>Anniversary</v>
      </c>
      <c r="K313" t="str">
        <f t="shared" si="13"/>
        <v>anniversary</v>
      </c>
      <c r="N313" t="str">
        <f t="shared" si="14"/>
        <v>Roadside Attracti…</v>
      </c>
    </row>
    <row r="314" spans="1:14" ht="18" x14ac:dyDescent="0.2">
      <c r="A314" s="2">
        <v>313</v>
      </c>
      <c r="B314" s="3" t="s">
        <v>387</v>
      </c>
      <c r="C314" s="4">
        <v>45737</v>
      </c>
      <c r="D314" s="2" t="s">
        <v>185</v>
      </c>
      <c r="E314" s="2" t="s">
        <v>38</v>
      </c>
      <c r="F314" s="14">
        <v>534372</v>
      </c>
      <c r="G314" s="6">
        <v>44680</v>
      </c>
      <c r="H314" t="str">
        <f t="shared" si="12"/>
        <v>Bob Trevino Likes It</v>
      </c>
      <c r="K314" t="str">
        <f t="shared" si="13"/>
        <v>bobtrevinolikesit</v>
      </c>
      <c r="N314" t="str">
        <f t="shared" si="14"/>
        <v>Roadside Attracti…</v>
      </c>
    </row>
    <row r="315" spans="1:14" ht="18" x14ac:dyDescent="0.2">
      <c r="A315" s="2">
        <v>314</v>
      </c>
      <c r="B315" s="3" t="s">
        <v>388</v>
      </c>
      <c r="C315" s="4">
        <v>45814</v>
      </c>
      <c r="D315" s="2" t="s">
        <v>389</v>
      </c>
      <c r="E315" s="2" t="s">
        <v>19</v>
      </c>
      <c r="F315" s="14">
        <v>527217</v>
      </c>
      <c r="G315" s="6">
        <v>44082</v>
      </c>
      <c r="H315" t="str">
        <f t="shared" si="12"/>
        <v>The Ritual</v>
      </c>
      <c r="K315" t="str">
        <f t="shared" si="13"/>
        <v>theritual</v>
      </c>
      <c r="N315" t="str">
        <f t="shared" si="14"/>
        <v>XYZ Films</v>
      </c>
    </row>
    <row r="316" spans="1:14" ht="18" x14ac:dyDescent="0.2">
      <c r="A316" s="2">
        <v>315</v>
      </c>
      <c r="B316" s="3" t="s">
        <v>390</v>
      </c>
      <c r="C316" s="4">
        <v>45723</v>
      </c>
      <c r="D316" s="2" t="s">
        <v>391</v>
      </c>
      <c r="E316" s="2" t="s">
        <v>38</v>
      </c>
      <c r="F316" s="14">
        <v>526284</v>
      </c>
      <c r="G316" s="6">
        <v>44004</v>
      </c>
      <c r="H316" t="str">
        <f t="shared" si="12"/>
        <v>Eephus</v>
      </c>
      <c r="K316" t="str">
        <f t="shared" si="13"/>
        <v>eephus</v>
      </c>
      <c r="N316" t="str">
        <f t="shared" si="14"/>
        <v>Music Box Films</v>
      </c>
    </row>
    <row r="317" spans="1:14" ht="18" x14ac:dyDescent="0.2">
      <c r="A317" s="2">
        <v>316</v>
      </c>
      <c r="B317" s="3" t="s">
        <v>392</v>
      </c>
      <c r="C317" s="4">
        <v>45744</v>
      </c>
      <c r="D317" s="2" t="s">
        <v>393</v>
      </c>
      <c r="E317" s="2" t="s">
        <v>89</v>
      </c>
      <c r="F317" s="14">
        <v>520034</v>
      </c>
      <c r="G317" s="6">
        <v>43481</v>
      </c>
      <c r="H317" t="str">
        <f t="shared" si="12"/>
        <v>The Encampments</v>
      </c>
      <c r="K317" t="str">
        <f t="shared" si="13"/>
        <v>theencampments</v>
      </c>
      <c r="N317" t="str">
        <f t="shared" si="14"/>
        <v>Watermelon Pictur…</v>
      </c>
    </row>
    <row r="318" spans="1:14" ht="18" x14ac:dyDescent="0.2">
      <c r="A318" s="2">
        <v>317</v>
      </c>
      <c r="B318" s="3" t="s">
        <v>394</v>
      </c>
      <c r="C318" s="4">
        <v>37972</v>
      </c>
      <c r="D318" s="2" t="s">
        <v>256</v>
      </c>
      <c r="E318" s="2" t="s">
        <v>8</v>
      </c>
      <c r="F318" s="14">
        <v>507731</v>
      </c>
      <c r="G318" s="6">
        <v>42452</v>
      </c>
      <c r="H318" t="str">
        <f t="shared" si="12"/>
        <v>The Lord of the Rings: The Re…</v>
      </c>
      <c r="K318" t="str">
        <f t="shared" si="13"/>
        <v>thelordoftheringsth</v>
      </c>
      <c r="N318" t="str">
        <f t="shared" si="14"/>
        <v>Fathom Events</v>
      </c>
    </row>
    <row r="319" spans="1:14" ht="18" x14ac:dyDescent="0.2">
      <c r="A319" s="2">
        <v>318</v>
      </c>
      <c r="B319" s="3" t="s">
        <v>395</v>
      </c>
      <c r="C319" s="4">
        <v>43413</v>
      </c>
      <c r="D319" s="2" t="s">
        <v>14</v>
      </c>
      <c r="E319" s="2" t="s">
        <v>8</v>
      </c>
      <c r="F319" s="14">
        <v>507380</v>
      </c>
      <c r="G319" s="6">
        <v>42423</v>
      </c>
      <c r="H319" t="str">
        <f t="shared" si="12"/>
        <v>Dr. Seuss’ The Grinch</v>
      </c>
      <c r="K319" t="str">
        <f t="shared" si="13"/>
        <v>drseussthegrinch</v>
      </c>
      <c r="N319" t="str">
        <f t="shared" si="14"/>
        <v>Universal</v>
      </c>
    </row>
    <row r="320" spans="1:14" ht="18" x14ac:dyDescent="0.2">
      <c r="A320" s="2">
        <v>319</v>
      </c>
      <c r="B320" s="3" t="s">
        <v>378</v>
      </c>
      <c r="C320" s="4">
        <v>40865</v>
      </c>
      <c r="D320" s="2" t="s">
        <v>396</v>
      </c>
      <c r="E320" s="2" t="s">
        <v>55</v>
      </c>
      <c r="F320" s="14">
        <v>504750</v>
      </c>
      <c r="G320" s="6">
        <v>42203</v>
      </c>
      <c r="H320" t="str">
        <f t="shared" si="12"/>
        <v>The Twilight Saga: Breaking D…</v>
      </c>
      <c r="K320" t="str">
        <f t="shared" si="13"/>
        <v>thetwilightsagabreaki</v>
      </c>
      <c r="N320" t="str">
        <f t="shared" si="14"/>
        <v>Summit Entertainm…</v>
      </c>
    </row>
    <row r="321" spans="1:14" ht="18" x14ac:dyDescent="0.2">
      <c r="A321" s="2">
        <v>320</v>
      </c>
      <c r="B321" s="3" t="s">
        <v>397</v>
      </c>
      <c r="C321" s="4">
        <v>45760</v>
      </c>
      <c r="D321" s="2" t="s">
        <v>33</v>
      </c>
      <c r="E321" s="2" t="s">
        <v>12</v>
      </c>
      <c r="F321" s="14">
        <v>503786</v>
      </c>
      <c r="G321" s="6">
        <v>42123</v>
      </c>
      <c r="H321" t="str">
        <f t="shared" si="12"/>
        <v>Kaiju No.8</v>
      </c>
      <c r="K321" t="str">
        <f t="shared" si="13"/>
        <v>kaijuno8</v>
      </c>
      <c r="N321" t="str">
        <f t="shared" si="14"/>
        <v>Sony Pictures</v>
      </c>
    </row>
    <row r="322" spans="1:14" ht="18" x14ac:dyDescent="0.2">
      <c r="A322" s="2">
        <v>321</v>
      </c>
      <c r="B322" s="3" t="s">
        <v>398</v>
      </c>
      <c r="C322" s="4">
        <v>43749</v>
      </c>
      <c r="D322" s="2" t="s">
        <v>77</v>
      </c>
      <c r="E322" s="2" t="s">
        <v>70</v>
      </c>
      <c r="F322" s="14">
        <v>498152</v>
      </c>
      <c r="G322" s="6">
        <v>41652</v>
      </c>
      <c r="H322" t="str">
        <f t="shared" si="12"/>
        <v>Parasite</v>
      </c>
      <c r="K322" t="str">
        <f t="shared" si="13"/>
        <v>parasite</v>
      </c>
      <c r="N322" t="str">
        <f t="shared" si="14"/>
        <v>Neon</v>
      </c>
    </row>
    <row r="323" spans="1:14" ht="18" x14ac:dyDescent="0.2">
      <c r="A323" s="2">
        <v>322</v>
      </c>
      <c r="B323" s="3" t="s">
        <v>399</v>
      </c>
      <c r="C323" s="4">
        <v>37608</v>
      </c>
      <c r="D323" s="2" t="s">
        <v>256</v>
      </c>
      <c r="E323" s="2" t="s">
        <v>8</v>
      </c>
      <c r="F323" s="14">
        <v>492391</v>
      </c>
      <c r="G323" s="6">
        <v>41170</v>
      </c>
      <c r="H323" t="str">
        <f t="shared" ref="H323:H386" si="15">IFERROR(TRIM(LEFT(B323,FIND("(",B323)-1)),TRIM(B323))</f>
        <v>The Lord of the Rings: The Tw…</v>
      </c>
      <c r="K323" t="str">
        <f t="shared" ref="K323:K386" si="16">SUBSTITUTE(SUBSTITUTE(SUBSTITUTE(SUBSTITUTE(SUBSTITUTE(SUBSTITUTE(SUBSTITUTE(SUBSTITUTE(SUBSTITUTE(SUBSTITUTE(SUBSTITUTE(SUBSTITUTE(LOWER(LEFT(SUBSTITUTE(H323,"…",""),25)),":",""),",",""),".",""),"'",""),"’",""),"!",""),"*",""),"—",""),"–",""),"-",""),"&amp;","")," ","")</f>
        <v>thelordoftheringsth</v>
      </c>
      <c r="N323" t="str">
        <f t="shared" ref="N323:N386" si="17">IF(D323="","Other",D323)</f>
        <v>Fathom Events</v>
      </c>
    </row>
    <row r="324" spans="1:14" ht="18" x14ac:dyDescent="0.2">
      <c r="A324" s="2">
        <v>323</v>
      </c>
      <c r="B324" s="3" t="s">
        <v>400</v>
      </c>
      <c r="C324" s="4">
        <v>45885</v>
      </c>
      <c r="D324" s="2" t="s">
        <v>284</v>
      </c>
      <c r="E324" s="2" t="s">
        <v>229</v>
      </c>
      <c r="F324" s="14">
        <v>478675</v>
      </c>
      <c r="G324" s="6">
        <v>40023</v>
      </c>
      <c r="H324" t="str">
        <f t="shared" si="15"/>
        <v>UFC 319: du Plessis vs. Chima…</v>
      </c>
      <c r="K324" t="str">
        <f t="shared" si="16"/>
        <v>ufc319duplessisvsc</v>
      </c>
      <c r="N324" t="str">
        <f t="shared" si="17"/>
        <v>Iconic Releasing</v>
      </c>
    </row>
    <row r="325" spans="1:14" ht="18" x14ac:dyDescent="0.2">
      <c r="A325" s="2">
        <v>324</v>
      </c>
      <c r="B325" s="3" t="s">
        <v>401</v>
      </c>
      <c r="C325" s="4">
        <v>45646</v>
      </c>
      <c r="D325" s="2" t="s">
        <v>402</v>
      </c>
      <c r="E325" s="2" t="s">
        <v>55</v>
      </c>
      <c r="F325" s="14">
        <v>465314</v>
      </c>
      <c r="G325" s="6">
        <v>38906</v>
      </c>
      <c r="H325" t="str">
        <f t="shared" si="15"/>
        <v>Le Comte de Monte-Cristo</v>
      </c>
      <c r="K325" t="str">
        <f t="shared" si="16"/>
        <v>lecomtedemontecristo</v>
      </c>
      <c r="N325" t="str">
        <f t="shared" si="17"/>
        <v>Samuel Goldwyn Fi…</v>
      </c>
    </row>
    <row r="326" spans="1:14" ht="18" x14ac:dyDescent="0.2">
      <c r="A326" s="2">
        <v>325</v>
      </c>
      <c r="B326" s="3" t="s">
        <v>403</v>
      </c>
      <c r="C326" s="4">
        <v>45772</v>
      </c>
      <c r="D326" s="2" t="s">
        <v>404</v>
      </c>
      <c r="E326" s="2" t="s">
        <v>55</v>
      </c>
      <c r="F326" s="14">
        <v>463081</v>
      </c>
      <c r="G326" s="6">
        <v>38719</v>
      </c>
      <c r="H326" t="str">
        <f t="shared" si="15"/>
        <v>Raising the Bar, the Alma Ric…</v>
      </c>
      <c r="K326" t="str">
        <f t="shared" si="16"/>
        <v>raisingthebarthealma</v>
      </c>
      <c r="N326" t="str">
        <f t="shared" si="17"/>
        <v>Susan Tuckett Med…</v>
      </c>
    </row>
    <row r="327" spans="1:14" ht="18" x14ac:dyDescent="0.2">
      <c r="A327" s="2">
        <v>326</v>
      </c>
      <c r="B327" s="3" t="s">
        <v>405</v>
      </c>
      <c r="C327" s="4">
        <v>45611</v>
      </c>
      <c r="D327" s="2" t="s">
        <v>225</v>
      </c>
      <c r="E327" s="2" t="s">
        <v>55</v>
      </c>
      <c r="F327" s="14">
        <v>461898</v>
      </c>
      <c r="G327" s="6">
        <v>38620</v>
      </c>
      <c r="H327" t="str">
        <f t="shared" si="15"/>
        <v>All We Imagine as Light</v>
      </c>
      <c r="K327" t="str">
        <f t="shared" si="16"/>
        <v>allweimagineaslight</v>
      </c>
      <c r="N327" t="str">
        <f t="shared" si="17"/>
        <v>Janus Films</v>
      </c>
    </row>
    <row r="328" spans="1:14" ht="18" x14ac:dyDescent="0.2">
      <c r="A328" s="2">
        <v>327</v>
      </c>
      <c r="B328" s="3" t="s">
        <v>406</v>
      </c>
      <c r="C328" s="7">
        <v>35111</v>
      </c>
      <c r="D328" s="2" t="s">
        <v>14</v>
      </c>
      <c r="E328" s="2" t="s">
        <v>38</v>
      </c>
      <c r="F328" s="14">
        <v>459245</v>
      </c>
      <c r="G328" s="6">
        <v>38398</v>
      </c>
      <c r="H328" t="str">
        <f t="shared" si="15"/>
        <v>Happy Gilmore</v>
      </c>
      <c r="K328" t="str">
        <f t="shared" si="16"/>
        <v>happygilmore</v>
      </c>
      <c r="N328" t="str">
        <f t="shared" si="17"/>
        <v>Universal</v>
      </c>
    </row>
    <row r="329" spans="1:14" ht="18" x14ac:dyDescent="0.2">
      <c r="A329" s="2">
        <v>328</v>
      </c>
      <c r="B329" s="3" t="s">
        <v>407</v>
      </c>
      <c r="C329" s="4">
        <v>45786</v>
      </c>
      <c r="D329" s="2" t="s">
        <v>187</v>
      </c>
      <c r="E329" s="2" t="s">
        <v>17</v>
      </c>
      <c r="F329" s="14">
        <v>456624</v>
      </c>
      <c r="G329" s="6">
        <v>38179</v>
      </c>
      <c r="H329" t="str">
        <f t="shared" si="15"/>
        <v>Juliet &amp; Romeo</v>
      </c>
      <c r="K329" t="str">
        <f t="shared" si="16"/>
        <v>julietromeo</v>
      </c>
      <c r="N329" t="str">
        <f t="shared" si="17"/>
        <v>Briarcliff Entert…</v>
      </c>
    </row>
    <row r="330" spans="1:14" ht="18" x14ac:dyDescent="0.2">
      <c r="A330" s="2">
        <v>329</v>
      </c>
      <c r="B330" s="3" t="s">
        <v>408</v>
      </c>
      <c r="C330" s="7">
        <v>32682</v>
      </c>
      <c r="D330" s="2" t="s">
        <v>7</v>
      </c>
      <c r="E330" s="2" t="s">
        <v>12</v>
      </c>
      <c r="F330" s="14">
        <v>455963</v>
      </c>
      <c r="G330" s="6">
        <v>38124</v>
      </c>
      <c r="H330" t="str">
        <f t="shared" si="15"/>
        <v>Batman</v>
      </c>
      <c r="K330" t="str">
        <f t="shared" si="16"/>
        <v>batman</v>
      </c>
      <c r="N330" t="str">
        <f t="shared" si="17"/>
        <v>Warner Bros.</v>
      </c>
    </row>
    <row r="331" spans="1:14" ht="18" x14ac:dyDescent="0.2">
      <c r="A331" s="2">
        <v>330</v>
      </c>
      <c r="B331" s="3" t="s">
        <v>409</v>
      </c>
      <c r="C331" s="4">
        <v>45863</v>
      </c>
      <c r="D331" s="2" t="s">
        <v>162</v>
      </c>
      <c r="E331" s="2" t="s">
        <v>19</v>
      </c>
      <c r="F331" s="14">
        <v>455830</v>
      </c>
      <c r="G331" s="6">
        <v>38113</v>
      </c>
      <c r="H331" t="str">
        <f t="shared" si="15"/>
        <v>House on Eden</v>
      </c>
      <c r="K331" t="str">
        <f t="shared" si="16"/>
        <v>houseoneden</v>
      </c>
      <c r="N331" t="str">
        <f t="shared" si="17"/>
        <v>IFC Entertainment…</v>
      </c>
    </row>
    <row r="332" spans="1:14" ht="18" x14ac:dyDescent="0.2">
      <c r="A332" s="2">
        <v>331</v>
      </c>
      <c r="B332" s="3" t="s">
        <v>410</v>
      </c>
      <c r="C332" s="4">
        <v>37575</v>
      </c>
      <c r="D332" s="2" t="s">
        <v>256</v>
      </c>
      <c r="E332" s="2" t="s">
        <v>8</v>
      </c>
      <c r="F332" s="14">
        <v>452711</v>
      </c>
      <c r="G332" s="6">
        <v>37852</v>
      </c>
      <c r="H332" t="str">
        <f t="shared" si="15"/>
        <v>Harry Potter and the Chamber …</v>
      </c>
      <c r="K332" t="str">
        <f t="shared" si="16"/>
        <v>harrypotterandthecham</v>
      </c>
      <c r="N332" t="str">
        <f t="shared" si="17"/>
        <v>Fathom Events</v>
      </c>
    </row>
    <row r="333" spans="1:14" ht="18" x14ac:dyDescent="0.2">
      <c r="A333" s="2">
        <v>332</v>
      </c>
      <c r="B333" s="3" t="s">
        <v>411</v>
      </c>
      <c r="C333" s="4">
        <v>40739</v>
      </c>
      <c r="D333" s="2" t="s">
        <v>7</v>
      </c>
      <c r="E333" s="2" t="s">
        <v>8</v>
      </c>
      <c r="F333" s="14">
        <v>436710</v>
      </c>
      <c r="G333" s="6">
        <v>36514</v>
      </c>
      <c r="H333" t="str">
        <f t="shared" si="15"/>
        <v>Harry Potter and the Deathly …</v>
      </c>
      <c r="K333" t="str">
        <f t="shared" si="16"/>
        <v>harrypotterandthedeat</v>
      </c>
      <c r="N333" t="str">
        <f t="shared" si="17"/>
        <v>Warner Bros.</v>
      </c>
    </row>
    <row r="334" spans="1:14" ht="18" x14ac:dyDescent="0.2">
      <c r="A334" s="2">
        <v>333</v>
      </c>
      <c r="B334" s="3" t="s">
        <v>412</v>
      </c>
      <c r="C334" s="4">
        <v>45723</v>
      </c>
      <c r="D334" s="2" t="s">
        <v>413</v>
      </c>
      <c r="E334" s="2" t="s">
        <v>19</v>
      </c>
      <c r="F334" s="14">
        <v>433817</v>
      </c>
      <c r="G334" s="6">
        <v>36272</v>
      </c>
      <c r="H334" t="str">
        <f t="shared" si="15"/>
        <v>The Rule of Jenny Pen</v>
      </c>
      <c r="K334" t="str">
        <f t="shared" si="16"/>
        <v>theruleofjennypen</v>
      </c>
      <c r="N334" t="str">
        <f t="shared" si="17"/>
        <v>IFC Films</v>
      </c>
    </row>
    <row r="335" spans="1:14" ht="18" x14ac:dyDescent="0.2">
      <c r="A335" s="2">
        <v>334</v>
      </c>
      <c r="B335" s="3" t="s">
        <v>414</v>
      </c>
      <c r="C335" s="4">
        <v>45751</v>
      </c>
      <c r="D335" s="2" t="s">
        <v>413</v>
      </c>
      <c r="E335" s="2" t="s">
        <v>55</v>
      </c>
      <c r="F335" s="14">
        <v>433617</v>
      </c>
      <c r="G335" s="6">
        <v>36256</v>
      </c>
      <c r="H335" t="str">
        <f t="shared" si="15"/>
        <v>The Luckiest Man in America</v>
      </c>
      <c r="K335" t="str">
        <f t="shared" si="16"/>
        <v>theluckiestmaninameri</v>
      </c>
      <c r="N335" t="str">
        <f t="shared" si="17"/>
        <v>IFC Films</v>
      </c>
    </row>
    <row r="336" spans="1:14" ht="18" x14ac:dyDescent="0.2">
      <c r="A336" s="2">
        <v>335</v>
      </c>
      <c r="B336" s="3" t="s">
        <v>415</v>
      </c>
      <c r="C336" s="4">
        <v>45919</v>
      </c>
      <c r="D336" s="2" t="s">
        <v>260</v>
      </c>
      <c r="E336" s="2" t="s">
        <v>55</v>
      </c>
      <c r="F336" s="14">
        <v>410904</v>
      </c>
      <c r="G336" s="6">
        <v>34357</v>
      </c>
      <c r="H336" t="str">
        <f t="shared" si="15"/>
        <v>Evil Unbound</v>
      </c>
      <c r="K336" t="str">
        <f t="shared" si="16"/>
        <v>evilunbound</v>
      </c>
      <c r="N336" t="str">
        <f t="shared" si="17"/>
        <v>Well Go USA</v>
      </c>
    </row>
    <row r="337" spans="1:14" ht="18" x14ac:dyDescent="0.2">
      <c r="A337" s="2">
        <v>336</v>
      </c>
      <c r="B337" s="3" t="s">
        <v>416</v>
      </c>
      <c r="C337" s="4">
        <v>45667</v>
      </c>
      <c r="D337" s="2" t="s">
        <v>260</v>
      </c>
      <c r="E337" s="2" t="s">
        <v>12</v>
      </c>
      <c r="F337" s="14">
        <v>407965</v>
      </c>
      <c r="G337" s="6">
        <v>34111</v>
      </c>
      <c r="H337" t="str">
        <f t="shared" si="15"/>
        <v>The Prosecutor</v>
      </c>
      <c r="K337" t="str">
        <f t="shared" si="16"/>
        <v>theprosecutor</v>
      </c>
      <c r="N337" t="str">
        <f t="shared" si="17"/>
        <v>Well Go USA</v>
      </c>
    </row>
    <row r="338" spans="1:14" ht="18" x14ac:dyDescent="0.2">
      <c r="A338" s="2">
        <v>337</v>
      </c>
      <c r="B338" s="3" t="s">
        <v>417</v>
      </c>
      <c r="C338" s="4">
        <v>45639</v>
      </c>
      <c r="D338" s="2" t="s">
        <v>7</v>
      </c>
      <c r="E338" s="2" t="s">
        <v>8</v>
      </c>
      <c r="F338" s="14">
        <v>403070</v>
      </c>
      <c r="G338" s="6">
        <v>33702</v>
      </c>
      <c r="H338" t="str">
        <f t="shared" si="15"/>
        <v>The Lord of the Rings: The Wa…</v>
      </c>
      <c r="K338" t="str">
        <f t="shared" si="16"/>
        <v>thelordoftheringsth</v>
      </c>
      <c r="N338" t="str">
        <f t="shared" si="17"/>
        <v>Warner Bros.</v>
      </c>
    </row>
    <row r="339" spans="1:14" ht="18" x14ac:dyDescent="0.2">
      <c r="A339" s="2">
        <v>338</v>
      </c>
      <c r="B339" s="3" t="s">
        <v>418</v>
      </c>
      <c r="C339" s="4">
        <v>39206</v>
      </c>
      <c r="D339" s="2" t="s">
        <v>256</v>
      </c>
      <c r="E339" s="2" t="s">
        <v>8</v>
      </c>
      <c r="F339" s="14">
        <v>400000</v>
      </c>
      <c r="G339" s="6">
        <v>33445</v>
      </c>
      <c r="H339" t="str">
        <f t="shared" si="15"/>
        <v>Spider-Man 3</v>
      </c>
      <c r="K339" t="str">
        <f t="shared" si="16"/>
        <v>spiderman3</v>
      </c>
      <c r="N339" t="str">
        <f t="shared" si="17"/>
        <v>Fathom Events</v>
      </c>
    </row>
    <row r="340" spans="1:14" ht="18" x14ac:dyDescent="0.2">
      <c r="A340" s="2">
        <v>339</v>
      </c>
      <c r="B340" s="3" t="s">
        <v>419</v>
      </c>
      <c r="C340" s="4">
        <v>45758</v>
      </c>
      <c r="D340" s="2" t="s">
        <v>289</v>
      </c>
      <c r="E340" s="2" t="s">
        <v>89</v>
      </c>
      <c r="F340" s="14">
        <v>394239</v>
      </c>
      <c r="G340" s="6">
        <v>32963</v>
      </c>
      <c r="H340" t="str">
        <f t="shared" si="15"/>
        <v>One to One: John &amp; Yoko</v>
      </c>
      <c r="K340" t="str">
        <f t="shared" si="16"/>
        <v>onetoonejohnyoko</v>
      </c>
      <c r="N340" t="str">
        <f t="shared" si="17"/>
        <v>Magnolia Pictures</v>
      </c>
    </row>
    <row r="341" spans="1:14" ht="18" x14ac:dyDescent="0.2">
      <c r="A341" s="2">
        <v>340</v>
      </c>
      <c r="B341" s="3" t="s">
        <v>420</v>
      </c>
      <c r="C341" s="4">
        <v>45877</v>
      </c>
      <c r="D341" s="2" t="s">
        <v>185</v>
      </c>
      <c r="E341" s="2" t="s">
        <v>19</v>
      </c>
      <c r="F341" s="14">
        <v>391173</v>
      </c>
      <c r="G341" s="6">
        <v>32707</v>
      </c>
      <c r="H341" t="str">
        <f t="shared" si="15"/>
        <v>Strange Harvest</v>
      </c>
      <c r="K341" t="str">
        <f t="shared" si="16"/>
        <v>strangeharvest</v>
      </c>
      <c r="N341" t="str">
        <f t="shared" si="17"/>
        <v>Roadside Attracti…</v>
      </c>
    </row>
    <row r="342" spans="1:14" ht="18" x14ac:dyDescent="0.2">
      <c r="A342" s="2">
        <v>341</v>
      </c>
      <c r="B342" s="3" t="s">
        <v>421</v>
      </c>
      <c r="C342" s="4">
        <v>45359</v>
      </c>
      <c r="D342" s="2" t="s">
        <v>14</v>
      </c>
      <c r="E342" s="2" t="s">
        <v>38</v>
      </c>
      <c r="F342" s="14">
        <v>387570</v>
      </c>
      <c r="G342" s="6">
        <v>32406</v>
      </c>
      <c r="H342" t="str">
        <f t="shared" si="15"/>
        <v>Kung Fu Panda 4</v>
      </c>
      <c r="K342" t="str">
        <f t="shared" si="16"/>
        <v>kungfupanda4</v>
      </c>
      <c r="N342" t="str">
        <f t="shared" si="17"/>
        <v>Universal</v>
      </c>
    </row>
    <row r="343" spans="1:14" ht="18" x14ac:dyDescent="0.2">
      <c r="A343" s="2">
        <v>342</v>
      </c>
      <c r="B343" s="3" t="s">
        <v>422</v>
      </c>
      <c r="C343" s="4">
        <v>44309</v>
      </c>
      <c r="D343" s="2" t="s">
        <v>423</v>
      </c>
      <c r="E343" s="2" t="s">
        <v>8</v>
      </c>
      <c r="F343" s="14">
        <v>383542</v>
      </c>
      <c r="G343" s="6">
        <v>32069</v>
      </c>
      <c r="H343" t="str">
        <f t="shared" si="15"/>
        <v>Demon Slayer: Kimetsu no Yaib…</v>
      </c>
      <c r="K343" t="str">
        <f t="shared" si="16"/>
        <v>demonslayerkimetsuno</v>
      </c>
      <c r="N343" t="str">
        <f t="shared" si="17"/>
        <v>FUNimation</v>
      </c>
    </row>
    <row r="344" spans="1:14" ht="18" x14ac:dyDescent="0.2">
      <c r="A344" s="2">
        <v>343</v>
      </c>
      <c r="B344" s="3" t="s">
        <v>424</v>
      </c>
      <c r="C344" s="4">
        <v>45891</v>
      </c>
      <c r="D344" s="2" t="s">
        <v>425</v>
      </c>
      <c r="E344" s="2" t="s">
        <v>50</v>
      </c>
      <c r="F344" s="14">
        <v>368186</v>
      </c>
      <c r="G344" s="6">
        <v>30785</v>
      </c>
      <c r="H344" t="str">
        <f t="shared" si="15"/>
        <v>Trust</v>
      </c>
      <c r="K344" t="str">
        <f t="shared" si="16"/>
        <v>trust</v>
      </c>
      <c r="N344" t="str">
        <f t="shared" si="17"/>
        <v>Republic Pictures</v>
      </c>
    </row>
    <row r="345" spans="1:14" ht="18" x14ac:dyDescent="0.2">
      <c r="A345" s="2">
        <v>344</v>
      </c>
      <c r="B345" s="3" t="s">
        <v>426</v>
      </c>
      <c r="C345" s="7">
        <v>30127</v>
      </c>
      <c r="D345" s="2" t="s">
        <v>14</v>
      </c>
      <c r="E345" s="2" t="s">
        <v>19</v>
      </c>
      <c r="F345" s="14">
        <v>367530</v>
      </c>
      <c r="G345" s="6">
        <v>30730</v>
      </c>
      <c r="H345" t="str">
        <f t="shared" si="15"/>
        <v>The Thing</v>
      </c>
      <c r="K345" t="str">
        <f t="shared" si="16"/>
        <v>thething</v>
      </c>
      <c r="N345" t="str">
        <f t="shared" si="17"/>
        <v>Universal</v>
      </c>
    </row>
    <row r="346" spans="1:14" ht="18" x14ac:dyDescent="0.2">
      <c r="A346" s="2">
        <v>345</v>
      </c>
      <c r="B346" s="3" t="s">
        <v>427</v>
      </c>
      <c r="C346" s="4">
        <v>45905</v>
      </c>
      <c r="D346" s="2" t="s">
        <v>125</v>
      </c>
      <c r="E346" s="2" t="s">
        <v>8</v>
      </c>
      <c r="F346" s="14">
        <v>365480</v>
      </c>
      <c r="G346" s="6">
        <v>30559</v>
      </c>
      <c r="H346" t="str">
        <f t="shared" si="15"/>
        <v>The Legend of Hei 2</v>
      </c>
      <c r="K346" t="str">
        <f t="shared" si="16"/>
        <v>thelegendofhei2</v>
      </c>
      <c r="N346" t="str">
        <f t="shared" si="17"/>
        <v>GKIDS</v>
      </c>
    </row>
    <row r="347" spans="1:14" ht="18" x14ac:dyDescent="0.2">
      <c r="A347" s="2">
        <v>346</v>
      </c>
      <c r="B347" s="3" t="s">
        <v>428</v>
      </c>
      <c r="C347" s="4">
        <v>45856</v>
      </c>
      <c r="D347" s="2" t="s">
        <v>225</v>
      </c>
      <c r="E347" s="2" t="s">
        <v>50</v>
      </c>
      <c r="F347" s="14">
        <v>355477</v>
      </c>
      <c r="G347" s="6">
        <v>29722</v>
      </c>
      <c r="H347" t="str">
        <f t="shared" si="15"/>
        <v>Cloud</v>
      </c>
      <c r="K347" t="str">
        <f t="shared" si="16"/>
        <v>cloud</v>
      </c>
      <c r="N347" t="str">
        <f t="shared" si="17"/>
        <v>Janus Films</v>
      </c>
    </row>
    <row r="348" spans="1:14" ht="18" x14ac:dyDescent="0.2">
      <c r="A348" s="2">
        <v>347</v>
      </c>
      <c r="B348" s="3" t="s">
        <v>429</v>
      </c>
      <c r="C348" s="4">
        <v>45933</v>
      </c>
      <c r="D348" s="2" t="s">
        <v>77</v>
      </c>
      <c r="E348" s="2" t="s">
        <v>89</v>
      </c>
      <c r="F348" s="14">
        <v>355288</v>
      </c>
      <c r="G348" s="6">
        <v>29706</v>
      </c>
      <c r="H348" t="str">
        <f t="shared" si="15"/>
        <v>Orwell: 2+2 = 5</v>
      </c>
      <c r="K348" t="str">
        <f t="shared" si="16"/>
        <v>orwell2+2=5</v>
      </c>
      <c r="N348" t="str">
        <f t="shared" si="17"/>
        <v>Neon</v>
      </c>
    </row>
    <row r="349" spans="1:14" ht="18" x14ac:dyDescent="0.2">
      <c r="A349" s="2">
        <v>348</v>
      </c>
      <c r="B349" s="3" t="s">
        <v>430</v>
      </c>
      <c r="C349" s="4">
        <v>45779</v>
      </c>
      <c r="D349" s="2" t="s">
        <v>431</v>
      </c>
      <c r="E349" s="2" t="s">
        <v>89</v>
      </c>
      <c r="F349" s="14">
        <v>354538</v>
      </c>
      <c r="G349" s="6">
        <v>29644</v>
      </c>
      <c r="H349" t="str">
        <f t="shared" si="15"/>
        <v>Pavements</v>
      </c>
      <c r="K349" t="str">
        <f t="shared" si="16"/>
        <v>pavements</v>
      </c>
      <c r="N349" t="str">
        <f t="shared" si="17"/>
        <v>Utopia</v>
      </c>
    </row>
    <row r="350" spans="1:14" ht="18" x14ac:dyDescent="0.2">
      <c r="A350" s="2">
        <v>349</v>
      </c>
      <c r="B350" s="3" t="s">
        <v>432</v>
      </c>
      <c r="C350" s="4">
        <v>45688</v>
      </c>
      <c r="D350" s="2" t="s">
        <v>197</v>
      </c>
      <c r="E350" s="2" t="s">
        <v>55</v>
      </c>
      <c r="F350" s="14">
        <v>350840</v>
      </c>
      <c r="G350" s="6">
        <v>29334</v>
      </c>
      <c r="H350" t="str">
        <f t="shared" si="15"/>
        <v>Love Me</v>
      </c>
      <c r="K350" t="str">
        <f t="shared" si="16"/>
        <v>loveme</v>
      </c>
      <c r="N350" t="str">
        <f t="shared" si="17"/>
        <v>Bleecker Street</v>
      </c>
    </row>
    <row r="351" spans="1:14" ht="18" x14ac:dyDescent="0.2">
      <c r="A351" s="2">
        <v>350</v>
      </c>
      <c r="B351" s="3" t="s">
        <v>433</v>
      </c>
      <c r="C351" s="7">
        <v>30113</v>
      </c>
      <c r="D351" s="2" t="s">
        <v>14</v>
      </c>
      <c r="E351" s="2" t="s">
        <v>8</v>
      </c>
      <c r="F351" s="14">
        <v>346755</v>
      </c>
      <c r="G351" s="6">
        <v>28993</v>
      </c>
      <c r="H351" t="str">
        <f t="shared" si="15"/>
        <v>E.T. the Extra-Terrestrial</v>
      </c>
      <c r="K351" t="str">
        <f t="shared" si="16"/>
        <v>ettheextraterrestria</v>
      </c>
      <c r="N351" t="str">
        <f t="shared" si="17"/>
        <v>Universal</v>
      </c>
    </row>
    <row r="352" spans="1:14" ht="18" x14ac:dyDescent="0.2">
      <c r="A352" s="2">
        <v>351</v>
      </c>
      <c r="B352" s="3" t="s">
        <v>434</v>
      </c>
      <c r="C352" s="7">
        <v>31401</v>
      </c>
      <c r="D352" s="2" t="s">
        <v>375</v>
      </c>
      <c r="E352" s="2" t="s">
        <v>55</v>
      </c>
      <c r="F352" s="14">
        <v>346347</v>
      </c>
      <c r="G352" s="6">
        <v>28959</v>
      </c>
      <c r="H352" t="str">
        <f t="shared" si="15"/>
        <v>Ran</v>
      </c>
      <c r="K352" t="str">
        <f t="shared" si="16"/>
        <v>ran</v>
      </c>
      <c r="N352" t="str">
        <f t="shared" si="17"/>
        <v>Rialto Pictures</v>
      </c>
    </row>
    <row r="353" spans="1:14" ht="18" x14ac:dyDescent="0.2">
      <c r="A353" s="2">
        <v>352</v>
      </c>
      <c r="B353" s="3" t="s">
        <v>435</v>
      </c>
      <c r="C353" s="4">
        <v>39647</v>
      </c>
      <c r="D353" s="2" t="s">
        <v>14</v>
      </c>
      <c r="E353" s="2" t="s">
        <v>17</v>
      </c>
      <c r="F353" s="14">
        <v>343635</v>
      </c>
      <c r="G353" s="6">
        <v>28732</v>
      </c>
      <c r="H353" t="str">
        <f t="shared" si="15"/>
        <v>Mamma Mia!</v>
      </c>
      <c r="K353" t="str">
        <f t="shared" si="16"/>
        <v>mammamia</v>
      </c>
      <c r="N353" t="str">
        <f t="shared" si="17"/>
        <v>Universal</v>
      </c>
    </row>
    <row r="354" spans="1:14" ht="18" x14ac:dyDescent="0.2">
      <c r="A354" s="2">
        <v>353</v>
      </c>
      <c r="B354" s="3" t="s">
        <v>436</v>
      </c>
      <c r="C354" s="4">
        <v>45869</v>
      </c>
      <c r="D354" s="2" t="s">
        <v>112</v>
      </c>
      <c r="E354" s="2" t="s">
        <v>89</v>
      </c>
      <c r="F354" s="14">
        <v>336366</v>
      </c>
      <c r="G354" s="6">
        <v>28124</v>
      </c>
      <c r="H354" t="str">
        <f t="shared" si="15"/>
        <v>Nothing But a Winner</v>
      </c>
      <c r="K354" t="str">
        <f t="shared" si="16"/>
        <v>nothingbutawinner</v>
      </c>
      <c r="N354" t="str">
        <f t="shared" si="17"/>
        <v>Fathom Entertainm…</v>
      </c>
    </row>
    <row r="355" spans="1:14" ht="18" x14ac:dyDescent="0.2">
      <c r="A355" s="2">
        <v>354</v>
      </c>
      <c r="B355" s="3" t="s">
        <v>437</v>
      </c>
      <c r="C355" s="4">
        <v>45695</v>
      </c>
      <c r="D355" s="2" t="s">
        <v>175</v>
      </c>
      <c r="E355" s="2" t="s">
        <v>50</v>
      </c>
      <c r="F355" s="14">
        <v>336339</v>
      </c>
      <c r="G355" s="6">
        <v>28122</v>
      </c>
      <c r="H355" t="str">
        <f t="shared" si="15"/>
        <v>Bring Them Down</v>
      </c>
      <c r="K355" t="str">
        <f t="shared" si="16"/>
        <v>bringthemdown</v>
      </c>
      <c r="N355" t="str">
        <f t="shared" si="17"/>
        <v>MUBI</v>
      </c>
    </row>
    <row r="356" spans="1:14" ht="18" x14ac:dyDescent="0.2">
      <c r="A356" s="2">
        <v>355</v>
      </c>
      <c r="B356" s="3" t="s">
        <v>438</v>
      </c>
      <c r="C356" s="4">
        <v>45675</v>
      </c>
      <c r="D356" s="2" t="s">
        <v>284</v>
      </c>
      <c r="E356" s="2" t="s">
        <v>229</v>
      </c>
      <c r="F356" s="14">
        <v>334988</v>
      </c>
      <c r="G356" s="6">
        <v>28009</v>
      </c>
      <c r="H356" t="str">
        <f t="shared" si="15"/>
        <v>UFC 311: Makhachev vs. Tsaruk…</v>
      </c>
      <c r="K356" t="str">
        <f t="shared" si="16"/>
        <v>ufc311makhachevvsts</v>
      </c>
      <c r="N356" t="str">
        <f t="shared" si="17"/>
        <v>Iconic Releasing</v>
      </c>
    </row>
    <row r="357" spans="1:14" ht="18" x14ac:dyDescent="0.2">
      <c r="A357" s="2">
        <v>356</v>
      </c>
      <c r="B357" s="3" t="s">
        <v>439</v>
      </c>
      <c r="C357" s="4">
        <v>45813</v>
      </c>
      <c r="D357" s="2" t="s">
        <v>384</v>
      </c>
      <c r="E357" s="2" t="s">
        <v>89</v>
      </c>
      <c r="F357" s="14">
        <v>331542</v>
      </c>
      <c r="G357" s="6">
        <v>27721</v>
      </c>
      <c r="H357" t="str">
        <f t="shared" si="15"/>
        <v>Turnstile: Never Enough</v>
      </c>
      <c r="K357" t="str">
        <f t="shared" si="16"/>
        <v>turnstileneverenough</v>
      </c>
      <c r="N357" t="str">
        <f t="shared" si="17"/>
        <v>Sumerian</v>
      </c>
    </row>
    <row r="358" spans="1:14" ht="18" x14ac:dyDescent="0.2">
      <c r="A358" s="2">
        <v>357</v>
      </c>
      <c r="B358" s="3" t="s">
        <v>440</v>
      </c>
      <c r="C358" s="4">
        <v>45660</v>
      </c>
      <c r="D358" s="2" t="s">
        <v>393</v>
      </c>
      <c r="E358" s="2" t="s">
        <v>89</v>
      </c>
      <c r="F358" s="14">
        <v>330188</v>
      </c>
      <c r="G358" s="6">
        <v>27608</v>
      </c>
      <c r="H358" t="str">
        <f t="shared" si="15"/>
        <v>From Ground Zero</v>
      </c>
      <c r="K358" t="str">
        <f t="shared" si="16"/>
        <v>fromgroundzero</v>
      </c>
      <c r="N358" t="str">
        <f t="shared" si="17"/>
        <v>Watermelon Pictur…</v>
      </c>
    </row>
    <row r="359" spans="1:14" ht="18" x14ac:dyDescent="0.2">
      <c r="A359" s="2">
        <v>358</v>
      </c>
      <c r="B359" s="3" t="s">
        <v>441</v>
      </c>
      <c r="C359" s="4">
        <v>44673</v>
      </c>
      <c r="D359" s="2" t="s">
        <v>14</v>
      </c>
      <c r="E359" s="2" t="s">
        <v>38</v>
      </c>
      <c r="F359" s="14">
        <v>328705</v>
      </c>
      <c r="G359" s="6">
        <v>27484</v>
      </c>
      <c r="H359" t="str">
        <f t="shared" si="15"/>
        <v>The Bad Guys</v>
      </c>
      <c r="K359" t="str">
        <f t="shared" si="16"/>
        <v>thebadguys</v>
      </c>
      <c r="N359" t="str">
        <f t="shared" si="17"/>
        <v>Universal</v>
      </c>
    </row>
    <row r="360" spans="1:14" ht="18" x14ac:dyDescent="0.2">
      <c r="A360" s="2">
        <v>359</v>
      </c>
      <c r="B360" s="3" t="s">
        <v>442</v>
      </c>
      <c r="C360" s="4">
        <v>45716</v>
      </c>
      <c r="D360" s="2" t="s">
        <v>443</v>
      </c>
      <c r="E360" s="2" t="s">
        <v>8</v>
      </c>
      <c r="F360" s="14">
        <v>325449</v>
      </c>
      <c r="G360" s="6">
        <v>27211</v>
      </c>
      <c r="H360" t="str">
        <f t="shared" si="15"/>
        <v>The Sloth Lane</v>
      </c>
      <c r="K360" t="str">
        <f t="shared" si="16"/>
        <v>theslothlane</v>
      </c>
      <c r="N360" t="str">
        <f t="shared" si="17"/>
        <v>Blue Fox Entertai…</v>
      </c>
    </row>
    <row r="361" spans="1:14" ht="18" x14ac:dyDescent="0.2">
      <c r="A361" s="2">
        <v>360</v>
      </c>
      <c r="B361" s="3" t="s">
        <v>444</v>
      </c>
      <c r="C361" s="4">
        <v>45996</v>
      </c>
      <c r="D361" s="2" t="s">
        <v>162</v>
      </c>
      <c r="E361" s="2" t="s">
        <v>55</v>
      </c>
      <c r="F361" s="14">
        <v>324768</v>
      </c>
      <c r="G361" s="6">
        <v>27155</v>
      </c>
      <c r="H361" t="str">
        <f t="shared" si="15"/>
        <v>100 Nights of Hero</v>
      </c>
      <c r="K361" t="str">
        <f t="shared" si="16"/>
        <v>100nightsofhero</v>
      </c>
      <c r="N361" t="str">
        <f t="shared" si="17"/>
        <v>IFC Entertainment…</v>
      </c>
    </row>
    <row r="362" spans="1:14" ht="18" x14ac:dyDescent="0.2">
      <c r="A362" s="2">
        <v>361</v>
      </c>
      <c r="B362" s="3" t="s">
        <v>445</v>
      </c>
      <c r="C362" s="4">
        <v>45889</v>
      </c>
      <c r="D362" s="2" t="s">
        <v>284</v>
      </c>
      <c r="E362" s="2" t="s">
        <v>19</v>
      </c>
      <c r="F362" s="14">
        <v>310031</v>
      </c>
      <c r="G362" s="6">
        <v>25922</v>
      </c>
      <c r="H362" t="str">
        <f t="shared" si="15"/>
        <v>Hell House LLC: Lineage</v>
      </c>
      <c r="K362" t="str">
        <f t="shared" si="16"/>
        <v>hellhousellclineage</v>
      </c>
      <c r="N362" t="str">
        <f t="shared" si="17"/>
        <v>Iconic Releasing</v>
      </c>
    </row>
    <row r="363" spans="1:14" ht="18" x14ac:dyDescent="0.2">
      <c r="A363" s="2">
        <v>362</v>
      </c>
      <c r="B363" s="3" t="s">
        <v>446</v>
      </c>
      <c r="C363" s="4">
        <v>45765</v>
      </c>
      <c r="D363" s="2" t="s">
        <v>447</v>
      </c>
      <c r="E363" s="2" t="s">
        <v>19</v>
      </c>
      <c r="F363" s="14">
        <v>308555</v>
      </c>
      <c r="G363" s="6">
        <v>25799</v>
      </c>
      <c r="H363" t="str">
        <f t="shared" si="15"/>
        <v>Den stygge stesøsteren</v>
      </c>
      <c r="K363" t="str">
        <f t="shared" si="16"/>
        <v>denstyggestesøsteren</v>
      </c>
      <c r="N363" t="str">
        <f t="shared" si="17"/>
        <v>Shudder</v>
      </c>
    </row>
    <row r="364" spans="1:14" ht="18" x14ac:dyDescent="0.2">
      <c r="A364" s="2">
        <v>363</v>
      </c>
      <c r="B364" s="3" t="s">
        <v>448</v>
      </c>
      <c r="C364" s="4">
        <v>40359</v>
      </c>
      <c r="D364" s="2" t="s">
        <v>396</v>
      </c>
      <c r="E364" s="2" t="s">
        <v>55</v>
      </c>
      <c r="F364" s="14">
        <v>303206</v>
      </c>
      <c r="G364" s="6">
        <v>25352</v>
      </c>
      <c r="H364" t="str">
        <f t="shared" si="15"/>
        <v>The Twilight Saga: Eclipse</v>
      </c>
      <c r="K364" t="str">
        <f t="shared" si="16"/>
        <v>thetwilightsagaeclips</v>
      </c>
      <c r="N364" t="str">
        <f t="shared" si="17"/>
        <v>Summit Entertainm…</v>
      </c>
    </row>
    <row r="365" spans="1:14" ht="18" x14ac:dyDescent="0.2">
      <c r="A365" s="2">
        <v>364</v>
      </c>
      <c r="B365" s="3" t="s">
        <v>449</v>
      </c>
      <c r="C365" s="4">
        <v>45695</v>
      </c>
      <c r="D365" s="2" t="s">
        <v>79</v>
      </c>
      <c r="E365" s="2" t="s">
        <v>55</v>
      </c>
      <c r="F365" s="14">
        <v>302801</v>
      </c>
      <c r="G365" s="6">
        <v>25318</v>
      </c>
      <c r="H365" t="str">
        <f t="shared" si="15"/>
        <v>Parthenope</v>
      </c>
      <c r="K365" t="str">
        <f t="shared" si="16"/>
        <v>parthenope</v>
      </c>
      <c r="N365" t="str">
        <f t="shared" si="17"/>
        <v>A24</v>
      </c>
    </row>
    <row r="366" spans="1:14" ht="18" x14ac:dyDescent="0.2">
      <c r="A366" s="2">
        <v>365</v>
      </c>
      <c r="B366" s="3" t="s">
        <v>450</v>
      </c>
      <c r="C366" s="4">
        <v>45786</v>
      </c>
      <c r="D366" s="2" t="s">
        <v>225</v>
      </c>
      <c r="E366" s="2" t="s">
        <v>55</v>
      </c>
      <c r="F366" s="14">
        <v>291307</v>
      </c>
      <c r="G366" s="6">
        <v>24357</v>
      </c>
      <c r="H366" t="str">
        <f t="shared" si="15"/>
        <v>Caught by the Tides</v>
      </c>
      <c r="K366" t="str">
        <f t="shared" si="16"/>
        <v>caughtbythetides</v>
      </c>
      <c r="N366" t="str">
        <f t="shared" si="17"/>
        <v>Janus Films</v>
      </c>
    </row>
    <row r="367" spans="1:14" ht="18" x14ac:dyDescent="0.2">
      <c r="A367" s="2">
        <v>366</v>
      </c>
      <c r="B367" s="3" t="s">
        <v>451</v>
      </c>
      <c r="C367" s="4">
        <v>45737</v>
      </c>
      <c r="D367" s="2" t="s">
        <v>289</v>
      </c>
      <c r="E367" s="2" t="s">
        <v>50</v>
      </c>
      <c r="F367" s="14">
        <v>279328</v>
      </c>
      <c r="G367" s="6">
        <v>23355</v>
      </c>
      <c r="H367" t="str">
        <f t="shared" si="15"/>
        <v>The Assessment</v>
      </c>
      <c r="K367" t="str">
        <f t="shared" si="16"/>
        <v>theassessment</v>
      </c>
      <c r="N367" t="str">
        <f t="shared" si="17"/>
        <v>Magnolia Pictures</v>
      </c>
    </row>
    <row r="368" spans="1:14" ht="18" x14ac:dyDescent="0.2">
      <c r="A368" s="2">
        <v>367</v>
      </c>
      <c r="B368" s="3" t="s">
        <v>452</v>
      </c>
      <c r="C368" s="7">
        <v>21314</v>
      </c>
      <c r="D368" s="2" t="s">
        <v>26</v>
      </c>
      <c r="E368" s="2" t="s">
        <v>50</v>
      </c>
      <c r="F368" s="14">
        <v>276635</v>
      </c>
      <c r="G368" s="6">
        <v>23130</v>
      </c>
      <c r="H368" t="str">
        <f t="shared" si="15"/>
        <v>Vertigo</v>
      </c>
      <c r="K368" t="str">
        <f t="shared" si="16"/>
        <v>vertigo</v>
      </c>
      <c r="N368" t="str">
        <f t="shared" si="17"/>
        <v>Paramount Pictures</v>
      </c>
    </row>
    <row r="369" spans="1:14" ht="18" x14ac:dyDescent="0.2">
      <c r="A369" s="2">
        <v>368</v>
      </c>
      <c r="B369" s="3" t="s">
        <v>453</v>
      </c>
      <c r="C369" s="7">
        <v>35622</v>
      </c>
      <c r="D369" s="2" t="s">
        <v>454</v>
      </c>
      <c r="E369" s="2" t="s">
        <v>83</v>
      </c>
      <c r="F369" s="14">
        <v>272559</v>
      </c>
      <c r="G369" s="6">
        <v>22789</v>
      </c>
      <c r="H369" t="str">
        <f t="shared" si="15"/>
        <v>Shall We Dance?</v>
      </c>
      <c r="K369" t="str">
        <f t="shared" si="16"/>
        <v>shallwedance?</v>
      </c>
      <c r="N369" t="str">
        <f t="shared" si="17"/>
        <v>Miramax</v>
      </c>
    </row>
    <row r="370" spans="1:14" ht="18" x14ac:dyDescent="0.2">
      <c r="A370" s="2">
        <v>369</v>
      </c>
      <c r="B370" s="3" t="s">
        <v>455</v>
      </c>
      <c r="C370" s="4">
        <v>45815</v>
      </c>
      <c r="D370" s="2" t="s">
        <v>284</v>
      </c>
      <c r="E370" s="2" t="s">
        <v>229</v>
      </c>
      <c r="F370" s="14">
        <v>265986</v>
      </c>
      <c r="G370" s="6">
        <v>22240</v>
      </c>
      <c r="H370" t="str">
        <f t="shared" si="15"/>
        <v>UFC 316: Dvalishvili vs. O’Ma…</v>
      </c>
      <c r="K370" t="str">
        <f t="shared" si="16"/>
        <v>ufc316dvalishvilivs</v>
      </c>
      <c r="N370" t="str">
        <f t="shared" si="17"/>
        <v>Iconic Releasing</v>
      </c>
    </row>
    <row r="371" spans="1:14" ht="18" x14ac:dyDescent="0.2">
      <c r="A371" s="2">
        <v>370</v>
      </c>
      <c r="B371" s="3" t="s">
        <v>456</v>
      </c>
      <c r="C371" s="4">
        <v>45814</v>
      </c>
      <c r="D371" s="2" t="s">
        <v>203</v>
      </c>
      <c r="E371" s="2" t="s">
        <v>38</v>
      </c>
      <c r="F371" s="14">
        <v>265837</v>
      </c>
      <c r="G371" s="6">
        <v>22227</v>
      </c>
      <c r="H371" t="str">
        <f t="shared" si="15"/>
        <v>I Don’t Understand You</v>
      </c>
      <c r="K371" t="str">
        <f t="shared" si="16"/>
        <v>idontunderstandyou</v>
      </c>
      <c r="N371" t="str">
        <f t="shared" si="17"/>
        <v>Vertical Entertai…</v>
      </c>
    </row>
    <row r="372" spans="1:14" ht="18" x14ac:dyDescent="0.2">
      <c r="A372" s="2">
        <v>371</v>
      </c>
      <c r="B372" s="3" t="s">
        <v>457</v>
      </c>
      <c r="C372" s="4">
        <v>45933</v>
      </c>
      <c r="D372" s="2" t="s">
        <v>458</v>
      </c>
      <c r="E372" s="2" t="s">
        <v>89</v>
      </c>
      <c r="F372" s="14">
        <v>258354</v>
      </c>
      <c r="G372" s="6">
        <v>21602</v>
      </c>
      <c r="H372" t="str">
        <f t="shared" si="15"/>
        <v>The Librarians</v>
      </c>
      <c r="K372" t="str">
        <f t="shared" si="16"/>
        <v>thelibrarians</v>
      </c>
      <c r="N372" t="str">
        <f t="shared" si="17"/>
        <v>8 Above</v>
      </c>
    </row>
    <row r="373" spans="1:14" ht="18" x14ac:dyDescent="0.2">
      <c r="A373" s="2">
        <v>372</v>
      </c>
      <c r="B373" s="3" t="s">
        <v>459</v>
      </c>
      <c r="C373" s="4">
        <v>41604</v>
      </c>
      <c r="D373" s="2" t="s">
        <v>125</v>
      </c>
      <c r="E373" s="2" t="s">
        <v>8</v>
      </c>
      <c r="F373" s="14">
        <v>258252</v>
      </c>
      <c r="G373" s="6">
        <v>21593</v>
      </c>
      <c r="H373" t="str">
        <f t="shared" si="15"/>
        <v>Wolf Children</v>
      </c>
      <c r="K373" t="str">
        <f t="shared" si="16"/>
        <v>wolfchildren</v>
      </c>
      <c r="N373" t="str">
        <f t="shared" si="17"/>
        <v>GKIDS</v>
      </c>
    </row>
    <row r="374" spans="1:14" ht="18" x14ac:dyDescent="0.2">
      <c r="A374" s="2">
        <v>373</v>
      </c>
      <c r="B374" s="3" t="s">
        <v>460</v>
      </c>
      <c r="C374" s="4">
        <v>45898</v>
      </c>
      <c r="D374" s="2" t="s">
        <v>461</v>
      </c>
      <c r="E374" s="2" t="s">
        <v>55</v>
      </c>
      <c r="F374" s="14">
        <v>254846</v>
      </c>
      <c r="G374" s="6">
        <v>21308</v>
      </c>
      <c r="H374" t="str">
        <f t="shared" si="15"/>
        <v>Love, Brooklyn</v>
      </c>
      <c r="K374" t="str">
        <f t="shared" si="16"/>
        <v>lovebrooklyn</v>
      </c>
      <c r="N374" t="str">
        <f t="shared" si="17"/>
        <v>Greenwich</v>
      </c>
    </row>
    <row r="375" spans="1:14" ht="18" x14ac:dyDescent="0.2">
      <c r="A375" s="2">
        <v>374</v>
      </c>
      <c r="B375" s="3" t="s">
        <v>462</v>
      </c>
      <c r="C375" s="7">
        <v>35044</v>
      </c>
      <c r="D375" s="2" t="s">
        <v>33</v>
      </c>
      <c r="E375" s="2" t="s">
        <v>55</v>
      </c>
      <c r="F375" s="14">
        <v>253295</v>
      </c>
      <c r="G375" s="6">
        <v>21179</v>
      </c>
      <c r="H375" t="str">
        <f t="shared" si="15"/>
        <v>Sense and Sensibility</v>
      </c>
      <c r="K375" t="str">
        <f t="shared" si="16"/>
        <v>senseandsensibility</v>
      </c>
      <c r="N375" t="str">
        <f t="shared" si="17"/>
        <v>Sony Pictures</v>
      </c>
    </row>
    <row r="376" spans="1:14" ht="18" x14ac:dyDescent="0.2">
      <c r="A376" s="2">
        <v>375</v>
      </c>
      <c r="B376" s="3" t="s">
        <v>463</v>
      </c>
      <c r="C376" s="4">
        <v>45779</v>
      </c>
      <c r="D376" s="2" t="s">
        <v>461</v>
      </c>
      <c r="E376" s="2" t="s">
        <v>55</v>
      </c>
      <c r="F376" s="14">
        <v>251923</v>
      </c>
      <c r="G376" s="6">
        <v>21064</v>
      </c>
      <c r="H376" t="str">
        <f t="shared" si="15"/>
        <v>Bonjour Tristesse</v>
      </c>
      <c r="K376" t="str">
        <f t="shared" si="16"/>
        <v>bonjourtristesse</v>
      </c>
      <c r="N376" t="str">
        <f t="shared" si="17"/>
        <v>Greenwich</v>
      </c>
    </row>
    <row r="377" spans="1:14" ht="18" x14ac:dyDescent="0.2">
      <c r="A377" s="2">
        <v>376</v>
      </c>
      <c r="B377" s="3" t="s">
        <v>464</v>
      </c>
      <c r="C377" s="7">
        <v>21983</v>
      </c>
      <c r="D377" s="2" t="s">
        <v>256</v>
      </c>
      <c r="E377" s="2" t="s">
        <v>19</v>
      </c>
      <c r="F377" s="14">
        <v>248470</v>
      </c>
      <c r="G377" s="6">
        <v>20775</v>
      </c>
      <c r="H377" t="str">
        <f t="shared" si="15"/>
        <v>Psycho</v>
      </c>
      <c r="K377" t="str">
        <f t="shared" si="16"/>
        <v>psycho</v>
      </c>
      <c r="N377" t="str">
        <f t="shared" si="17"/>
        <v>Fathom Events</v>
      </c>
    </row>
    <row r="378" spans="1:14" ht="18" x14ac:dyDescent="0.2">
      <c r="A378" s="2">
        <v>377</v>
      </c>
      <c r="B378" s="3" t="s">
        <v>465</v>
      </c>
      <c r="C378" s="4">
        <v>45968</v>
      </c>
      <c r="D378" s="2" t="s">
        <v>225</v>
      </c>
      <c r="E378" s="2" t="s">
        <v>55</v>
      </c>
      <c r="F378" s="14">
        <v>246513</v>
      </c>
      <c r="G378" s="6">
        <v>20611</v>
      </c>
      <c r="H378" t="str">
        <f t="shared" si="15"/>
        <v>Peter Hujar’s Day</v>
      </c>
      <c r="K378" t="str">
        <f t="shared" si="16"/>
        <v>peterhujarsday</v>
      </c>
      <c r="N378" t="str">
        <f t="shared" si="17"/>
        <v>Janus Films</v>
      </c>
    </row>
    <row r="379" spans="1:14" ht="18" x14ac:dyDescent="0.2">
      <c r="A379" s="2">
        <v>378</v>
      </c>
      <c r="B379" s="3" t="s">
        <v>466</v>
      </c>
      <c r="C379" s="4">
        <v>45604</v>
      </c>
      <c r="D379" s="2" t="s">
        <v>52</v>
      </c>
      <c r="E379" s="2" t="s">
        <v>38</v>
      </c>
      <c r="F379" s="14">
        <v>246085</v>
      </c>
      <c r="G379" s="6">
        <v>20576</v>
      </c>
      <c r="H379" t="str">
        <f t="shared" si="15"/>
        <v>The Best Christmas Pageant Ev…</v>
      </c>
      <c r="K379" t="str">
        <f t="shared" si="16"/>
        <v>thebestchristmaspagean</v>
      </c>
      <c r="N379" t="str">
        <f t="shared" si="17"/>
        <v>Lionsgate</v>
      </c>
    </row>
    <row r="380" spans="1:14" ht="18" x14ac:dyDescent="0.2">
      <c r="A380" s="2">
        <v>379</v>
      </c>
      <c r="B380" s="3" t="s">
        <v>467</v>
      </c>
      <c r="C380" s="4">
        <v>40536</v>
      </c>
      <c r="D380" s="2" t="s">
        <v>125</v>
      </c>
      <c r="E380" s="2" t="s">
        <v>8</v>
      </c>
      <c r="F380" s="14">
        <v>245265</v>
      </c>
      <c r="G380" s="6">
        <v>20507</v>
      </c>
      <c r="H380" t="str">
        <f t="shared" si="15"/>
        <v>Summer Wars</v>
      </c>
      <c r="K380" t="str">
        <f t="shared" si="16"/>
        <v>summerwars</v>
      </c>
      <c r="N380" t="str">
        <f t="shared" si="17"/>
        <v>GKIDS</v>
      </c>
    </row>
    <row r="381" spans="1:14" ht="18" x14ac:dyDescent="0.2">
      <c r="A381" s="2">
        <v>380</v>
      </c>
      <c r="B381" s="3" t="s">
        <v>468</v>
      </c>
      <c r="C381" s="4">
        <v>45317</v>
      </c>
      <c r="D381" s="2" t="s">
        <v>469</v>
      </c>
      <c r="E381" s="2" t="s">
        <v>38</v>
      </c>
      <c r="F381" s="14">
        <v>243844</v>
      </c>
      <c r="G381" s="6">
        <v>20388</v>
      </c>
      <c r="H381" t="str">
        <f t="shared" si="15"/>
        <v>Hundreds of Beavers</v>
      </c>
      <c r="K381" t="str">
        <f t="shared" si="16"/>
        <v>hundredsofbeavers</v>
      </c>
      <c r="N381" t="str">
        <f t="shared" si="17"/>
        <v>SRH</v>
      </c>
    </row>
    <row r="382" spans="1:14" ht="18" x14ac:dyDescent="0.2">
      <c r="A382" s="2">
        <v>381</v>
      </c>
      <c r="B382" s="3" t="s">
        <v>470</v>
      </c>
      <c r="C382" s="4">
        <v>45485</v>
      </c>
      <c r="D382" s="2" t="s">
        <v>79</v>
      </c>
      <c r="E382" s="2" t="s">
        <v>55</v>
      </c>
      <c r="F382" s="14">
        <v>239533</v>
      </c>
      <c r="G382" s="6">
        <v>20028</v>
      </c>
      <c r="H382" t="str">
        <f t="shared" si="15"/>
        <v>Sing Sing</v>
      </c>
      <c r="K382" t="str">
        <f t="shared" si="16"/>
        <v>singsing</v>
      </c>
      <c r="N382" t="str">
        <f t="shared" si="17"/>
        <v>A24</v>
      </c>
    </row>
    <row r="383" spans="1:14" ht="18" x14ac:dyDescent="0.2">
      <c r="A383" s="2">
        <v>382</v>
      </c>
      <c r="B383" s="3" t="s">
        <v>471</v>
      </c>
      <c r="C383" s="4">
        <v>45898</v>
      </c>
      <c r="D383" s="2" t="s">
        <v>391</v>
      </c>
      <c r="E383" s="2" t="s">
        <v>55</v>
      </c>
      <c r="F383" s="14">
        <v>239015</v>
      </c>
      <c r="G383" s="6">
        <v>19985</v>
      </c>
      <c r="H383" t="str">
        <f t="shared" si="15"/>
        <v>A Little Prayer</v>
      </c>
      <c r="K383" t="str">
        <f t="shared" si="16"/>
        <v>alittleprayer</v>
      </c>
      <c r="N383" t="str">
        <f t="shared" si="17"/>
        <v>Music Box Films</v>
      </c>
    </row>
    <row r="384" spans="1:14" ht="18" x14ac:dyDescent="0.2">
      <c r="A384" s="2">
        <v>383</v>
      </c>
      <c r="B384" s="3" t="s">
        <v>472</v>
      </c>
      <c r="C384" s="4">
        <v>36698</v>
      </c>
      <c r="D384" s="2" t="s">
        <v>14</v>
      </c>
      <c r="E384" s="2" t="s">
        <v>8</v>
      </c>
      <c r="F384" s="14">
        <v>237145</v>
      </c>
      <c r="G384" s="6">
        <v>19828</v>
      </c>
      <c r="H384" t="str">
        <f t="shared" si="15"/>
        <v>Chicken Run</v>
      </c>
      <c r="K384" t="str">
        <f t="shared" si="16"/>
        <v>chickenrun</v>
      </c>
      <c r="N384" t="str">
        <f t="shared" si="17"/>
        <v>Universal</v>
      </c>
    </row>
    <row r="385" spans="1:14" ht="18" x14ac:dyDescent="0.2">
      <c r="A385" s="2">
        <v>384</v>
      </c>
      <c r="B385" s="3" t="s">
        <v>473</v>
      </c>
      <c r="C385" s="4">
        <v>36287</v>
      </c>
      <c r="D385" s="2" t="s">
        <v>14</v>
      </c>
      <c r="E385" s="2" t="s">
        <v>8</v>
      </c>
      <c r="F385" s="14">
        <v>235270</v>
      </c>
      <c r="G385" s="6">
        <v>19671</v>
      </c>
      <c r="H385" t="str">
        <f t="shared" si="15"/>
        <v>The Mummy</v>
      </c>
      <c r="K385" t="str">
        <f t="shared" si="16"/>
        <v>themummy</v>
      </c>
      <c r="N385" t="str">
        <f t="shared" si="17"/>
        <v>Universal</v>
      </c>
    </row>
    <row r="386" spans="1:14" ht="18" x14ac:dyDescent="0.2">
      <c r="A386" s="2">
        <v>385</v>
      </c>
      <c r="B386" s="3" t="s">
        <v>474</v>
      </c>
      <c r="C386" s="4">
        <v>45670</v>
      </c>
      <c r="D386" s="2" t="s">
        <v>284</v>
      </c>
      <c r="E386" s="2" t="s">
        <v>19</v>
      </c>
      <c r="F386" s="14">
        <v>230515</v>
      </c>
      <c r="G386" s="6">
        <v>19274</v>
      </c>
      <c r="H386" t="str">
        <f t="shared" si="15"/>
        <v>Peter Pan’s Neverland Nightma…</v>
      </c>
      <c r="K386" t="str">
        <f t="shared" si="16"/>
        <v>peterpansneverlandnig</v>
      </c>
      <c r="N386" t="str">
        <f t="shared" si="17"/>
        <v>Iconic Releasing</v>
      </c>
    </row>
    <row r="387" spans="1:14" ht="18" x14ac:dyDescent="0.2">
      <c r="A387" s="2">
        <v>386</v>
      </c>
      <c r="B387" s="3" t="s">
        <v>475</v>
      </c>
      <c r="C387" s="4">
        <v>45960</v>
      </c>
      <c r="D387" s="2" t="s">
        <v>112</v>
      </c>
      <c r="E387" s="2" t="s">
        <v>89</v>
      </c>
      <c r="F387" s="14">
        <v>227674</v>
      </c>
      <c r="G387" s="6">
        <v>19036</v>
      </c>
      <c r="H387" t="str">
        <f t="shared" ref="H387:H450" si="18">IFERROR(TRIM(LEFT(B387,FIND("(",B387)-1)),TRIM(B387))</f>
        <v>Triumph Over Evil: Battle of …</v>
      </c>
      <c r="K387" t="str">
        <f t="shared" ref="K387:K450" si="19">SUBSTITUTE(SUBSTITUTE(SUBSTITUTE(SUBSTITUTE(SUBSTITUTE(SUBSTITUTE(SUBSTITUTE(SUBSTITUTE(SUBSTITUTE(SUBSTITUTE(SUBSTITUTE(SUBSTITUTE(LOWER(LEFT(SUBSTITUTE(H387,"…",""),25)),":",""),",",""),".",""),"'",""),"’",""),"!",""),"*",""),"—",""),"–",""),"-",""),"&amp;","")," ","")</f>
        <v>triumphoverevilbattle</v>
      </c>
      <c r="N387" t="str">
        <f t="shared" ref="N387:N450" si="20">IF(D387="","Other",D387)</f>
        <v>Fathom Entertainm…</v>
      </c>
    </row>
    <row r="388" spans="1:14" ht="18" x14ac:dyDescent="0.2">
      <c r="A388" s="2">
        <v>387</v>
      </c>
      <c r="B388" s="3" t="s">
        <v>476</v>
      </c>
      <c r="C388" s="4">
        <v>45681</v>
      </c>
      <c r="D388" s="2" t="s">
        <v>477</v>
      </c>
      <c r="E388" s="2" t="s">
        <v>89</v>
      </c>
      <c r="F388" s="14">
        <v>222775</v>
      </c>
      <c r="G388" s="6">
        <v>18627</v>
      </c>
      <c r="H388" t="str">
        <f t="shared" si="18"/>
        <v>Liza: A Truly Terrific Absolu…</v>
      </c>
      <c r="K388" t="str">
        <f t="shared" si="19"/>
        <v>lizaatrulyterrificab</v>
      </c>
      <c r="N388" t="str">
        <f t="shared" si="20"/>
        <v>Kino Lorber</v>
      </c>
    </row>
    <row r="389" spans="1:14" ht="18" x14ac:dyDescent="0.2">
      <c r="A389" s="2">
        <v>388</v>
      </c>
      <c r="B389" s="3" t="s">
        <v>478</v>
      </c>
      <c r="C389" s="4">
        <v>45597</v>
      </c>
      <c r="D389" s="2" t="s">
        <v>477</v>
      </c>
      <c r="E389" s="2" t="s">
        <v>89</v>
      </c>
      <c r="F389" s="14">
        <v>221936</v>
      </c>
      <c r="G389" s="6">
        <v>18557</v>
      </c>
      <c r="H389" t="str">
        <f t="shared" si="18"/>
        <v>Soundtrack to a Coup d’Etat</v>
      </c>
      <c r="K389" t="str">
        <f t="shared" si="19"/>
        <v>soundtracktoacoupdet</v>
      </c>
      <c r="N389" t="str">
        <f t="shared" si="20"/>
        <v>Kino Lorber</v>
      </c>
    </row>
    <row r="390" spans="1:14" ht="18" x14ac:dyDescent="0.2">
      <c r="A390" s="2">
        <v>389</v>
      </c>
      <c r="B390" s="3" t="s">
        <v>479</v>
      </c>
      <c r="C390" s="4">
        <v>45954</v>
      </c>
      <c r="D390" s="2" t="s">
        <v>203</v>
      </c>
      <c r="E390" s="2" t="s">
        <v>55</v>
      </c>
      <c r="F390" s="14">
        <v>219915</v>
      </c>
      <c r="G390" s="6">
        <v>18388</v>
      </c>
      <c r="H390" t="str">
        <f t="shared" si="18"/>
        <v>Last Days</v>
      </c>
      <c r="K390" t="str">
        <f t="shared" si="19"/>
        <v>lastdays</v>
      </c>
      <c r="N390" t="str">
        <f t="shared" si="20"/>
        <v>Vertical Entertai…</v>
      </c>
    </row>
    <row r="391" spans="1:14" ht="18" x14ac:dyDescent="0.2">
      <c r="A391" s="2">
        <v>390</v>
      </c>
      <c r="B391" s="3" t="s">
        <v>480</v>
      </c>
      <c r="C391" s="4">
        <v>45128</v>
      </c>
      <c r="D391" s="2" t="s">
        <v>14</v>
      </c>
      <c r="E391" s="2" t="s">
        <v>55</v>
      </c>
      <c r="F391" s="14">
        <v>216355</v>
      </c>
      <c r="G391" s="6">
        <v>18090</v>
      </c>
      <c r="H391" t="str">
        <f t="shared" si="18"/>
        <v>Oppenheimer</v>
      </c>
      <c r="K391" t="str">
        <f t="shared" si="19"/>
        <v>oppenheimer</v>
      </c>
      <c r="N391" t="str">
        <f t="shared" si="20"/>
        <v>Universal</v>
      </c>
    </row>
    <row r="392" spans="1:14" ht="18" x14ac:dyDescent="0.2">
      <c r="A392" s="2">
        <v>391</v>
      </c>
      <c r="B392" s="3" t="s">
        <v>481</v>
      </c>
      <c r="C392" s="4">
        <v>45702</v>
      </c>
      <c r="D392" s="2" t="s">
        <v>313</v>
      </c>
      <c r="E392" s="2" t="s">
        <v>55</v>
      </c>
      <c r="F392" s="14">
        <v>215249</v>
      </c>
      <c r="G392" s="6">
        <v>17997</v>
      </c>
      <c r="H392" t="str">
        <f t="shared" si="18"/>
        <v>Universal Language</v>
      </c>
      <c r="K392" t="str">
        <f t="shared" si="19"/>
        <v>universallanguage</v>
      </c>
      <c r="N392" t="str">
        <f t="shared" si="20"/>
        <v>Oscilloscope Pict…</v>
      </c>
    </row>
    <row r="393" spans="1:14" ht="18" x14ac:dyDescent="0.2">
      <c r="A393" s="2">
        <v>392</v>
      </c>
      <c r="B393" s="3" t="s">
        <v>482</v>
      </c>
      <c r="C393" s="4">
        <v>35860</v>
      </c>
      <c r="D393" s="2" t="s">
        <v>256</v>
      </c>
      <c r="E393" s="2" t="s">
        <v>38</v>
      </c>
      <c r="F393" s="14">
        <v>214515</v>
      </c>
      <c r="G393" s="6">
        <v>17936</v>
      </c>
      <c r="H393" t="str">
        <f t="shared" si="18"/>
        <v>The Big Lebowski</v>
      </c>
      <c r="K393" t="str">
        <f t="shared" si="19"/>
        <v>thebiglebowski</v>
      </c>
      <c r="N393" t="str">
        <f t="shared" si="20"/>
        <v>Fathom Events</v>
      </c>
    </row>
    <row r="394" spans="1:14" ht="18" x14ac:dyDescent="0.2">
      <c r="A394" s="2">
        <v>393</v>
      </c>
      <c r="B394" s="3" t="s">
        <v>483</v>
      </c>
      <c r="C394" s="4">
        <v>45807</v>
      </c>
      <c r="D394" s="2" t="s">
        <v>413</v>
      </c>
      <c r="E394" s="2" t="s">
        <v>50</v>
      </c>
      <c r="F394" s="14">
        <v>213795</v>
      </c>
      <c r="G394" s="6">
        <v>17876</v>
      </c>
      <c r="H394" t="str">
        <f t="shared" si="18"/>
        <v>Tornado</v>
      </c>
      <c r="K394" t="str">
        <f t="shared" si="19"/>
        <v>tornado</v>
      </c>
      <c r="N394" t="str">
        <f t="shared" si="20"/>
        <v>IFC Films</v>
      </c>
    </row>
    <row r="395" spans="1:14" ht="18" x14ac:dyDescent="0.2">
      <c r="A395" s="2">
        <v>394</v>
      </c>
      <c r="B395" s="3" t="s">
        <v>484</v>
      </c>
      <c r="C395" s="4">
        <v>46003</v>
      </c>
      <c r="D395" s="2" t="s">
        <v>225</v>
      </c>
      <c r="E395" s="2" t="s">
        <v>55</v>
      </c>
      <c r="F395" s="14">
        <v>213344</v>
      </c>
      <c r="G395" s="6">
        <v>17838</v>
      </c>
      <c r="H395" t="str">
        <f t="shared" si="18"/>
        <v>Resurrection</v>
      </c>
      <c r="K395" t="str">
        <f t="shared" si="19"/>
        <v>resurrection</v>
      </c>
      <c r="N395" t="str">
        <f t="shared" si="20"/>
        <v>Janus Films</v>
      </c>
    </row>
    <row r="396" spans="1:14" ht="18" x14ac:dyDescent="0.2">
      <c r="A396" s="2">
        <v>395</v>
      </c>
      <c r="B396" s="3" t="s">
        <v>485</v>
      </c>
      <c r="C396" s="4">
        <v>45849</v>
      </c>
      <c r="D396" s="2" t="s">
        <v>162</v>
      </c>
      <c r="E396" s="2" t="s">
        <v>19</v>
      </c>
      <c r="F396" s="14">
        <v>212706</v>
      </c>
      <c r="G396" s="6">
        <v>17785</v>
      </c>
      <c r="H396" t="str">
        <f t="shared" si="18"/>
        <v>Abraham’s Boys: A Dracula Sto…</v>
      </c>
      <c r="K396" t="str">
        <f t="shared" si="19"/>
        <v>abrahamsboysadracula</v>
      </c>
      <c r="N396" t="str">
        <f t="shared" si="20"/>
        <v>IFC Entertainment…</v>
      </c>
    </row>
    <row r="397" spans="1:14" ht="18" x14ac:dyDescent="0.2">
      <c r="A397" s="2">
        <v>396</v>
      </c>
      <c r="B397" s="3" t="s">
        <v>486</v>
      </c>
      <c r="C397" s="4">
        <v>45651</v>
      </c>
      <c r="D397" s="2" t="s">
        <v>225</v>
      </c>
      <c r="E397" s="2" t="s">
        <v>55</v>
      </c>
      <c r="F397" s="14">
        <v>208467</v>
      </c>
      <c r="G397" s="6">
        <v>17430</v>
      </c>
      <c r="H397" t="str">
        <f t="shared" si="18"/>
        <v>Vermiglio</v>
      </c>
      <c r="K397" t="str">
        <f t="shared" si="19"/>
        <v>vermiglio</v>
      </c>
      <c r="N397" t="str">
        <f t="shared" si="20"/>
        <v>Janus Films</v>
      </c>
    </row>
    <row r="398" spans="1:14" ht="18" x14ac:dyDescent="0.2">
      <c r="A398" s="2">
        <v>397</v>
      </c>
      <c r="B398" s="3" t="s">
        <v>487</v>
      </c>
      <c r="C398" s="4">
        <v>45877</v>
      </c>
      <c r="D398" s="2" t="s">
        <v>488</v>
      </c>
      <c r="E398" s="2" t="s">
        <v>38</v>
      </c>
      <c r="F398" s="14">
        <v>205882</v>
      </c>
      <c r="G398" s="6">
        <v>17214</v>
      </c>
      <c r="H398" t="str">
        <f t="shared" si="18"/>
        <v>Boys Go to Jupiter</v>
      </c>
      <c r="K398" t="str">
        <f t="shared" si="19"/>
        <v>boysgotojupiter</v>
      </c>
      <c r="N398" t="str">
        <f t="shared" si="20"/>
        <v>Cartuna</v>
      </c>
    </row>
    <row r="399" spans="1:14" ht="18" x14ac:dyDescent="0.2">
      <c r="A399" s="2">
        <v>398</v>
      </c>
      <c r="B399" s="3" t="s">
        <v>489</v>
      </c>
      <c r="C399" s="4">
        <v>45940</v>
      </c>
      <c r="D399" s="2" t="s">
        <v>490</v>
      </c>
      <c r="E399" s="2" t="s">
        <v>55</v>
      </c>
      <c r="F399" s="14">
        <v>204533</v>
      </c>
      <c r="G399" s="6">
        <v>17101</v>
      </c>
      <c r="H399" t="str">
        <f t="shared" si="18"/>
        <v>Urchin</v>
      </c>
      <c r="K399" t="str">
        <f t="shared" si="19"/>
        <v>urchin</v>
      </c>
      <c r="N399" t="str">
        <f t="shared" si="20"/>
        <v>1-2 Special</v>
      </c>
    </row>
    <row r="400" spans="1:14" ht="18" x14ac:dyDescent="0.2">
      <c r="A400" s="2">
        <v>399</v>
      </c>
      <c r="B400" s="3" t="s">
        <v>491</v>
      </c>
      <c r="C400" s="4">
        <v>36210</v>
      </c>
      <c r="D400" s="2" t="s">
        <v>492</v>
      </c>
      <c r="E400" s="2" t="s">
        <v>12</v>
      </c>
      <c r="F400" s="14">
        <v>204179</v>
      </c>
      <c r="G400" s="6">
        <v>17072</v>
      </c>
      <c r="H400" t="str">
        <f t="shared" si="18"/>
        <v>Pariah</v>
      </c>
      <c r="K400" t="str">
        <f t="shared" si="19"/>
        <v>pariah</v>
      </c>
      <c r="N400" t="str">
        <f t="shared" si="20"/>
        <v>Indican Pictures</v>
      </c>
    </row>
    <row r="401" spans="1:14" ht="18" x14ac:dyDescent="0.2">
      <c r="A401" s="2">
        <v>400</v>
      </c>
      <c r="B401" s="3" t="s">
        <v>493</v>
      </c>
      <c r="C401" s="4">
        <v>45667</v>
      </c>
      <c r="D401" s="2" t="s">
        <v>477</v>
      </c>
      <c r="E401" s="2" t="s">
        <v>89</v>
      </c>
      <c r="F401" s="14">
        <v>200679</v>
      </c>
      <c r="G401" s="6">
        <v>16779</v>
      </c>
      <c r="H401" t="str">
        <f t="shared" si="18"/>
        <v>Every Little Thing</v>
      </c>
      <c r="K401" t="str">
        <f t="shared" si="19"/>
        <v>everylittlething</v>
      </c>
      <c r="N401" t="str">
        <f t="shared" si="20"/>
        <v>Kino Lorber</v>
      </c>
    </row>
    <row r="402" spans="1:14" ht="18" x14ac:dyDescent="0.2">
      <c r="A402" s="2">
        <v>401</v>
      </c>
      <c r="B402" s="3" t="s">
        <v>494</v>
      </c>
      <c r="C402" s="4">
        <v>45884</v>
      </c>
      <c r="D402" s="2" t="s">
        <v>495</v>
      </c>
      <c r="E402" s="2" t="s">
        <v>19</v>
      </c>
      <c r="F402" s="14">
        <v>197000</v>
      </c>
      <c r="G402" s="6">
        <v>16472</v>
      </c>
      <c r="H402" t="str">
        <f t="shared" si="18"/>
        <v>Witchboard</v>
      </c>
      <c r="K402" t="str">
        <f t="shared" si="19"/>
        <v>witchboard</v>
      </c>
      <c r="N402" t="str">
        <f t="shared" si="20"/>
        <v>Atlas Distribution</v>
      </c>
    </row>
    <row r="403" spans="1:14" ht="18" x14ac:dyDescent="0.2">
      <c r="A403" s="2">
        <v>402</v>
      </c>
      <c r="B403" s="3" t="s">
        <v>496</v>
      </c>
      <c r="C403" s="4">
        <v>45611</v>
      </c>
      <c r="D403" s="2" t="s">
        <v>49</v>
      </c>
      <c r="E403" s="2" t="s">
        <v>12</v>
      </c>
      <c r="F403" s="14">
        <v>194878</v>
      </c>
      <c r="G403" s="6">
        <v>16294</v>
      </c>
      <c r="H403" t="str">
        <f t="shared" si="18"/>
        <v>Red One</v>
      </c>
      <c r="K403" t="str">
        <f t="shared" si="19"/>
        <v>redone</v>
      </c>
      <c r="N403" t="str">
        <f t="shared" si="20"/>
        <v>Amazon MGM Studios</v>
      </c>
    </row>
    <row r="404" spans="1:14" ht="18" x14ac:dyDescent="0.2">
      <c r="A404" s="2">
        <v>403</v>
      </c>
      <c r="B404" s="3" t="s">
        <v>497</v>
      </c>
      <c r="C404" s="4">
        <v>45681</v>
      </c>
      <c r="D404" s="2" t="s">
        <v>413</v>
      </c>
      <c r="E404" s="2" t="s">
        <v>50</v>
      </c>
      <c r="F404" s="14">
        <v>192223</v>
      </c>
      <c r="G404" s="6">
        <v>16072</v>
      </c>
      <c r="H404" t="str">
        <f t="shared" si="18"/>
        <v>Inheritance</v>
      </c>
      <c r="K404" t="str">
        <f t="shared" si="19"/>
        <v>inheritance</v>
      </c>
      <c r="N404" t="str">
        <f t="shared" si="20"/>
        <v>IFC Films</v>
      </c>
    </row>
    <row r="405" spans="1:14" ht="18" x14ac:dyDescent="0.2">
      <c r="A405" s="2">
        <v>404</v>
      </c>
      <c r="B405" s="3" t="s">
        <v>498</v>
      </c>
      <c r="C405" s="4">
        <v>42528</v>
      </c>
      <c r="D405" s="2" t="s">
        <v>125</v>
      </c>
      <c r="E405" s="2" t="s">
        <v>8</v>
      </c>
      <c r="F405" s="14">
        <v>188265</v>
      </c>
      <c r="G405" s="6">
        <v>15741</v>
      </c>
      <c r="H405" t="str">
        <f t="shared" si="18"/>
        <v>The Girl Who Leapt Through Ti…</v>
      </c>
      <c r="K405" t="str">
        <f t="shared" si="19"/>
        <v>thegirlwholeaptthroug</v>
      </c>
      <c r="N405" t="str">
        <f t="shared" si="20"/>
        <v>GKIDS</v>
      </c>
    </row>
    <row r="406" spans="1:14" ht="18" x14ac:dyDescent="0.2">
      <c r="A406" s="2">
        <v>405</v>
      </c>
      <c r="B406" s="3" t="s">
        <v>499</v>
      </c>
      <c r="C406" s="4">
        <v>45709</v>
      </c>
      <c r="D406" s="2" t="s">
        <v>461</v>
      </c>
      <c r="E406" s="2" t="s">
        <v>55</v>
      </c>
      <c r="F406" s="14">
        <v>186892</v>
      </c>
      <c r="G406" s="6">
        <v>15626</v>
      </c>
      <c r="H406" t="str">
        <f t="shared" si="18"/>
        <v>Ex-Husbands</v>
      </c>
      <c r="K406" t="str">
        <f t="shared" si="19"/>
        <v>exhusbands</v>
      </c>
      <c r="N406" t="str">
        <f t="shared" si="20"/>
        <v>Greenwich</v>
      </c>
    </row>
    <row r="407" spans="1:14" ht="18" x14ac:dyDescent="0.2">
      <c r="A407" s="2">
        <v>406</v>
      </c>
      <c r="B407" s="3" t="s">
        <v>500</v>
      </c>
      <c r="C407" s="4">
        <v>45961</v>
      </c>
      <c r="D407" s="2" t="s">
        <v>162</v>
      </c>
      <c r="E407" s="2" t="s">
        <v>50</v>
      </c>
      <c r="F407" s="14">
        <v>185131</v>
      </c>
      <c r="G407" s="6">
        <v>15479</v>
      </c>
      <c r="H407" t="str">
        <f t="shared" si="18"/>
        <v>Violent Ends</v>
      </c>
      <c r="K407" t="str">
        <f t="shared" si="19"/>
        <v>violentends</v>
      </c>
      <c r="N407" t="str">
        <f t="shared" si="20"/>
        <v>IFC Entertainment…</v>
      </c>
    </row>
    <row r="408" spans="1:14" ht="18" x14ac:dyDescent="0.2">
      <c r="A408" s="2">
        <v>407</v>
      </c>
      <c r="B408" s="3" t="s">
        <v>501</v>
      </c>
      <c r="C408" s="4">
        <v>37932</v>
      </c>
      <c r="D408" s="2" t="s">
        <v>14</v>
      </c>
      <c r="E408" s="2" t="s">
        <v>83</v>
      </c>
      <c r="F408" s="14">
        <v>182585</v>
      </c>
      <c r="G408" s="6">
        <v>15266</v>
      </c>
      <c r="H408" t="str">
        <f t="shared" si="18"/>
        <v>Love Actually</v>
      </c>
      <c r="K408" t="str">
        <f t="shared" si="19"/>
        <v>loveactually</v>
      </c>
      <c r="N408" t="str">
        <f t="shared" si="20"/>
        <v>Universal</v>
      </c>
    </row>
    <row r="409" spans="1:14" ht="18" x14ac:dyDescent="0.2">
      <c r="A409" s="2">
        <v>408</v>
      </c>
      <c r="B409" s="3" t="s">
        <v>502</v>
      </c>
      <c r="C409" s="4">
        <v>45737</v>
      </c>
      <c r="D409" s="2" t="s">
        <v>225</v>
      </c>
      <c r="E409" s="2" t="s">
        <v>55</v>
      </c>
      <c r="F409" s="14">
        <v>181451</v>
      </c>
      <c r="G409" s="6">
        <v>15171</v>
      </c>
      <c r="H409" t="str">
        <f t="shared" si="18"/>
        <v>Miséricorde</v>
      </c>
      <c r="K409" t="str">
        <f t="shared" si="19"/>
        <v>miséricorde</v>
      </c>
      <c r="N409" t="str">
        <f t="shared" si="20"/>
        <v>Janus Films</v>
      </c>
    </row>
    <row r="410" spans="1:14" ht="18" x14ac:dyDescent="0.2">
      <c r="A410" s="2">
        <v>409</v>
      </c>
      <c r="B410" s="3" t="s">
        <v>503</v>
      </c>
      <c r="C410" s="4">
        <v>45716</v>
      </c>
      <c r="D410" s="2" t="s">
        <v>461</v>
      </c>
      <c r="E410" s="2" t="s">
        <v>38</v>
      </c>
      <c r="F410" s="14">
        <v>180426</v>
      </c>
      <c r="G410" s="6">
        <v>15086</v>
      </c>
      <c r="H410" t="str">
        <f t="shared" si="18"/>
        <v>C'è ancora domani</v>
      </c>
      <c r="K410" t="str">
        <f t="shared" si="19"/>
        <v>cèancoradomani</v>
      </c>
      <c r="N410" t="str">
        <f t="shared" si="20"/>
        <v>Greenwich</v>
      </c>
    </row>
    <row r="411" spans="1:14" ht="18" x14ac:dyDescent="0.2">
      <c r="A411" s="2">
        <v>410</v>
      </c>
      <c r="B411" s="3" t="s">
        <v>504</v>
      </c>
      <c r="C411" s="4">
        <v>45716</v>
      </c>
      <c r="D411" s="2" t="s">
        <v>505</v>
      </c>
      <c r="E411" s="2" t="s">
        <v>89</v>
      </c>
      <c r="F411" s="14">
        <v>174932</v>
      </c>
      <c r="G411" s="6">
        <v>14626</v>
      </c>
      <c r="H411" t="str">
        <f t="shared" si="18"/>
        <v>Brothers After War</v>
      </c>
      <c r="K411" t="str">
        <f t="shared" si="19"/>
        <v>brothersafterwar</v>
      </c>
      <c r="N411" t="str">
        <f t="shared" si="20"/>
        <v>SDG Releasing</v>
      </c>
    </row>
    <row r="412" spans="1:14" ht="18" x14ac:dyDescent="0.2">
      <c r="A412" s="2">
        <v>411</v>
      </c>
      <c r="B412" s="3" t="s">
        <v>506</v>
      </c>
      <c r="C412" s="4">
        <v>45674</v>
      </c>
      <c r="D412" s="2" t="s">
        <v>443</v>
      </c>
      <c r="E412" s="2" t="s">
        <v>8</v>
      </c>
      <c r="F412" s="14">
        <v>172560</v>
      </c>
      <c r="G412" s="6">
        <v>14428</v>
      </c>
      <c r="H412" t="str">
        <f t="shared" si="18"/>
        <v>Le Dernier Jaguar</v>
      </c>
      <c r="K412" t="str">
        <f t="shared" si="19"/>
        <v>ledernierjaguar</v>
      </c>
      <c r="N412" t="str">
        <f t="shared" si="20"/>
        <v>Blue Fox Entertai…</v>
      </c>
    </row>
    <row r="413" spans="1:14" ht="18" x14ac:dyDescent="0.2">
      <c r="A413" s="2">
        <v>412</v>
      </c>
      <c r="B413" s="3" t="s">
        <v>507</v>
      </c>
      <c r="C413" s="4">
        <v>45863</v>
      </c>
      <c r="D413" s="2" t="s">
        <v>508</v>
      </c>
      <c r="E413" s="2" t="s">
        <v>19</v>
      </c>
      <c r="F413" s="14">
        <v>172187</v>
      </c>
      <c r="G413" s="6">
        <v>14397</v>
      </c>
      <c r="H413" t="str">
        <f t="shared" si="18"/>
        <v>Bambi: The Reckoning</v>
      </c>
      <c r="K413" t="str">
        <f t="shared" si="19"/>
        <v>bambithereckoning</v>
      </c>
      <c r="N413" t="str">
        <f t="shared" si="20"/>
        <v>Seismic Releasing</v>
      </c>
    </row>
    <row r="414" spans="1:14" ht="18" x14ac:dyDescent="0.2">
      <c r="A414" s="2">
        <v>413</v>
      </c>
      <c r="B414" s="3" t="s">
        <v>509</v>
      </c>
      <c r="C414" s="4">
        <v>45989</v>
      </c>
      <c r="D414" s="2" t="s">
        <v>187</v>
      </c>
      <c r="E414" s="2" t="s">
        <v>55</v>
      </c>
      <c r="F414" s="14">
        <v>171832</v>
      </c>
      <c r="G414" s="6">
        <v>14367</v>
      </c>
      <c r="H414" t="str">
        <f t="shared" si="18"/>
        <v>The Thing with Feathers</v>
      </c>
      <c r="K414" t="str">
        <f t="shared" si="19"/>
        <v>thethingwithfeathers</v>
      </c>
      <c r="N414" t="str">
        <f t="shared" si="20"/>
        <v>Briarcliff Entert…</v>
      </c>
    </row>
    <row r="415" spans="1:14" ht="18" x14ac:dyDescent="0.2">
      <c r="A415" s="2">
        <v>414</v>
      </c>
      <c r="B415" s="3" t="s">
        <v>510</v>
      </c>
      <c r="C415" s="4">
        <v>45786</v>
      </c>
      <c r="D415" s="2" t="s">
        <v>333</v>
      </c>
      <c r="E415" s="2" t="s">
        <v>55</v>
      </c>
      <c r="F415" s="14">
        <v>170436</v>
      </c>
      <c r="G415" s="6">
        <v>14251</v>
      </c>
      <c r="H415" t="str">
        <f t="shared" si="18"/>
        <v>Lilly</v>
      </c>
      <c r="K415" t="str">
        <f t="shared" si="19"/>
        <v>lilly</v>
      </c>
      <c r="N415" t="str">
        <f t="shared" si="20"/>
        <v>Blue Harbor</v>
      </c>
    </row>
    <row r="416" spans="1:14" ht="18" x14ac:dyDescent="0.2">
      <c r="A416" s="2">
        <v>415</v>
      </c>
      <c r="B416" s="3" t="s">
        <v>511</v>
      </c>
      <c r="C416" s="4">
        <v>46016</v>
      </c>
      <c r="D416" s="2" t="s">
        <v>67</v>
      </c>
      <c r="E416" s="2" t="s">
        <v>55</v>
      </c>
      <c r="F416" s="14">
        <v>167471</v>
      </c>
      <c r="G416" s="6">
        <v>14003</v>
      </c>
      <c r="H416" t="str">
        <f t="shared" si="18"/>
        <v>The Testament of Ann Lee</v>
      </c>
      <c r="K416" t="str">
        <f t="shared" si="19"/>
        <v>thetestamentofannlee</v>
      </c>
      <c r="N416" t="str">
        <f t="shared" si="20"/>
        <v>Searchlight Pictu…</v>
      </c>
    </row>
    <row r="417" spans="1:14" ht="18" x14ac:dyDescent="0.2">
      <c r="A417" s="2">
        <v>416</v>
      </c>
      <c r="B417" s="3" t="s">
        <v>512</v>
      </c>
      <c r="C417" s="7">
        <v>32892</v>
      </c>
      <c r="D417" s="2" t="s">
        <v>14</v>
      </c>
      <c r="E417" s="2" t="s">
        <v>38</v>
      </c>
      <c r="F417" s="14">
        <v>164895</v>
      </c>
      <c r="G417" s="6">
        <v>13787</v>
      </c>
      <c r="H417" t="str">
        <f t="shared" si="18"/>
        <v>Tremors</v>
      </c>
      <c r="K417" t="str">
        <f t="shared" si="19"/>
        <v>tremors</v>
      </c>
      <c r="N417" t="str">
        <f t="shared" si="20"/>
        <v>Universal</v>
      </c>
    </row>
    <row r="418" spans="1:14" ht="18" x14ac:dyDescent="0.2">
      <c r="A418" s="2">
        <v>417</v>
      </c>
      <c r="B418" s="3" t="s">
        <v>513</v>
      </c>
      <c r="C418" s="4">
        <v>45961</v>
      </c>
      <c r="D418" s="2" t="s">
        <v>125</v>
      </c>
      <c r="E418" s="2" t="s">
        <v>55</v>
      </c>
      <c r="F418" s="14">
        <v>163676</v>
      </c>
      <c r="G418" s="6">
        <v>13685</v>
      </c>
      <c r="H418" t="str">
        <f t="shared" si="18"/>
        <v>AMÉLIE ou la Métaphysique des…</v>
      </c>
      <c r="K418" t="str">
        <f t="shared" si="19"/>
        <v>amélieoulamétaphysique</v>
      </c>
      <c r="N418" t="str">
        <f t="shared" si="20"/>
        <v>GKIDS</v>
      </c>
    </row>
    <row r="419" spans="1:14" ht="18" x14ac:dyDescent="0.2">
      <c r="A419" s="2">
        <v>418</v>
      </c>
      <c r="B419" s="3" t="s">
        <v>514</v>
      </c>
      <c r="C419" s="4">
        <v>45828</v>
      </c>
      <c r="D419" s="2" t="s">
        <v>391</v>
      </c>
      <c r="E419" s="2" t="s">
        <v>55</v>
      </c>
      <c r="F419" s="14">
        <v>159737</v>
      </c>
      <c r="G419" s="6">
        <v>13356</v>
      </c>
      <c r="H419" t="str">
        <f t="shared" si="18"/>
        <v>Familiar Touch</v>
      </c>
      <c r="K419" t="str">
        <f t="shared" si="19"/>
        <v>familiartouch</v>
      </c>
      <c r="N419" t="str">
        <f t="shared" si="20"/>
        <v>Music Box Films</v>
      </c>
    </row>
    <row r="420" spans="1:14" ht="18" x14ac:dyDescent="0.2">
      <c r="A420" s="2">
        <v>419</v>
      </c>
      <c r="B420" s="3" t="s">
        <v>515</v>
      </c>
      <c r="C420" s="4">
        <v>45772</v>
      </c>
      <c r="D420" s="2" t="s">
        <v>516</v>
      </c>
      <c r="E420" s="2" t="s">
        <v>89</v>
      </c>
      <c r="F420" s="14">
        <v>159523</v>
      </c>
      <c r="G420" s="6">
        <v>13338</v>
      </c>
      <c r="H420" t="str">
        <f t="shared" si="18"/>
        <v>Drop Dead City</v>
      </c>
      <c r="K420" t="str">
        <f t="shared" si="19"/>
        <v>dropdeadcity</v>
      </c>
      <c r="N420" t="str">
        <f t="shared" si="20"/>
        <v>Fear City LLC</v>
      </c>
    </row>
    <row r="421" spans="1:14" ht="18" x14ac:dyDescent="0.2">
      <c r="A421" s="2">
        <v>420</v>
      </c>
      <c r="B421" s="3" t="s">
        <v>517</v>
      </c>
      <c r="C421" s="4">
        <v>45975</v>
      </c>
      <c r="D421" s="2" t="s">
        <v>185</v>
      </c>
      <c r="E421" s="2" t="s">
        <v>50</v>
      </c>
      <c r="F421" s="14">
        <v>154681</v>
      </c>
      <c r="G421" s="6">
        <v>12933</v>
      </c>
      <c r="H421" t="str">
        <f t="shared" si="18"/>
        <v>King Ivory</v>
      </c>
      <c r="K421" t="str">
        <f t="shared" si="19"/>
        <v>kingivory</v>
      </c>
      <c r="N421" t="str">
        <f t="shared" si="20"/>
        <v>Roadside Attracti…</v>
      </c>
    </row>
    <row r="422" spans="1:14" ht="18" x14ac:dyDescent="0.2">
      <c r="A422" s="2">
        <v>421</v>
      </c>
      <c r="B422" s="3" t="s">
        <v>518</v>
      </c>
      <c r="C422" s="4">
        <v>45772</v>
      </c>
      <c r="D422" s="2" t="s">
        <v>260</v>
      </c>
      <c r="E422" s="2" t="s">
        <v>12</v>
      </c>
      <c r="F422" s="14">
        <v>153510</v>
      </c>
      <c r="G422" s="6">
        <v>12835</v>
      </c>
      <c r="H422" t="str">
        <f t="shared" si="18"/>
        <v>Yadang: The Snitch</v>
      </c>
      <c r="K422" t="str">
        <f t="shared" si="19"/>
        <v>yadangthesnitch</v>
      </c>
      <c r="N422" t="str">
        <f t="shared" si="20"/>
        <v>Well Go USA</v>
      </c>
    </row>
    <row r="423" spans="1:14" ht="18" x14ac:dyDescent="0.2">
      <c r="A423" s="2">
        <v>422</v>
      </c>
      <c r="B423" s="3" t="s">
        <v>519</v>
      </c>
      <c r="C423" s="4">
        <v>45975</v>
      </c>
      <c r="D423" s="2" t="s">
        <v>197</v>
      </c>
      <c r="E423" s="2" t="s">
        <v>55</v>
      </c>
      <c r="F423" s="14">
        <v>153326</v>
      </c>
      <c r="G423" s="6">
        <v>12820</v>
      </c>
      <c r="H423" t="str">
        <f t="shared" si="18"/>
        <v>Rebuilding</v>
      </c>
      <c r="K423" t="str">
        <f t="shared" si="19"/>
        <v>rebuilding</v>
      </c>
      <c r="N423" t="str">
        <f t="shared" si="20"/>
        <v>Bleecker Street</v>
      </c>
    </row>
    <row r="424" spans="1:14" ht="18" x14ac:dyDescent="0.2">
      <c r="A424" s="2">
        <v>423</v>
      </c>
      <c r="B424" s="3" t="s">
        <v>520</v>
      </c>
      <c r="C424" s="4">
        <v>45891</v>
      </c>
      <c r="D424" s="2" t="s">
        <v>260</v>
      </c>
      <c r="E424" s="2" t="s">
        <v>55</v>
      </c>
      <c r="F424" s="14">
        <v>151957</v>
      </c>
      <c r="G424" s="6">
        <v>12705</v>
      </c>
      <c r="H424" t="str">
        <f t="shared" si="18"/>
        <v>Dongji Island</v>
      </c>
      <c r="K424" t="str">
        <f t="shared" si="19"/>
        <v>dongjiisland</v>
      </c>
      <c r="N424" t="str">
        <f t="shared" si="20"/>
        <v>Well Go USA</v>
      </c>
    </row>
    <row r="425" spans="1:14" ht="18" x14ac:dyDescent="0.2">
      <c r="A425" s="2">
        <v>424</v>
      </c>
      <c r="B425" s="3" t="s">
        <v>521</v>
      </c>
      <c r="C425" s="4">
        <v>38065</v>
      </c>
      <c r="D425" s="2" t="s">
        <v>65</v>
      </c>
      <c r="E425" s="2" t="s">
        <v>38</v>
      </c>
      <c r="F425" s="14">
        <v>150040</v>
      </c>
      <c r="G425" s="6">
        <v>12545</v>
      </c>
      <c r="H425" t="str">
        <f t="shared" si="18"/>
        <v>Eternal Sunshine of the Spotl…</v>
      </c>
      <c r="K425" t="str">
        <f t="shared" si="19"/>
        <v>eternalsunshineofthes</v>
      </c>
      <c r="N425" t="str">
        <f t="shared" si="20"/>
        <v>Focus Features</v>
      </c>
    </row>
    <row r="426" spans="1:14" ht="18" x14ac:dyDescent="0.2">
      <c r="A426" s="2">
        <v>425</v>
      </c>
      <c r="B426" s="3" t="s">
        <v>522</v>
      </c>
      <c r="C426" s="4">
        <v>45751</v>
      </c>
      <c r="D426" s="2" t="s">
        <v>391</v>
      </c>
      <c r="E426" s="2" t="s">
        <v>55</v>
      </c>
      <c r="F426" s="14">
        <v>149370</v>
      </c>
      <c r="G426" s="6">
        <v>12489</v>
      </c>
      <c r="H426" t="str">
        <f t="shared" si="18"/>
        <v>Quand vient l’automne</v>
      </c>
      <c r="K426" t="str">
        <f t="shared" si="19"/>
        <v>quandvientlautomne</v>
      </c>
      <c r="N426" t="str">
        <f t="shared" si="20"/>
        <v>Music Box Films</v>
      </c>
    </row>
    <row r="427" spans="1:14" ht="18" x14ac:dyDescent="0.2">
      <c r="A427" s="2">
        <v>426</v>
      </c>
      <c r="B427" s="9">
        <v>8.5</v>
      </c>
      <c r="C427" s="7">
        <v>23187</v>
      </c>
      <c r="D427" s="2" t="s">
        <v>477</v>
      </c>
      <c r="E427" s="2" t="s">
        <v>55</v>
      </c>
      <c r="F427" s="14">
        <v>148548</v>
      </c>
      <c r="G427" s="6">
        <v>12420</v>
      </c>
      <c r="H427" t="str">
        <f t="shared" si="18"/>
        <v>8.5</v>
      </c>
      <c r="K427" t="str">
        <f t="shared" si="19"/>
        <v>85</v>
      </c>
      <c r="N427" t="str">
        <f t="shared" si="20"/>
        <v>Kino Lorber</v>
      </c>
    </row>
    <row r="428" spans="1:14" ht="18" x14ac:dyDescent="0.2">
      <c r="A428" s="2">
        <v>427</v>
      </c>
      <c r="B428" s="3" t="s">
        <v>523</v>
      </c>
      <c r="C428" s="4">
        <v>45716</v>
      </c>
      <c r="D428" s="2" t="s">
        <v>49</v>
      </c>
      <c r="E428" s="2" t="s">
        <v>38</v>
      </c>
      <c r="F428" s="14">
        <v>148203</v>
      </c>
      <c r="G428" s="6">
        <v>12392</v>
      </c>
      <c r="H428" t="str">
        <f t="shared" si="18"/>
        <v>Superboys of Malegaon</v>
      </c>
      <c r="K428" t="str">
        <f t="shared" si="19"/>
        <v>superboysofmalegaon</v>
      </c>
      <c r="N428" t="str">
        <f t="shared" si="20"/>
        <v>Amazon MGM Studios</v>
      </c>
    </row>
    <row r="429" spans="1:14" ht="18" x14ac:dyDescent="0.2">
      <c r="A429" s="2">
        <v>428</v>
      </c>
      <c r="B429" s="3" t="s">
        <v>524</v>
      </c>
      <c r="C429" s="7">
        <v>19968</v>
      </c>
      <c r="D429" s="2" t="s">
        <v>256</v>
      </c>
      <c r="E429" s="2" t="s">
        <v>50</v>
      </c>
      <c r="F429" s="14">
        <v>146790</v>
      </c>
      <c r="G429" s="6">
        <v>12273</v>
      </c>
      <c r="H429" t="str">
        <f t="shared" si="18"/>
        <v>Rear Window</v>
      </c>
      <c r="K429" t="str">
        <f t="shared" si="19"/>
        <v>rearwindow</v>
      </c>
      <c r="N429" t="str">
        <f t="shared" si="20"/>
        <v>Fathom Events</v>
      </c>
    </row>
    <row r="430" spans="1:14" ht="18" x14ac:dyDescent="0.2">
      <c r="A430" s="2">
        <v>429</v>
      </c>
      <c r="B430" s="3" t="s">
        <v>525</v>
      </c>
      <c r="C430" s="4">
        <v>45674</v>
      </c>
      <c r="D430" s="2" t="s">
        <v>175</v>
      </c>
      <c r="E430" s="2" t="s">
        <v>89</v>
      </c>
      <c r="F430" s="14">
        <v>143543</v>
      </c>
      <c r="G430" s="6">
        <v>12002</v>
      </c>
      <c r="H430" t="str">
        <f t="shared" si="18"/>
        <v>Grand Theft Hamlet</v>
      </c>
      <c r="K430" t="str">
        <f t="shared" si="19"/>
        <v>grandthefthamlet</v>
      </c>
      <c r="N430" t="str">
        <f t="shared" si="20"/>
        <v>MUBI</v>
      </c>
    </row>
    <row r="431" spans="1:14" ht="18" x14ac:dyDescent="0.2">
      <c r="A431" s="2">
        <v>430</v>
      </c>
      <c r="B431" s="3" t="s">
        <v>526</v>
      </c>
      <c r="C431" s="4">
        <v>45919</v>
      </c>
      <c r="D431" s="2" t="s">
        <v>289</v>
      </c>
      <c r="E431" s="2" t="s">
        <v>55</v>
      </c>
      <c r="F431" s="14">
        <v>142747</v>
      </c>
      <c r="G431" s="6">
        <v>11935</v>
      </c>
      <c r="H431" t="str">
        <f t="shared" si="18"/>
        <v>Plainclothes</v>
      </c>
      <c r="K431" t="str">
        <f t="shared" si="19"/>
        <v>plainclothes</v>
      </c>
      <c r="N431" t="str">
        <f t="shared" si="20"/>
        <v>Magnolia Pictures</v>
      </c>
    </row>
    <row r="432" spans="1:14" ht="18" x14ac:dyDescent="0.2">
      <c r="A432" s="2">
        <v>431</v>
      </c>
      <c r="B432" s="3" t="s">
        <v>527</v>
      </c>
      <c r="C432" s="4">
        <v>45856</v>
      </c>
      <c r="D432" s="2"/>
      <c r="E432" s="2" t="s">
        <v>12</v>
      </c>
      <c r="F432" s="14">
        <v>142378</v>
      </c>
      <c r="G432" s="6">
        <v>11905</v>
      </c>
      <c r="H432" t="str">
        <f t="shared" si="18"/>
        <v>Sink Your Teeth: A Tokyo Ghou…</v>
      </c>
      <c r="K432" t="str">
        <f t="shared" si="19"/>
        <v>sinkyourteethatokyo</v>
      </c>
      <c r="N432" t="str">
        <f t="shared" si="20"/>
        <v>Other</v>
      </c>
    </row>
    <row r="433" spans="1:14" ht="18" x14ac:dyDescent="0.2">
      <c r="A433" s="2">
        <v>432</v>
      </c>
      <c r="B433" s="3" t="s">
        <v>528</v>
      </c>
      <c r="C433" s="4">
        <v>45975</v>
      </c>
      <c r="D433" s="2" t="s">
        <v>289</v>
      </c>
      <c r="E433" s="2" t="s">
        <v>19</v>
      </c>
      <c r="F433" s="14">
        <v>141193</v>
      </c>
      <c r="G433" s="6">
        <v>11805</v>
      </c>
      <c r="H433" t="str">
        <f t="shared" si="18"/>
        <v>The Carpenter’s Son</v>
      </c>
      <c r="K433" t="str">
        <f t="shared" si="19"/>
        <v>thecarpentersson</v>
      </c>
      <c r="N433" t="str">
        <f t="shared" si="20"/>
        <v>Magnolia Pictures</v>
      </c>
    </row>
    <row r="434" spans="1:14" ht="18" x14ac:dyDescent="0.2">
      <c r="A434" s="2">
        <v>433</v>
      </c>
      <c r="B434" s="3" t="s">
        <v>529</v>
      </c>
      <c r="C434" s="4">
        <v>45940</v>
      </c>
      <c r="D434" s="2" t="s">
        <v>125</v>
      </c>
      <c r="E434" s="2" t="s">
        <v>55</v>
      </c>
      <c r="F434" s="14">
        <v>140991</v>
      </c>
      <c r="G434" s="6">
        <v>11789</v>
      </c>
      <c r="H434" t="str">
        <f t="shared" si="18"/>
        <v>100 Meters</v>
      </c>
      <c r="K434" t="str">
        <f t="shared" si="19"/>
        <v>100meters</v>
      </c>
      <c r="N434" t="str">
        <f t="shared" si="20"/>
        <v>GKIDS</v>
      </c>
    </row>
    <row r="435" spans="1:14" ht="18" x14ac:dyDescent="0.2">
      <c r="A435" s="2">
        <v>434</v>
      </c>
      <c r="B435" s="3" t="s">
        <v>530</v>
      </c>
      <c r="C435" s="4">
        <v>45863</v>
      </c>
      <c r="D435" s="2" t="s">
        <v>461</v>
      </c>
      <c r="E435" s="2" t="s">
        <v>50</v>
      </c>
      <c r="F435" s="14">
        <v>139443</v>
      </c>
      <c r="G435" s="6">
        <v>11659</v>
      </c>
      <c r="H435" t="str">
        <f t="shared" si="18"/>
        <v>Shoshana</v>
      </c>
      <c r="K435" t="str">
        <f t="shared" si="19"/>
        <v>shoshana</v>
      </c>
      <c r="N435" t="str">
        <f t="shared" si="20"/>
        <v>Greenwich</v>
      </c>
    </row>
    <row r="436" spans="1:14" ht="18" x14ac:dyDescent="0.2">
      <c r="A436" s="2">
        <v>435</v>
      </c>
      <c r="B436" s="3" t="s">
        <v>531</v>
      </c>
      <c r="C436" s="4">
        <v>45660</v>
      </c>
      <c r="D436" s="2" t="s">
        <v>532</v>
      </c>
      <c r="E436" s="2" t="s">
        <v>89</v>
      </c>
      <c r="F436" s="14">
        <v>138709</v>
      </c>
      <c r="G436" s="6">
        <v>11598</v>
      </c>
      <c r="H436" t="str">
        <f t="shared" si="18"/>
        <v>Georgia O’Keeffe: The Brightn…</v>
      </c>
      <c r="K436" t="str">
        <f t="shared" si="19"/>
        <v>georgiaokeeffethebri</v>
      </c>
      <c r="N436" t="str">
        <f t="shared" si="20"/>
        <v>Cargo Film &amp; Rele…</v>
      </c>
    </row>
    <row r="437" spans="1:14" ht="18" x14ac:dyDescent="0.2">
      <c r="A437" s="2">
        <v>436</v>
      </c>
      <c r="B437" s="3" t="s">
        <v>533</v>
      </c>
      <c r="C437" s="4">
        <v>40403</v>
      </c>
      <c r="D437" s="2" t="s">
        <v>14</v>
      </c>
      <c r="E437" s="2" t="s">
        <v>38</v>
      </c>
      <c r="F437" s="14">
        <v>138585</v>
      </c>
      <c r="G437" s="6">
        <v>11587</v>
      </c>
      <c r="H437" t="str">
        <f t="shared" si="18"/>
        <v>Scott Pilgrim vs. The World</v>
      </c>
      <c r="K437" t="str">
        <f t="shared" si="19"/>
        <v>scottpilgrimvsthewor</v>
      </c>
      <c r="N437" t="str">
        <f t="shared" si="20"/>
        <v>Universal</v>
      </c>
    </row>
    <row r="438" spans="1:14" ht="18" x14ac:dyDescent="0.2">
      <c r="A438" s="2">
        <v>437</v>
      </c>
      <c r="B438" s="3" t="s">
        <v>534</v>
      </c>
      <c r="C438" s="4">
        <v>45905</v>
      </c>
      <c r="D438" s="2" t="s">
        <v>477</v>
      </c>
      <c r="E438" s="2" t="s">
        <v>89</v>
      </c>
      <c r="F438" s="14">
        <v>133396</v>
      </c>
      <c r="G438" s="6">
        <v>11154</v>
      </c>
      <c r="H438" t="str">
        <f t="shared" si="18"/>
        <v>Riefenstahl</v>
      </c>
      <c r="K438" t="str">
        <f t="shared" si="19"/>
        <v>riefenstahl</v>
      </c>
      <c r="N438" t="str">
        <f t="shared" si="20"/>
        <v>Kino Lorber</v>
      </c>
    </row>
    <row r="439" spans="1:14" ht="18" x14ac:dyDescent="0.2">
      <c r="A439" s="2">
        <v>438</v>
      </c>
      <c r="B439" s="3" t="s">
        <v>535</v>
      </c>
      <c r="C439" s="4">
        <v>45723</v>
      </c>
      <c r="D439" s="2" t="s">
        <v>79</v>
      </c>
      <c r="E439" s="2" t="s">
        <v>55</v>
      </c>
      <c r="F439" s="14">
        <v>131609</v>
      </c>
      <c r="G439" s="6">
        <v>11004</v>
      </c>
      <c r="H439" t="str">
        <f t="shared" si="18"/>
        <v>On Becoming a Guinea Fowl</v>
      </c>
      <c r="K439" t="str">
        <f t="shared" si="19"/>
        <v>onbecomingaguineafowl</v>
      </c>
      <c r="N439" t="str">
        <f t="shared" si="20"/>
        <v>A24</v>
      </c>
    </row>
    <row r="440" spans="1:14" ht="18" x14ac:dyDescent="0.2">
      <c r="A440" s="2">
        <v>439</v>
      </c>
      <c r="B440" s="3" t="s">
        <v>536</v>
      </c>
      <c r="C440" s="4">
        <v>45863</v>
      </c>
      <c r="D440" s="2" t="s">
        <v>289</v>
      </c>
      <c r="E440" s="2" t="s">
        <v>89</v>
      </c>
      <c r="F440" s="14">
        <v>129358</v>
      </c>
      <c r="G440" s="6">
        <v>10816</v>
      </c>
      <c r="H440" t="str">
        <f t="shared" si="18"/>
        <v>Folktales</v>
      </c>
      <c r="K440" t="str">
        <f t="shared" si="19"/>
        <v>folktales</v>
      </c>
      <c r="N440" t="str">
        <f t="shared" si="20"/>
        <v>Magnolia Pictures</v>
      </c>
    </row>
    <row r="441" spans="1:14" ht="18" x14ac:dyDescent="0.2">
      <c r="A441" s="2">
        <v>440</v>
      </c>
      <c r="B441" s="3" t="s">
        <v>537</v>
      </c>
      <c r="C441" s="4">
        <v>38478</v>
      </c>
      <c r="D441" s="2" t="s">
        <v>23</v>
      </c>
      <c r="E441" s="2" t="s">
        <v>12</v>
      </c>
      <c r="F441" s="14">
        <v>129265</v>
      </c>
      <c r="G441" s="6">
        <v>10808</v>
      </c>
      <c r="H441" t="str">
        <f t="shared" si="18"/>
        <v>Kingdom of Heaven</v>
      </c>
      <c r="K441" t="str">
        <f t="shared" si="19"/>
        <v>kingdomofheaven</v>
      </c>
      <c r="N441" t="str">
        <f t="shared" si="20"/>
        <v>20th Century Stud…</v>
      </c>
    </row>
    <row r="442" spans="1:14" ht="18" x14ac:dyDescent="0.2">
      <c r="A442" s="2">
        <v>441</v>
      </c>
      <c r="B442" s="3" t="s">
        <v>538</v>
      </c>
      <c r="C442" s="4">
        <v>45905</v>
      </c>
      <c r="D442" s="2" t="s">
        <v>539</v>
      </c>
      <c r="E442" s="2" t="s">
        <v>89</v>
      </c>
      <c r="F442" s="14">
        <v>128762</v>
      </c>
      <c r="G442" s="6">
        <v>10766</v>
      </c>
      <c r="H442" t="str">
        <f t="shared" si="18"/>
        <v>The American Southwest</v>
      </c>
      <c r="K442" t="str">
        <f t="shared" si="19"/>
        <v>theamericansouthwest</v>
      </c>
      <c r="N442" t="str">
        <f t="shared" si="20"/>
        <v>Fin and Fur Films</v>
      </c>
    </row>
    <row r="443" spans="1:14" ht="18" x14ac:dyDescent="0.2">
      <c r="A443" s="2">
        <v>442</v>
      </c>
      <c r="B443" s="3" t="s">
        <v>540</v>
      </c>
      <c r="C443" s="4">
        <v>45912</v>
      </c>
      <c r="D443" s="2"/>
      <c r="E443" s="2" t="s">
        <v>89</v>
      </c>
      <c r="F443" s="14">
        <v>128429</v>
      </c>
      <c r="G443" s="6">
        <v>10738</v>
      </c>
      <c r="H443" t="str">
        <f t="shared" si="18"/>
        <v>Clemente</v>
      </c>
      <c r="K443" t="str">
        <f t="shared" si="19"/>
        <v>clemente</v>
      </c>
      <c r="N443" t="str">
        <f t="shared" si="20"/>
        <v>Other</v>
      </c>
    </row>
    <row r="444" spans="1:14" ht="18" x14ac:dyDescent="0.2">
      <c r="A444" s="2">
        <v>443</v>
      </c>
      <c r="B444" s="3" t="s">
        <v>541</v>
      </c>
      <c r="C444" s="4">
        <v>45793</v>
      </c>
      <c r="D444" s="2" t="s">
        <v>542</v>
      </c>
      <c r="E444" s="2" t="s">
        <v>38</v>
      </c>
      <c r="F444" s="14">
        <v>123065</v>
      </c>
      <c r="G444" s="6">
        <v>10290</v>
      </c>
      <c r="H444" t="str">
        <f t="shared" si="18"/>
        <v>Sister Midnight</v>
      </c>
      <c r="K444" t="str">
        <f t="shared" si="19"/>
        <v>sistermidnight</v>
      </c>
      <c r="N444" t="str">
        <f t="shared" si="20"/>
        <v>Magnet Releasing</v>
      </c>
    </row>
    <row r="445" spans="1:14" ht="18" x14ac:dyDescent="0.2">
      <c r="A445" s="2">
        <v>444</v>
      </c>
      <c r="B445" s="3" t="s">
        <v>543</v>
      </c>
      <c r="C445" s="4">
        <v>46015</v>
      </c>
      <c r="D445" s="2" t="s">
        <v>175</v>
      </c>
      <c r="E445" s="2" t="s">
        <v>38</v>
      </c>
      <c r="F445" s="14">
        <v>121315</v>
      </c>
      <c r="G445" s="6">
        <v>10143</v>
      </c>
      <c r="H445" t="str">
        <f t="shared" si="18"/>
        <v>Father, Mother, Sister, Broth…</v>
      </c>
      <c r="K445" t="str">
        <f t="shared" si="19"/>
        <v>fathermothersisterb</v>
      </c>
      <c r="N445" t="str">
        <f t="shared" si="20"/>
        <v>MUBI</v>
      </c>
    </row>
    <row r="446" spans="1:14" ht="18" x14ac:dyDescent="0.2">
      <c r="A446" s="2">
        <v>445</v>
      </c>
      <c r="B446" s="3" t="s">
        <v>544</v>
      </c>
      <c r="C446" s="4">
        <v>45975</v>
      </c>
      <c r="D446" s="2" t="s">
        <v>162</v>
      </c>
      <c r="E446" s="2" t="s">
        <v>50</v>
      </c>
      <c r="F446" s="14">
        <v>118977</v>
      </c>
      <c r="G446" s="6">
        <v>9948</v>
      </c>
      <c r="H446" t="str">
        <f t="shared" si="18"/>
        <v>Muzzle: City of Wolves</v>
      </c>
      <c r="K446" t="str">
        <f t="shared" si="19"/>
        <v>muzzlecityofwolves</v>
      </c>
      <c r="N446" t="str">
        <f t="shared" si="20"/>
        <v>IFC Entertainment…</v>
      </c>
    </row>
    <row r="447" spans="1:14" ht="18" x14ac:dyDescent="0.2">
      <c r="A447" s="2">
        <v>446</v>
      </c>
      <c r="B447" s="3" t="s">
        <v>545</v>
      </c>
      <c r="C447" s="4">
        <v>45954</v>
      </c>
      <c r="D447" s="2" t="s">
        <v>284</v>
      </c>
      <c r="E447" s="2" t="s">
        <v>19</v>
      </c>
      <c r="F447" s="14">
        <v>117548</v>
      </c>
      <c r="G447" s="6">
        <v>9828</v>
      </c>
      <c r="H447" t="str">
        <f t="shared" si="18"/>
        <v>Eli Roth Presents: Dream Eater</v>
      </c>
      <c r="K447" t="str">
        <f t="shared" si="19"/>
        <v>elirothpresentsdream</v>
      </c>
      <c r="N447" t="str">
        <f t="shared" si="20"/>
        <v>Iconic Releasing</v>
      </c>
    </row>
    <row r="448" spans="1:14" ht="18" x14ac:dyDescent="0.2">
      <c r="A448" s="2">
        <v>447</v>
      </c>
      <c r="B448" s="3" t="s">
        <v>546</v>
      </c>
      <c r="C448" s="4">
        <v>45828</v>
      </c>
      <c r="D448" s="2" t="s">
        <v>260</v>
      </c>
      <c r="E448" s="2" t="s">
        <v>12</v>
      </c>
      <c r="F448" s="14">
        <v>117402</v>
      </c>
      <c r="G448" s="6">
        <v>9816</v>
      </c>
      <c r="H448" t="str">
        <f t="shared" si="18"/>
        <v>Hi-Five</v>
      </c>
      <c r="K448" t="str">
        <f t="shared" si="19"/>
        <v>hifive</v>
      </c>
      <c r="N448" t="str">
        <f t="shared" si="20"/>
        <v>Well Go USA</v>
      </c>
    </row>
    <row r="449" spans="1:14" ht="18" x14ac:dyDescent="0.2">
      <c r="A449" s="2">
        <v>448</v>
      </c>
      <c r="B449" s="3" t="s">
        <v>547</v>
      </c>
      <c r="C449" s="4">
        <v>45723</v>
      </c>
      <c r="D449" s="2" t="s">
        <v>389</v>
      </c>
      <c r="E449" s="2" t="s">
        <v>55</v>
      </c>
      <c r="F449" s="14">
        <v>116734</v>
      </c>
      <c r="G449" s="6">
        <v>9760</v>
      </c>
      <c r="H449" t="str">
        <f t="shared" si="18"/>
        <v>Seven Veils</v>
      </c>
      <c r="K449" t="str">
        <f t="shared" si="19"/>
        <v>sevenveils</v>
      </c>
      <c r="N449" t="str">
        <f t="shared" si="20"/>
        <v>XYZ Films</v>
      </c>
    </row>
    <row r="450" spans="1:14" ht="18" x14ac:dyDescent="0.2">
      <c r="A450" s="2">
        <v>449</v>
      </c>
      <c r="B450" s="3" t="s">
        <v>548</v>
      </c>
      <c r="C450" s="7">
        <v>34236</v>
      </c>
      <c r="D450" s="2" t="s">
        <v>65</v>
      </c>
      <c r="E450" s="2" t="s">
        <v>38</v>
      </c>
      <c r="F450" s="14">
        <v>116690</v>
      </c>
      <c r="G450" s="6">
        <v>9757</v>
      </c>
      <c r="H450" t="str">
        <f t="shared" si="18"/>
        <v>Dazed and Confused</v>
      </c>
      <c r="K450" t="str">
        <f t="shared" si="19"/>
        <v>dazedandconfused</v>
      </c>
      <c r="N450" t="str">
        <f t="shared" si="20"/>
        <v>Focus Features</v>
      </c>
    </row>
    <row r="451" spans="1:14" ht="18" x14ac:dyDescent="0.2">
      <c r="A451" s="2">
        <v>450</v>
      </c>
      <c r="B451" s="3" t="s">
        <v>549</v>
      </c>
      <c r="C451" s="4">
        <v>36805</v>
      </c>
      <c r="D451" s="2" t="s">
        <v>225</v>
      </c>
      <c r="E451" s="2" t="s">
        <v>55</v>
      </c>
      <c r="F451" s="14">
        <v>115465</v>
      </c>
      <c r="G451" s="6">
        <v>9654</v>
      </c>
      <c r="H451" t="str">
        <f t="shared" ref="H451:H514" si="21">IFERROR(TRIM(LEFT(B451,FIND("(",B451)-1)),TRIM(B451))</f>
        <v>Yi Yi</v>
      </c>
      <c r="K451" t="str">
        <f t="shared" ref="K451:K514" si="22">SUBSTITUTE(SUBSTITUTE(SUBSTITUTE(SUBSTITUTE(SUBSTITUTE(SUBSTITUTE(SUBSTITUTE(SUBSTITUTE(SUBSTITUTE(SUBSTITUTE(SUBSTITUTE(SUBSTITUTE(LOWER(LEFT(SUBSTITUTE(H451,"…",""),25)),":",""),",",""),".",""),"'",""),"’",""),"!",""),"*",""),"—",""),"–",""),"-",""),"&amp;","")," ","")</f>
        <v>yiyi</v>
      </c>
      <c r="N451" t="str">
        <f t="shared" ref="N451:N514" si="23">IF(D451="","Other",D451)</f>
        <v>Janus Films</v>
      </c>
    </row>
    <row r="452" spans="1:14" ht="18" x14ac:dyDescent="0.2">
      <c r="A452" s="2">
        <v>451</v>
      </c>
      <c r="B452" s="3" t="s">
        <v>550</v>
      </c>
      <c r="C452" s="7">
        <v>31030</v>
      </c>
      <c r="D452" s="2" t="s">
        <v>256</v>
      </c>
      <c r="E452" s="2" t="s">
        <v>12</v>
      </c>
      <c r="F452" s="14">
        <v>115405</v>
      </c>
      <c r="G452" s="6">
        <v>9649</v>
      </c>
      <c r="H452" t="str">
        <f t="shared" si="21"/>
        <v>Dune</v>
      </c>
      <c r="K452" t="str">
        <f t="shared" si="22"/>
        <v>dune</v>
      </c>
      <c r="N452" t="str">
        <f t="shared" si="23"/>
        <v>Fathom Events</v>
      </c>
    </row>
    <row r="453" spans="1:14" ht="18" x14ac:dyDescent="0.2">
      <c r="A453" s="2">
        <v>452</v>
      </c>
      <c r="B453" s="3" t="s">
        <v>551</v>
      </c>
      <c r="C453" s="7">
        <v>33893</v>
      </c>
      <c r="D453" s="2" t="s">
        <v>33</v>
      </c>
      <c r="E453" s="2" t="s">
        <v>19</v>
      </c>
      <c r="F453" s="14">
        <v>113610</v>
      </c>
      <c r="G453" s="6">
        <v>9499</v>
      </c>
      <c r="H453" t="str">
        <f t="shared" si="21"/>
        <v>Candyman</v>
      </c>
      <c r="K453" t="str">
        <f t="shared" si="22"/>
        <v>candyman</v>
      </c>
      <c r="N453" t="str">
        <f t="shared" si="23"/>
        <v>Sony Pictures</v>
      </c>
    </row>
    <row r="454" spans="1:14" ht="18" x14ac:dyDescent="0.2">
      <c r="A454" s="2">
        <v>453</v>
      </c>
      <c r="B454" s="3" t="s">
        <v>552</v>
      </c>
      <c r="C454" s="4">
        <v>45954</v>
      </c>
      <c r="D454" s="2" t="s">
        <v>162</v>
      </c>
      <c r="E454" s="2" t="s">
        <v>38</v>
      </c>
      <c r="F454" s="14">
        <v>113123</v>
      </c>
      <c r="G454" s="6">
        <v>9458</v>
      </c>
      <c r="H454" t="str">
        <f t="shared" si="21"/>
        <v>Queens of the Dead</v>
      </c>
      <c r="K454" t="str">
        <f t="shared" si="22"/>
        <v>queensofthedead</v>
      </c>
      <c r="N454" t="str">
        <f t="shared" si="23"/>
        <v>IFC Entertainment…</v>
      </c>
    </row>
    <row r="455" spans="1:14" ht="18" x14ac:dyDescent="0.2">
      <c r="A455" s="2">
        <v>454</v>
      </c>
      <c r="B455" s="3" t="s">
        <v>553</v>
      </c>
      <c r="C455" s="4">
        <v>45884</v>
      </c>
      <c r="D455" s="2" t="s">
        <v>284</v>
      </c>
      <c r="E455" s="2" t="s">
        <v>19</v>
      </c>
      <c r="F455" s="14">
        <v>111685</v>
      </c>
      <c r="G455" s="6">
        <v>9338</v>
      </c>
      <c r="H455" t="str">
        <f t="shared" si="21"/>
        <v>Eli Roth Presents: Jimmy and …</v>
      </c>
      <c r="K455" t="str">
        <f t="shared" si="22"/>
        <v>elirothpresentsjimmy</v>
      </c>
      <c r="N455" t="str">
        <f t="shared" si="23"/>
        <v>Iconic Releasing</v>
      </c>
    </row>
    <row r="456" spans="1:14" ht="18" x14ac:dyDescent="0.2">
      <c r="A456" s="2">
        <v>455</v>
      </c>
      <c r="B456" s="3" t="s">
        <v>554</v>
      </c>
      <c r="C456" s="4">
        <v>45744</v>
      </c>
      <c r="D456" s="2" t="s">
        <v>555</v>
      </c>
      <c r="E456" s="2" t="s">
        <v>38</v>
      </c>
      <c r="F456" s="14">
        <v>111008</v>
      </c>
      <c r="G456" s="6">
        <v>9282</v>
      </c>
      <c r="H456" t="str">
        <f t="shared" si="21"/>
        <v>Vingt Dieux</v>
      </c>
      <c r="K456" t="str">
        <f t="shared" si="22"/>
        <v>vingtdieux</v>
      </c>
      <c r="N456" t="str">
        <f t="shared" si="23"/>
        <v>Zeitgeist</v>
      </c>
    </row>
    <row r="457" spans="1:14" ht="18" x14ac:dyDescent="0.2">
      <c r="A457" s="2">
        <v>456</v>
      </c>
      <c r="B457" s="3" t="s">
        <v>556</v>
      </c>
      <c r="C457" s="4">
        <v>37757</v>
      </c>
      <c r="D457" s="2" t="s">
        <v>375</v>
      </c>
      <c r="E457" s="2" t="s">
        <v>17</v>
      </c>
      <c r="F457" s="14">
        <v>109893</v>
      </c>
      <c r="G457" s="6">
        <v>9188</v>
      </c>
      <c r="H457" t="str">
        <f t="shared" si="21"/>
        <v>Une femme est une femme</v>
      </c>
      <c r="K457" t="str">
        <f t="shared" si="22"/>
        <v>unefemmeestunefemme</v>
      </c>
      <c r="N457" t="str">
        <f t="shared" si="23"/>
        <v>Rialto Pictures</v>
      </c>
    </row>
    <row r="458" spans="1:14" ht="18" x14ac:dyDescent="0.2">
      <c r="A458" s="2">
        <v>457</v>
      </c>
      <c r="B458" s="3" t="s">
        <v>557</v>
      </c>
      <c r="C458" s="7">
        <v>29392</v>
      </c>
      <c r="D458" s="2" t="s">
        <v>256</v>
      </c>
      <c r="E458" s="2" t="s">
        <v>38</v>
      </c>
      <c r="F458" s="14">
        <v>109530</v>
      </c>
      <c r="G458" s="6">
        <v>9158</v>
      </c>
      <c r="H458" t="str">
        <f t="shared" si="21"/>
        <v>The Blues Brothers</v>
      </c>
      <c r="K458" t="str">
        <f t="shared" si="22"/>
        <v>thebluesbrothers</v>
      </c>
      <c r="N458" t="str">
        <f t="shared" si="23"/>
        <v>Fathom Events</v>
      </c>
    </row>
    <row r="459" spans="1:14" ht="18" x14ac:dyDescent="0.2">
      <c r="A459" s="2">
        <v>458</v>
      </c>
      <c r="B459" s="3" t="s">
        <v>558</v>
      </c>
      <c r="C459" s="4">
        <v>45695</v>
      </c>
      <c r="D459" s="2" t="s">
        <v>413</v>
      </c>
      <c r="E459" s="2" t="s">
        <v>55</v>
      </c>
      <c r="F459" s="14">
        <v>109061</v>
      </c>
      <c r="G459" s="6">
        <v>9119</v>
      </c>
      <c r="H459" t="str">
        <f t="shared" si="21"/>
        <v>Armand</v>
      </c>
      <c r="K459" t="str">
        <f t="shared" si="22"/>
        <v>armand</v>
      </c>
      <c r="N459" t="str">
        <f t="shared" si="23"/>
        <v>IFC Films</v>
      </c>
    </row>
    <row r="460" spans="1:14" ht="18" x14ac:dyDescent="0.2">
      <c r="A460" s="2">
        <v>459</v>
      </c>
      <c r="B460" s="3" t="s">
        <v>559</v>
      </c>
      <c r="C460" s="4">
        <v>45926</v>
      </c>
      <c r="D460" s="2" t="s">
        <v>560</v>
      </c>
      <c r="E460" s="2" t="s">
        <v>89</v>
      </c>
      <c r="F460" s="14">
        <v>109020</v>
      </c>
      <c r="G460" s="6">
        <v>9115</v>
      </c>
      <c r="H460" t="str">
        <f t="shared" si="21"/>
        <v>Strange Journey: The Story of…</v>
      </c>
      <c r="K460" t="str">
        <f t="shared" si="22"/>
        <v>strangejourneythestor</v>
      </c>
      <c r="N460" t="str">
        <f t="shared" si="23"/>
        <v>Margot Station</v>
      </c>
    </row>
    <row r="461" spans="1:14" ht="18" x14ac:dyDescent="0.2">
      <c r="A461" s="2">
        <v>460</v>
      </c>
      <c r="B461" s="3" t="s">
        <v>561</v>
      </c>
      <c r="C461" s="4">
        <v>45790</v>
      </c>
      <c r="D461" s="2" t="s">
        <v>431</v>
      </c>
      <c r="E461" s="2" t="s">
        <v>89</v>
      </c>
      <c r="F461" s="14">
        <v>108957</v>
      </c>
      <c r="G461" s="6">
        <v>9110</v>
      </c>
      <c r="H461" t="str">
        <f t="shared" si="21"/>
        <v>Hung Up on a Dream: The Zombi…</v>
      </c>
      <c r="K461" t="str">
        <f t="shared" si="22"/>
        <v>hunguponadreamthez</v>
      </c>
      <c r="N461" t="str">
        <f t="shared" si="23"/>
        <v>Utopia</v>
      </c>
    </row>
    <row r="462" spans="1:14" ht="18" x14ac:dyDescent="0.2">
      <c r="A462" s="2">
        <v>461</v>
      </c>
      <c r="B462" s="3" t="s">
        <v>562</v>
      </c>
      <c r="C462" s="4">
        <v>45919</v>
      </c>
      <c r="D462" s="2" t="s">
        <v>443</v>
      </c>
      <c r="E462" s="2" t="s">
        <v>50</v>
      </c>
      <c r="F462" s="14">
        <v>108937</v>
      </c>
      <c r="G462" s="6">
        <v>9108</v>
      </c>
      <c r="H462" t="str">
        <f t="shared" si="21"/>
        <v>Xeno</v>
      </c>
      <c r="K462" t="str">
        <f t="shared" si="22"/>
        <v>xeno</v>
      </c>
      <c r="N462" t="str">
        <f t="shared" si="23"/>
        <v>Blue Fox Entertai…</v>
      </c>
    </row>
    <row r="463" spans="1:14" ht="18" x14ac:dyDescent="0.2">
      <c r="A463" s="2">
        <v>462</v>
      </c>
      <c r="B463" s="3" t="s">
        <v>563</v>
      </c>
      <c r="C463" s="4">
        <v>43196</v>
      </c>
      <c r="D463" s="2" t="s">
        <v>349</v>
      </c>
      <c r="E463" s="2" t="s">
        <v>89</v>
      </c>
      <c r="F463" s="14">
        <v>107953</v>
      </c>
      <c r="G463" s="6">
        <v>9026</v>
      </c>
      <c r="H463" t="str">
        <f t="shared" si="21"/>
        <v>Pandas</v>
      </c>
      <c r="K463" t="str">
        <f t="shared" si="22"/>
        <v>pandas</v>
      </c>
      <c r="N463" t="str">
        <f t="shared" si="23"/>
        <v>IMAX Films</v>
      </c>
    </row>
    <row r="464" spans="1:14" ht="18" x14ac:dyDescent="0.2">
      <c r="A464" s="2">
        <v>463</v>
      </c>
      <c r="B464" s="3" t="s">
        <v>564</v>
      </c>
      <c r="C464" s="7">
        <v>31399</v>
      </c>
      <c r="D464" s="2" t="s">
        <v>14</v>
      </c>
      <c r="E464" s="2" t="s">
        <v>70</v>
      </c>
      <c r="F464" s="14">
        <v>107350</v>
      </c>
      <c r="G464" s="6">
        <v>8976</v>
      </c>
      <c r="H464" t="str">
        <f t="shared" si="21"/>
        <v>Brazil</v>
      </c>
      <c r="K464" t="str">
        <f t="shared" si="22"/>
        <v>brazil</v>
      </c>
      <c r="N464" t="str">
        <f t="shared" si="23"/>
        <v>Universal</v>
      </c>
    </row>
    <row r="465" spans="1:14" ht="18" x14ac:dyDescent="0.2">
      <c r="A465" s="2">
        <v>464</v>
      </c>
      <c r="B465" s="3" t="s">
        <v>565</v>
      </c>
      <c r="C465" s="7">
        <v>29889</v>
      </c>
      <c r="D465" s="2" t="s">
        <v>14</v>
      </c>
      <c r="E465" s="2" t="s">
        <v>19</v>
      </c>
      <c r="F465" s="14">
        <v>107245</v>
      </c>
      <c r="G465" s="6">
        <v>8967</v>
      </c>
      <c r="H465" t="str">
        <f t="shared" si="21"/>
        <v>Halloween II</v>
      </c>
      <c r="K465" t="str">
        <f t="shared" si="22"/>
        <v>halloweenii</v>
      </c>
      <c r="N465" t="str">
        <f t="shared" si="23"/>
        <v>Universal</v>
      </c>
    </row>
    <row r="466" spans="1:14" ht="18" x14ac:dyDescent="0.2">
      <c r="A466" s="2">
        <v>465</v>
      </c>
      <c r="B466" s="3" t="s">
        <v>566</v>
      </c>
      <c r="C466" s="4">
        <v>40354</v>
      </c>
      <c r="D466" s="2" t="s">
        <v>477</v>
      </c>
      <c r="E466" s="2" t="s">
        <v>55</v>
      </c>
      <c r="F466" s="14">
        <v>106838</v>
      </c>
      <c r="G466" s="6">
        <v>8933</v>
      </c>
      <c r="H466" t="str">
        <f t="shared" si="21"/>
        <v>Kynodontas</v>
      </c>
      <c r="K466" t="str">
        <f t="shared" si="22"/>
        <v>kynodontas</v>
      </c>
      <c r="N466" t="str">
        <f t="shared" si="23"/>
        <v>Kino Lorber</v>
      </c>
    </row>
    <row r="467" spans="1:14" ht="18" x14ac:dyDescent="0.2">
      <c r="A467" s="2">
        <v>466</v>
      </c>
      <c r="B467" s="3" t="s">
        <v>567</v>
      </c>
      <c r="C467" s="4">
        <v>45828</v>
      </c>
      <c r="D467" s="2" t="s">
        <v>477</v>
      </c>
      <c r="E467" s="2" t="s">
        <v>89</v>
      </c>
      <c r="F467" s="14">
        <v>106110</v>
      </c>
      <c r="G467" s="6">
        <v>8872</v>
      </c>
      <c r="H467" t="str">
        <f t="shared" si="21"/>
        <v>Marlee Matlin: Not Alone Anym…</v>
      </c>
      <c r="K467" t="str">
        <f t="shared" si="22"/>
        <v>marleematlinnotalone</v>
      </c>
      <c r="N467" t="str">
        <f t="shared" si="23"/>
        <v>Kino Lorber</v>
      </c>
    </row>
    <row r="468" spans="1:14" ht="18" x14ac:dyDescent="0.2">
      <c r="A468" s="2">
        <v>467</v>
      </c>
      <c r="B468" s="3" t="s">
        <v>568</v>
      </c>
      <c r="C468" s="4">
        <v>45996</v>
      </c>
      <c r="D468" s="2" t="s">
        <v>175</v>
      </c>
      <c r="E468" s="2" t="s">
        <v>55</v>
      </c>
      <c r="F468" s="14">
        <v>105923</v>
      </c>
      <c r="G468" s="6">
        <v>8856</v>
      </c>
      <c r="H468" t="str">
        <f t="shared" si="21"/>
        <v>La grazia</v>
      </c>
      <c r="K468" t="str">
        <f t="shared" si="22"/>
        <v>lagrazia</v>
      </c>
      <c r="N468" t="str">
        <f t="shared" si="23"/>
        <v>MUBI</v>
      </c>
    </row>
    <row r="469" spans="1:14" ht="18" x14ac:dyDescent="0.2">
      <c r="A469" s="2">
        <v>468</v>
      </c>
      <c r="B469" s="3" t="s">
        <v>569</v>
      </c>
      <c r="C469" s="4">
        <v>45947</v>
      </c>
      <c r="D469" s="2" t="s">
        <v>570</v>
      </c>
      <c r="E469" s="2" t="s">
        <v>89</v>
      </c>
      <c r="F469" s="14">
        <v>105654</v>
      </c>
      <c r="G469" s="6">
        <v>8834</v>
      </c>
      <c r="H469" t="str">
        <f t="shared" si="21"/>
        <v>Wisdom of Happiness</v>
      </c>
      <c r="K469" t="str">
        <f t="shared" si="22"/>
        <v>wisdomofhappiness</v>
      </c>
      <c r="N469" t="str">
        <f t="shared" si="23"/>
        <v>Abramorama Films</v>
      </c>
    </row>
    <row r="470" spans="1:14" ht="18" x14ac:dyDescent="0.2">
      <c r="A470" s="2">
        <v>469</v>
      </c>
      <c r="B470" s="3" t="s">
        <v>571</v>
      </c>
      <c r="C470" s="4">
        <v>45961</v>
      </c>
      <c r="D470" s="2" t="s">
        <v>572</v>
      </c>
      <c r="E470" s="2" t="s">
        <v>208</v>
      </c>
      <c r="F470" s="14">
        <v>104797</v>
      </c>
      <c r="G470" s="6">
        <v>8762</v>
      </c>
      <c r="H470" t="str">
        <f t="shared" si="21"/>
        <v>Spike and Mike’s Animation Ex…</v>
      </c>
      <c r="K470" t="str">
        <f t="shared" si="22"/>
        <v>spikeandmikesanimatio</v>
      </c>
      <c r="N470" t="str">
        <f t="shared" si="23"/>
        <v>Skybound Entertai…</v>
      </c>
    </row>
    <row r="471" spans="1:14" ht="18" x14ac:dyDescent="0.2">
      <c r="A471" s="2">
        <v>470</v>
      </c>
      <c r="B471" s="3" t="s">
        <v>573</v>
      </c>
      <c r="C471" s="4">
        <v>45695</v>
      </c>
      <c r="D471" s="2" t="s">
        <v>260</v>
      </c>
      <c r="E471" s="2" t="s">
        <v>19</v>
      </c>
      <c r="F471" s="14">
        <v>103433</v>
      </c>
      <c r="G471" s="6">
        <v>8648</v>
      </c>
      <c r="H471" t="str">
        <f t="shared" si="21"/>
        <v>Dark Nuns</v>
      </c>
      <c r="K471" t="str">
        <f t="shared" si="22"/>
        <v>darknuns</v>
      </c>
      <c r="N471" t="str">
        <f t="shared" si="23"/>
        <v>Well Go USA</v>
      </c>
    </row>
    <row r="472" spans="1:14" ht="18" x14ac:dyDescent="0.2">
      <c r="A472" s="2">
        <v>471</v>
      </c>
      <c r="B472" s="3" t="s">
        <v>574</v>
      </c>
      <c r="C472" s="7">
        <v>24472</v>
      </c>
      <c r="D472" s="2" t="s">
        <v>375</v>
      </c>
      <c r="E472" s="2" t="s">
        <v>55</v>
      </c>
      <c r="F472" s="14">
        <v>103362</v>
      </c>
      <c r="G472" s="6">
        <v>8642</v>
      </c>
      <c r="H472" t="str">
        <f t="shared" si="21"/>
        <v>Un homme et une femme</v>
      </c>
      <c r="K472" t="str">
        <f t="shared" si="22"/>
        <v>unhommeetunefemme</v>
      </c>
      <c r="N472" t="str">
        <f t="shared" si="23"/>
        <v>Rialto Pictures</v>
      </c>
    </row>
    <row r="473" spans="1:14" ht="18" x14ac:dyDescent="0.2">
      <c r="A473" s="2">
        <v>472</v>
      </c>
      <c r="B473" s="3" t="s">
        <v>575</v>
      </c>
      <c r="C473" s="7">
        <v>34019</v>
      </c>
      <c r="D473" s="2" t="s">
        <v>14</v>
      </c>
      <c r="E473" s="2" t="s">
        <v>19</v>
      </c>
      <c r="F473" s="14">
        <v>103325</v>
      </c>
      <c r="G473" s="6">
        <v>8639</v>
      </c>
      <c r="H473" t="str">
        <f t="shared" si="21"/>
        <v>Army of Darkness</v>
      </c>
      <c r="K473" t="str">
        <f t="shared" si="22"/>
        <v>armyofdarkness</v>
      </c>
      <c r="N473" t="str">
        <f t="shared" si="23"/>
        <v>Universal</v>
      </c>
    </row>
    <row r="474" spans="1:14" ht="18" x14ac:dyDescent="0.2">
      <c r="A474" s="2">
        <v>473</v>
      </c>
      <c r="B474" s="3" t="s">
        <v>576</v>
      </c>
      <c r="C474" s="4">
        <v>45870</v>
      </c>
      <c r="D474" s="2" t="s">
        <v>79</v>
      </c>
      <c r="E474" s="2" t="s">
        <v>89</v>
      </c>
      <c r="F474" s="14">
        <v>103230</v>
      </c>
      <c r="G474" s="6">
        <v>8631</v>
      </c>
      <c r="H474" t="str">
        <f t="shared" si="21"/>
        <v>Architecton</v>
      </c>
      <c r="K474" t="str">
        <f t="shared" si="22"/>
        <v>architecton</v>
      </c>
      <c r="N474" t="str">
        <f t="shared" si="23"/>
        <v>A24</v>
      </c>
    </row>
    <row r="475" spans="1:14" ht="18" x14ac:dyDescent="0.2">
      <c r="A475" s="2">
        <v>474</v>
      </c>
      <c r="B475" s="3" t="s">
        <v>577</v>
      </c>
      <c r="C475" s="4">
        <v>40410</v>
      </c>
      <c r="D475" s="2" t="s">
        <v>256</v>
      </c>
      <c r="E475" s="2" t="s">
        <v>55</v>
      </c>
      <c r="F475" s="14">
        <v>102885</v>
      </c>
      <c r="G475" s="6">
        <v>8602</v>
      </c>
      <c r="H475" t="str">
        <f t="shared" si="21"/>
        <v>What If...</v>
      </c>
      <c r="K475" t="str">
        <f t="shared" si="22"/>
        <v>whatif</v>
      </c>
      <c r="N475" t="str">
        <f t="shared" si="23"/>
        <v>Fathom Events</v>
      </c>
    </row>
    <row r="476" spans="1:14" ht="18" x14ac:dyDescent="0.2">
      <c r="A476" s="2">
        <v>475</v>
      </c>
      <c r="B476" s="3" t="s">
        <v>578</v>
      </c>
      <c r="C476" s="4">
        <v>45905</v>
      </c>
      <c r="D476" s="2" t="s">
        <v>125</v>
      </c>
      <c r="E476" s="2" t="s">
        <v>38</v>
      </c>
      <c r="F476" s="14">
        <v>102831</v>
      </c>
      <c r="G476" s="6">
        <v>8598</v>
      </c>
      <c r="H476" t="str">
        <f t="shared" si="21"/>
        <v>Linda Linda Linda</v>
      </c>
      <c r="K476" t="str">
        <f t="shared" si="22"/>
        <v>lindalindalinda</v>
      </c>
      <c r="N476" t="str">
        <f t="shared" si="23"/>
        <v>GKIDS</v>
      </c>
    </row>
    <row r="477" spans="1:14" ht="18" x14ac:dyDescent="0.2">
      <c r="A477" s="2">
        <v>476</v>
      </c>
      <c r="B477" s="3" t="s">
        <v>579</v>
      </c>
      <c r="C477" s="4">
        <v>45618</v>
      </c>
      <c r="D477" s="2" t="s">
        <v>54</v>
      </c>
      <c r="E477" s="2" t="s">
        <v>50</v>
      </c>
      <c r="F477" s="14">
        <v>101338</v>
      </c>
      <c r="G477" s="6">
        <v>8473</v>
      </c>
      <c r="H477" t="str">
        <f t="shared" si="21"/>
        <v>Bonhoeffer: Pastor. Spy. Assa…</v>
      </c>
      <c r="K477" t="str">
        <f t="shared" si="22"/>
        <v>bonhoefferpastorspy</v>
      </c>
      <c r="N477" t="str">
        <f t="shared" si="23"/>
        <v>Angel Studios</v>
      </c>
    </row>
    <row r="478" spans="1:14" ht="18" x14ac:dyDescent="0.2">
      <c r="A478" s="2">
        <v>477</v>
      </c>
      <c r="B478" s="3" t="s">
        <v>580</v>
      </c>
      <c r="C478" s="4">
        <v>38583</v>
      </c>
      <c r="D478" s="2" t="s">
        <v>14</v>
      </c>
      <c r="E478" s="2" t="s">
        <v>83</v>
      </c>
      <c r="F478" s="14">
        <v>101170</v>
      </c>
      <c r="G478" s="6">
        <v>8459</v>
      </c>
      <c r="H478" t="str">
        <f t="shared" si="21"/>
        <v>The 40 Year-old Virgin</v>
      </c>
      <c r="K478" t="str">
        <f t="shared" si="22"/>
        <v>the40yearoldvirgin</v>
      </c>
      <c r="N478" t="str">
        <f t="shared" si="23"/>
        <v>Universal</v>
      </c>
    </row>
    <row r="479" spans="1:14" ht="18" x14ac:dyDescent="0.2">
      <c r="A479" s="2">
        <v>478</v>
      </c>
      <c r="B479" s="3" t="s">
        <v>581</v>
      </c>
      <c r="C479" s="7">
        <v>29028</v>
      </c>
      <c r="D479" s="2" t="s">
        <v>256</v>
      </c>
      <c r="E479" s="2" t="s">
        <v>8</v>
      </c>
      <c r="F479" s="14">
        <v>100075</v>
      </c>
      <c r="G479" s="6">
        <v>8367</v>
      </c>
      <c r="H479" t="str">
        <f t="shared" si="21"/>
        <v>The Muppet Movie</v>
      </c>
      <c r="K479" t="str">
        <f t="shared" si="22"/>
        <v>themuppetmovie</v>
      </c>
      <c r="N479" t="str">
        <f t="shared" si="23"/>
        <v>Fathom Events</v>
      </c>
    </row>
    <row r="480" spans="1:14" ht="18" x14ac:dyDescent="0.2">
      <c r="A480" s="2">
        <v>479</v>
      </c>
      <c r="B480" s="3" t="s">
        <v>582</v>
      </c>
      <c r="C480" s="4">
        <v>45870</v>
      </c>
      <c r="D480" s="2" t="s">
        <v>477</v>
      </c>
      <c r="E480" s="2" t="s">
        <v>55</v>
      </c>
      <c r="F480" s="14">
        <v>99907</v>
      </c>
      <c r="G480" s="6">
        <v>8353</v>
      </c>
      <c r="H480" t="str">
        <f t="shared" si="21"/>
        <v>L’histoire de Souleymane</v>
      </c>
      <c r="K480" t="str">
        <f t="shared" si="22"/>
        <v>lhistoiredesouleymane</v>
      </c>
      <c r="N480" t="str">
        <f t="shared" si="23"/>
        <v>Kino Lorber</v>
      </c>
    </row>
    <row r="481" spans="1:14" ht="18" x14ac:dyDescent="0.2">
      <c r="A481" s="2">
        <v>480</v>
      </c>
      <c r="B481" s="3" t="s">
        <v>583</v>
      </c>
      <c r="C481" s="7">
        <v>29036</v>
      </c>
      <c r="D481" s="2" t="s">
        <v>477</v>
      </c>
      <c r="E481" s="2" t="s">
        <v>55</v>
      </c>
      <c r="F481" s="14">
        <v>99753</v>
      </c>
      <c r="G481" s="6">
        <v>8341</v>
      </c>
      <c r="H481" t="str">
        <f t="shared" si="21"/>
        <v>Killer of Sheep</v>
      </c>
      <c r="K481" t="str">
        <f t="shared" si="22"/>
        <v>killerofsheep</v>
      </c>
      <c r="N481" t="str">
        <f t="shared" si="23"/>
        <v>Kino Lorber</v>
      </c>
    </row>
    <row r="482" spans="1:14" ht="18" x14ac:dyDescent="0.2">
      <c r="A482" s="2">
        <v>481</v>
      </c>
      <c r="B482" s="3" t="s">
        <v>584</v>
      </c>
      <c r="C482" s="4">
        <v>38254</v>
      </c>
      <c r="D482" s="2" t="s">
        <v>65</v>
      </c>
      <c r="E482" s="2" t="s">
        <v>38</v>
      </c>
      <c r="F482" s="14">
        <v>97105</v>
      </c>
      <c r="G482" s="6">
        <v>8119</v>
      </c>
      <c r="H482" t="str">
        <f t="shared" si="21"/>
        <v>Shaun of the Dead</v>
      </c>
      <c r="K482" t="str">
        <f t="shared" si="22"/>
        <v>shaunofthedead</v>
      </c>
      <c r="N482" t="str">
        <f t="shared" si="23"/>
        <v>Focus Features</v>
      </c>
    </row>
    <row r="483" spans="1:14" ht="18" x14ac:dyDescent="0.2">
      <c r="A483" s="2">
        <v>482</v>
      </c>
      <c r="B483" s="3" t="s">
        <v>585</v>
      </c>
      <c r="C483" s="7">
        <v>29082</v>
      </c>
      <c r="D483" s="2" t="s">
        <v>375</v>
      </c>
      <c r="E483" s="2" t="s">
        <v>55</v>
      </c>
      <c r="F483" s="14">
        <v>92687</v>
      </c>
      <c r="G483" s="6">
        <v>7750</v>
      </c>
      <c r="H483" t="str">
        <f t="shared" si="21"/>
        <v>Apocalypse Now</v>
      </c>
      <c r="K483" t="str">
        <f t="shared" si="22"/>
        <v>apocalypsenow</v>
      </c>
      <c r="N483" t="str">
        <f t="shared" si="23"/>
        <v>Rialto Pictures</v>
      </c>
    </row>
    <row r="484" spans="1:14" ht="18" x14ac:dyDescent="0.2">
      <c r="A484" s="2">
        <v>483</v>
      </c>
      <c r="B484" s="3" t="s">
        <v>586</v>
      </c>
      <c r="C484" s="4">
        <v>45996</v>
      </c>
      <c r="D484" s="2" t="s">
        <v>203</v>
      </c>
      <c r="E484" s="2" t="s">
        <v>55</v>
      </c>
      <c r="F484" s="14">
        <v>92146</v>
      </c>
      <c r="G484" s="6">
        <v>7705</v>
      </c>
      <c r="H484" t="str">
        <f t="shared" si="21"/>
        <v>Rosemead</v>
      </c>
      <c r="K484" t="str">
        <f t="shared" si="22"/>
        <v>rosemead</v>
      </c>
      <c r="N484" t="str">
        <f t="shared" si="23"/>
        <v>Vertical Entertai…</v>
      </c>
    </row>
    <row r="485" spans="1:14" ht="18" x14ac:dyDescent="0.2">
      <c r="A485" s="2">
        <v>484</v>
      </c>
      <c r="B485" s="3" t="s">
        <v>587</v>
      </c>
      <c r="C485" s="4">
        <v>38352</v>
      </c>
      <c r="D485" s="2" t="s">
        <v>125</v>
      </c>
      <c r="E485" s="2" t="s">
        <v>55</v>
      </c>
      <c r="F485" s="14">
        <v>91796</v>
      </c>
      <c r="G485" s="6">
        <v>7675</v>
      </c>
      <c r="H485" t="str">
        <f t="shared" si="21"/>
        <v>Love &amp; Pop</v>
      </c>
      <c r="K485" t="str">
        <f t="shared" si="22"/>
        <v>lovepop</v>
      </c>
      <c r="N485" t="str">
        <f t="shared" si="23"/>
        <v>GKIDS</v>
      </c>
    </row>
    <row r="486" spans="1:14" ht="18" x14ac:dyDescent="0.2">
      <c r="A486" s="2">
        <v>485</v>
      </c>
      <c r="B486" s="3" t="s">
        <v>588</v>
      </c>
      <c r="C486" s="4">
        <v>45840</v>
      </c>
      <c r="D486" s="2" t="s">
        <v>391</v>
      </c>
      <c r="E486" s="2" t="s">
        <v>70</v>
      </c>
      <c r="F486" s="14">
        <v>89456</v>
      </c>
      <c r="G486" s="6">
        <v>7480</v>
      </c>
      <c r="H486" t="str">
        <f t="shared" si="21"/>
        <v>El Jockey</v>
      </c>
      <c r="K486" t="str">
        <f t="shared" si="22"/>
        <v>eljockey</v>
      </c>
      <c r="N486" t="str">
        <f t="shared" si="23"/>
        <v>Music Box Films</v>
      </c>
    </row>
    <row r="487" spans="1:14" ht="18" x14ac:dyDescent="0.2">
      <c r="A487" s="2">
        <v>486</v>
      </c>
      <c r="B487" s="3" t="s">
        <v>589</v>
      </c>
      <c r="C487" s="4">
        <v>45824</v>
      </c>
      <c r="D487" s="2" t="s">
        <v>590</v>
      </c>
      <c r="E487" s="2"/>
      <c r="F487" s="14">
        <v>88988</v>
      </c>
      <c r="G487" s="6">
        <v>7440</v>
      </c>
      <c r="H487" t="str">
        <f t="shared" si="21"/>
        <v>given The Double Album: Hiira…</v>
      </c>
      <c r="K487" t="str">
        <f t="shared" si="22"/>
        <v>giventhedoublealbumh</v>
      </c>
      <c r="N487" t="str">
        <f t="shared" si="23"/>
        <v>Crunchyroll</v>
      </c>
    </row>
    <row r="488" spans="1:14" ht="18" x14ac:dyDescent="0.2">
      <c r="A488" s="2">
        <v>487</v>
      </c>
      <c r="B488" s="3" t="s">
        <v>591</v>
      </c>
      <c r="C488" s="4">
        <v>45952</v>
      </c>
      <c r="D488" s="2" t="s">
        <v>313</v>
      </c>
      <c r="E488" s="2" t="s">
        <v>89</v>
      </c>
      <c r="F488" s="14">
        <v>88292</v>
      </c>
      <c r="G488" s="6">
        <v>7382</v>
      </c>
      <c r="H488" t="str">
        <f t="shared" si="21"/>
        <v>Mistress Dispeller</v>
      </c>
      <c r="K488" t="str">
        <f t="shared" si="22"/>
        <v>mistressdispeller</v>
      </c>
      <c r="N488" t="str">
        <f t="shared" si="23"/>
        <v>Oscilloscope Pict…</v>
      </c>
    </row>
    <row r="489" spans="1:14" ht="18" x14ac:dyDescent="0.2">
      <c r="A489" s="2">
        <v>488</v>
      </c>
      <c r="B489" s="3" t="s">
        <v>592</v>
      </c>
      <c r="C489" s="4">
        <v>45950</v>
      </c>
      <c r="D489" s="2" t="s">
        <v>33</v>
      </c>
      <c r="E489" s="2" t="s">
        <v>38</v>
      </c>
      <c r="F489" s="14">
        <v>87563</v>
      </c>
      <c r="G489" s="6">
        <v>7321</v>
      </c>
      <c r="H489" t="str">
        <f t="shared" si="21"/>
        <v>Miss Kobayashi’s Dragon Maid:…</v>
      </c>
      <c r="K489" t="str">
        <f t="shared" si="22"/>
        <v>misskobayashisdragonm</v>
      </c>
      <c r="N489" t="str">
        <f t="shared" si="23"/>
        <v>Sony Pictures</v>
      </c>
    </row>
    <row r="490" spans="1:14" ht="18" x14ac:dyDescent="0.2">
      <c r="A490" s="2">
        <v>489</v>
      </c>
      <c r="B490" s="3" t="s">
        <v>593</v>
      </c>
      <c r="C490" s="4">
        <v>45772</v>
      </c>
      <c r="D490" s="2" t="s">
        <v>175</v>
      </c>
      <c r="E490" s="2" t="s">
        <v>38</v>
      </c>
      <c r="F490" s="14">
        <v>84752</v>
      </c>
      <c r="G490" s="6">
        <v>7086</v>
      </c>
      <c r="H490" t="str">
        <f t="shared" si="21"/>
        <v>Magic Farm</v>
      </c>
      <c r="K490" t="str">
        <f t="shared" si="22"/>
        <v>magicfarm</v>
      </c>
      <c r="N490" t="str">
        <f t="shared" si="23"/>
        <v>MUBI</v>
      </c>
    </row>
    <row r="491" spans="1:14" ht="18" x14ac:dyDescent="0.2">
      <c r="A491" s="2">
        <v>490</v>
      </c>
      <c r="B491" s="3" t="s">
        <v>594</v>
      </c>
      <c r="C491" s="4">
        <v>45772</v>
      </c>
      <c r="D491" s="2" t="s">
        <v>595</v>
      </c>
      <c r="E491" s="2" t="s">
        <v>55</v>
      </c>
      <c r="F491" s="14">
        <v>83937</v>
      </c>
      <c r="G491" s="6">
        <v>7018</v>
      </c>
      <c r="H491" t="str">
        <f t="shared" si="21"/>
        <v>Blue Sun Palace</v>
      </c>
      <c r="K491" t="str">
        <f t="shared" si="22"/>
        <v>bluesunpalace</v>
      </c>
      <c r="N491" t="str">
        <f t="shared" si="23"/>
        <v>Dekanalog</v>
      </c>
    </row>
    <row r="492" spans="1:14" ht="18" x14ac:dyDescent="0.2">
      <c r="A492" s="2">
        <v>491</v>
      </c>
      <c r="B492" s="3" t="s">
        <v>596</v>
      </c>
      <c r="C492" s="4">
        <v>46059</v>
      </c>
      <c r="D492" s="2" t="s">
        <v>125</v>
      </c>
      <c r="E492" s="2" t="s">
        <v>55</v>
      </c>
      <c r="F492" s="14">
        <v>77592</v>
      </c>
      <c r="G492" s="6">
        <v>6488</v>
      </c>
      <c r="H492" t="str">
        <f t="shared" si="21"/>
        <v>Kokuho</v>
      </c>
      <c r="K492" t="str">
        <f t="shared" si="22"/>
        <v>kokuho</v>
      </c>
      <c r="N492" t="str">
        <f t="shared" si="23"/>
        <v>GKIDS</v>
      </c>
    </row>
    <row r="493" spans="1:14" ht="18" x14ac:dyDescent="0.2">
      <c r="A493" s="2">
        <v>492</v>
      </c>
      <c r="B493" s="3" t="s">
        <v>597</v>
      </c>
      <c r="C493" s="4">
        <v>45821</v>
      </c>
      <c r="D493" s="2" t="s">
        <v>389</v>
      </c>
      <c r="E493" s="2" t="s">
        <v>50</v>
      </c>
      <c r="F493" s="14">
        <v>76999</v>
      </c>
      <c r="G493" s="6">
        <v>6438</v>
      </c>
      <c r="H493" t="str">
        <f t="shared" si="21"/>
        <v>Tatami</v>
      </c>
      <c r="K493" t="str">
        <f t="shared" si="22"/>
        <v>tatami</v>
      </c>
      <c r="N493" t="str">
        <f t="shared" si="23"/>
        <v>XYZ Films</v>
      </c>
    </row>
    <row r="494" spans="1:14" ht="18" x14ac:dyDescent="0.2">
      <c r="A494" s="2">
        <v>493</v>
      </c>
      <c r="B494" s="3" t="s">
        <v>598</v>
      </c>
      <c r="C494" s="4">
        <v>40641</v>
      </c>
      <c r="D494" s="2" t="s">
        <v>7</v>
      </c>
      <c r="E494" s="2" t="s">
        <v>89</v>
      </c>
      <c r="F494" s="14">
        <v>76861</v>
      </c>
      <c r="G494" s="6">
        <v>6427</v>
      </c>
      <c r="H494" t="str">
        <f t="shared" si="21"/>
        <v>Born to be Wild 3D</v>
      </c>
      <c r="K494" t="str">
        <f t="shared" si="22"/>
        <v>borntobewild3d</v>
      </c>
      <c r="N494" t="str">
        <f t="shared" si="23"/>
        <v>Warner Bros.</v>
      </c>
    </row>
    <row r="495" spans="1:14" ht="18" x14ac:dyDescent="0.2">
      <c r="A495" s="2">
        <v>494</v>
      </c>
      <c r="B495" s="3" t="s">
        <v>599</v>
      </c>
      <c r="C495" s="4">
        <v>45758</v>
      </c>
      <c r="D495" s="2" t="s">
        <v>393</v>
      </c>
      <c r="E495" s="2" t="s">
        <v>55</v>
      </c>
      <c r="F495" s="14">
        <v>75016</v>
      </c>
      <c r="G495" s="6">
        <v>6272</v>
      </c>
      <c r="H495" t="str">
        <f t="shared" si="21"/>
        <v>The Teacher</v>
      </c>
      <c r="K495" t="str">
        <f t="shared" si="22"/>
        <v>theteacher</v>
      </c>
      <c r="N495" t="str">
        <f t="shared" si="23"/>
        <v>Watermelon Pictur…</v>
      </c>
    </row>
    <row r="496" spans="1:14" ht="18" x14ac:dyDescent="0.2">
      <c r="A496" s="2">
        <v>495</v>
      </c>
      <c r="B496" s="3" t="s">
        <v>600</v>
      </c>
      <c r="C496" s="4">
        <v>45779</v>
      </c>
      <c r="D496" s="2" t="s">
        <v>601</v>
      </c>
      <c r="E496" s="2" t="s">
        <v>89</v>
      </c>
      <c r="F496" s="14">
        <v>72267</v>
      </c>
      <c r="G496" s="6">
        <v>6042</v>
      </c>
      <c r="H496" t="str">
        <f t="shared" si="21"/>
        <v>Ain’t No Back to a Merry Go R…</v>
      </c>
      <c r="K496" t="str">
        <f t="shared" si="22"/>
        <v>aintnobacktoamerry</v>
      </c>
      <c r="N496" t="str">
        <f t="shared" si="23"/>
        <v>Ruby Pictures Inc.</v>
      </c>
    </row>
    <row r="497" spans="1:14" ht="18" x14ac:dyDescent="0.2">
      <c r="A497" s="2">
        <v>496</v>
      </c>
      <c r="B497" s="3" t="s">
        <v>602</v>
      </c>
      <c r="C497" s="4">
        <v>45835</v>
      </c>
      <c r="D497" s="2" t="s">
        <v>413</v>
      </c>
      <c r="E497" s="2" t="s">
        <v>55</v>
      </c>
      <c r="F497" s="14">
        <v>71629</v>
      </c>
      <c r="G497" s="6">
        <v>5989</v>
      </c>
      <c r="H497" t="str">
        <f t="shared" si="21"/>
        <v>Hot Milk</v>
      </c>
      <c r="K497" t="str">
        <f t="shared" si="22"/>
        <v>hotmilk</v>
      </c>
      <c r="N497" t="str">
        <f t="shared" si="23"/>
        <v>IFC Films</v>
      </c>
    </row>
    <row r="498" spans="1:14" ht="18" x14ac:dyDescent="0.2">
      <c r="A498" s="2">
        <v>497</v>
      </c>
      <c r="B498" s="3" t="s">
        <v>603</v>
      </c>
      <c r="C498" s="4">
        <v>45772</v>
      </c>
      <c r="D498" s="2" t="s">
        <v>604</v>
      </c>
      <c r="E498" s="2" t="s">
        <v>55</v>
      </c>
      <c r="F498" s="14">
        <v>71361</v>
      </c>
      <c r="G498" s="6">
        <v>5967</v>
      </c>
      <c r="H498" t="str">
        <f t="shared" si="21"/>
        <v>L’Attachement</v>
      </c>
      <c r="K498" t="str">
        <f t="shared" si="22"/>
        <v>lattachement</v>
      </c>
      <c r="N498" t="str">
        <f t="shared" si="23"/>
        <v>Mongrel Media</v>
      </c>
    </row>
    <row r="499" spans="1:14" ht="18" x14ac:dyDescent="0.2">
      <c r="A499" s="2">
        <v>498</v>
      </c>
      <c r="B499" s="3" t="s">
        <v>605</v>
      </c>
      <c r="C499" s="7">
        <v>33569</v>
      </c>
      <c r="D499" s="2" t="s">
        <v>375</v>
      </c>
      <c r="E499" s="2" t="s">
        <v>89</v>
      </c>
      <c r="F499" s="14">
        <v>70462</v>
      </c>
      <c r="G499" s="6">
        <v>5891</v>
      </c>
      <c r="H499" t="str">
        <f t="shared" si="21"/>
        <v>Hearts of Darkness: A Filmmak…</v>
      </c>
      <c r="K499" t="str">
        <f t="shared" si="22"/>
        <v>heartsofdarknessafil</v>
      </c>
      <c r="N499" t="str">
        <f t="shared" si="23"/>
        <v>Rialto Pictures</v>
      </c>
    </row>
    <row r="500" spans="1:14" ht="18" x14ac:dyDescent="0.2">
      <c r="A500" s="2">
        <v>499</v>
      </c>
      <c r="B500" s="3" t="s">
        <v>606</v>
      </c>
      <c r="C500" s="4">
        <v>45765</v>
      </c>
      <c r="D500" s="2" t="s">
        <v>607</v>
      </c>
      <c r="E500" s="2" t="s">
        <v>324</v>
      </c>
      <c r="F500" s="14">
        <v>68677</v>
      </c>
      <c r="G500" s="6">
        <v>5742</v>
      </c>
      <c r="H500" t="str">
        <f t="shared" si="21"/>
        <v>Sod &amp; Stubble</v>
      </c>
      <c r="K500" t="str">
        <f t="shared" si="22"/>
        <v>sodstubble</v>
      </c>
      <c r="N500" t="str">
        <f t="shared" si="23"/>
        <v>Purdie Distributi…</v>
      </c>
    </row>
    <row r="501" spans="1:14" ht="18" x14ac:dyDescent="0.2">
      <c r="A501" s="2">
        <v>500</v>
      </c>
      <c r="B501" s="3" t="s">
        <v>608</v>
      </c>
      <c r="C501" s="4">
        <v>37197</v>
      </c>
      <c r="D501" s="2" t="s">
        <v>477</v>
      </c>
      <c r="E501" s="2" t="s">
        <v>55</v>
      </c>
      <c r="F501" s="14">
        <v>68657</v>
      </c>
      <c r="G501" s="6">
        <v>5741</v>
      </c>
      <c r="H501" t="str">
        <f t="shared" si="21"/>
        <v>The Annihilation of Fish</v>
      </c>
      <c r="K501" t="str">
        <f t="shared" si="22"/>
        <v>theannihilationoffish</v>
      </c>
      <c r="N501" t="str">
        <f t="shared" si="23"/>
        <v>Kino Lorber</v>
      </c>
    </row>
    <row r="502" spans="1:14" ht="18" x14ac:dyDescent="0.2">
      <c r="A502" s="2">
        <v>501</v>
      </c>
      <c r="B502" s="3" t="s">
        <v>609</v>
      </c>
      <c r="C502" s="4">
        <v>45785</v>
      </c>
      <c r="D502" s="2" t="s">
        <v>313</v>
      </c>
      <c r="E502" s="2" t="s">
        <v>229</v>
      </c>
      <c r="F502" s="14">
        <v>68398</v>
      </c>
      <c r="G502" s="6">
        <v>5719</v>
      </c>
      <c r="H502" t="str">
        <f t="shared" si="21"/>
        <v>Tall Tales</v>
      </c>
      <c r="K502" t="str">
        <f t="shared" si="22"/>
        <v>talltales</v>
      </c>
      <c r="N502" t="str">
        <f t="shared" si="23"/>
        <v>Oscilloscope Pict…</v>
      </c>
    </row>
    <row r="503" spans="1:14" ht="18" x14ac:dyDescent="0.2">
      <c r="A503" s="2">
        <v>502</v>
      </c>
      <c r="B503" s="3" t="s">
        <v>610</v>
      </c>
      <c r="C503" s="4">
        <v>45618</v>
      </c>
      <c r="D503" s="2" t="s">
        <v>458</v>
      </c>
      <c r="E503" s="2" t="s">
        <v>89</v>
      </c>
      <c r="F503" s="14">
        <v>68190</v>
      </c>
      <c r="G503" s="6">
        <v>5702</v>
      </c>
      <c r="H503" t="str">
        <f t="shared" si="21"/>
        <v>Sabbath Queen</v>
      </c>
      <c r="K503" t="str">
        <f t="shared" si="22"/>
        <v>sabbathqueen</v>
      </c>
      <c r="N503" t="str">
        <f t="shared" si="23"/>
        <v>8 Above</v>
      </c>
    </row>
    <row r="504" spans="1:14" ht="18" x14ac:dyDescent="0.2">
      <c r="A504" s="2">
        <v>503</v>
      </c>
      <c r="B504" s="3" t="s">
        <v>611</v>
      </c>
      <c r="C504" s="4">
        <v>46031</v>
      </c>
      <c r="D504" s="2" t="s">
        <v>612</v>
      </c>
      <c r="E504" s="2" t="s">
        <v>55</v>
      </c>
      <c r="F504" s="14">
        <v>67992</v>
      </c>
      <c r="G504" s="6">
        <v>5685</v>
      </c>
      <c r="H504" t="str">
        <f t="shared" si="21"/>
        <v>Sawt Hind Rajab</v>
      </c>
      <c r="K504" t="str">
        <f t="shared" si="22"/>
        <v>sawthindrajab</v>
      </c>
      <c r="N504" t="str">
        <f t="shared" si="23"/>
        <v>WILLA</v>
      </c>
    </row>
    <row r="505" spans="1:14" ht="18" x14ac:dyDescent="0.2">
      <c r="A505" s="2">
        <v>504</v>
      </c>
      <c r="B505" s="3" t="s">
        <v>613</v>
      </c>
      <c r="C505" s="4">
        <v>45828</v>
      </c>
      <c r="D505" s="2" t="s">
        <v>614</v>
      </c>
      <c r="E505" s="2" t="s">
        <v>89</v>
      </c>
      <c r="F505" s="14">
        <v>67407</v>
      </c>
      <c r="G505" s="6">
        <v>5636</v>
      </c>
      <c r="H505" t="str">
        <f t="shared" si="21"/>
        <v>Been Here Stay Here</v>
      </c>
      <c r="K505" t="str">
        <f t="shared" si="22"/>
        <v>beenherestayhere</v>
      </c>
      <c r="N505" t="str">
        <f t="shared" si="23"/>
        <v>Lost and Found Fi…</v>
      </c>
    </row>
    <row r="506" spans="1:14" ht="18" x14ac:dyDescent="0.2">
      <c r="A506" s="2">
        <v>505</v>
      </c>
      <c r="B506" s="3" t="s">
        <v>615</v>
      </c>
      <c r="C506" s="4">
        <v>45926</v>
      </c>
      <c r="D506" s="2" t="s">
        <v>616</v>
      </c>
      <c r="E506" s="2" t="s">
        <v>55</v>
      </c>
      <c r="F506" s="14">
        <v>64032</v>
      </c>
      <c r="G506" s="6">
        <v>5354</v>
      </c>
      <c r="H506" t="str">
        <f t="shared" si="21"/>
        <v>Wildfire: The Legend of the C…</v>
      </c>
      <c r="K506" t="str">
        <f t="shared" si="22"/>
        <v>wildfirethelegendoft</v>
      </c>
      <c r="N506" t="str">
        <f t="shared" si="23"/>
        <v>Hemdale</v>
      </c>
    </row>
    <row r="507" spans="1:14" ht="18" x14ac:dyDescent="0.2">
      <c r="A507" s="2">
        <v>506</v>
      </c>
      <c r="B507" s="3" t="s">
        <v>617</v>
      </c>
      <c r="C507" s="4">
        <v>45716</v>
      </c>
      <c r="D507" s="2" t="s">
        <v>431</v>
      </c>
      <c r="E507" s="2" t="s">
        <v>50</v>
      </c>
      <c r="F507" s="14">
        <v>63831</v>
      </c>
      <c r="G507" s="6">
        <v>5337</v>
      </c>
      <c r="H507" t="str">
        <f t="shared" si="21"/>
        <v>The Accidental Getaway Driver</v>
      </c>
      <c r="K507" t="str">
        <f t="shared" si="22"/>
        <v>theaccidentalgetawaydr</v>
      </c>
      <c r="N507" t="str">
        <f t="shared" si="23"/>
        <v>Utopia</v>
      </c>
    </row>
    <row r="508" spans="1:14" ht="18" x14ac:dyDescent="0.2">
      <c r="A508" s="2">
        <v>507</v>
      </c>
      <c r="B508" s="3" t="s">
        <v>618</v>
      </c>
      <c r="C508" s="4">
        <v>45632</v>
      </c>
      <c r="D508" s="2" t="s">
        <v>175</v>
      </c>
      <c r="E508" s="2" t="s">
        <v>55</v>
      </c>
      <c r="F508" s="14">
        <v>63350</v>
      </c>
      <c r="G508" s="6">
        <v>5297</v>
      </c>
      <c r="H508" t="str">
        <f t="shared" si="21"/>
        <v>Pigen med nålen</v>
      </c>
      <c r="K508" t="str">
        <f t="shared" si="22"/>
        <v>pigenmednålen</v>
      </c>
      <c r="N508" t="str">
        <f t="shared" si="23"/>
        <v>MUBI</v>
      </c>
    </row>
    <row r="509" spans="1:14" ht="18" x14ac:dyDescent="0.2">
      <c r="A509" s="2">
        <v>508</v>
      </c>
      <c r="B509" s="3" t="s">
        <v>619</v>
      </c>
      <c r="C509" s="4">
        <v>40256</v>
      </c>
      <c r="D509" s="2" t="s">
        <v>7</v>
      </c>
      <c r="E509" s="2" t="s">
        <v>89</v>
      </c>
      <c r="F509" s="14">
        <v>62626</v>
      </c>
      <c r="G509" s="6">
        <v>5236</v>
      </c>
      <c r="H509" t="str">
        <f t="shared" si="21"/>
        <v>Hubble 3D</v>
      </c>
      <c r="K509" t="str">
        <f t="shared" si="22"/>
        <v>hubble3d</v>
      </c>
      <c r="N509" t="str">
        <f t="shared" si="23"/>
        <v>Warner Bros.</v>
      </c>
    </row>
    <row r="510" spans="1:14" ht="18" x14ac:dyDescent="0.2">
      <c r="A510" s="2">
        <v>509</v>
      </c>
      <c r="B510" s="3" t="s">
        <v>620</v>
      </c>
      <c r="C510" s="7">
        <v>31226</v>
      </c>
      <c r="D510" s="2" t="s">
        <v>33</v>
      </c>
      <c r="E510" s="2" t="s">
        <v>55</v>
      </c>
      <c r="F510" s="14">
        <v>61644</v>
      </c>
      <c r="G510" s="6">
        <v>5154</v>
      </c>
      <c r="H510" t="str">
        <f t="shared" si="21"/>
        <v>St. Elmo’s Fire</v>
      </c>
      <c r="K510" t="str">
        <f t="shared" si="22"/>
        <v>stelmosfire</v>
      </c>
      <c r="N510" t="str">
        <f t="shared" si="23"/>
        <v>Sony Pictures</v>
      </c>
    </row>
    <row r="511" spans="1:14" ht="18" x14ac:dyDescent="0.2">
      <c r="A511" s="2">
        <v>510</v>
      </c>
      <c r="B511" s="3" t="s">
        <v>621</v>
      </c>
      <c r="C511" s="4">
        <v>45940</v>
      </c>
      <c r="D511" s="2" t="s">
        <v>458</v>
      </c>
      <c r="E511" s="2" t="s">
        <v>89</v>
      </c>
      <c r="F511" s="14">
        <v>61597</v>
      </c>
      <c r="G511" s="6">
        <v>5150</v>
      </c>
      <c r="H511" t="str">
        <f t="shared" si="21"/>
        <v>Among Neighbors</v>
      </c>
      <c r="K511" t="str">
        <f t="shared" si="22"/>
        <v>amongneighbors</v>
      </c>
      <c r="N511" t="str">
        <f t="shared" si="23"/>
        <v>8 Above</v>
      </c>
    </row>
    <row r="512" spans="1:14" ht="18" x14ac:dyDescent="0.2">
      <c r="A512" s="2">
        <v>511</v>
      </c>
      <c r="B512" s="3" t="s">
        <v>622</v>
      </c>
      <c r="C512" s="4">
        <v>45919</v>
      </c>
      <c r="D512" s="2" t="s">
        <v>623</v>
      </c>
      <c r="E512" s="2" t="s">
        <v>89</v>
      </c>
      <c r="F512" s="14">
        <v>60970</v>
      </c>
      <c r="G512" s="6">
        <v>5098</v>
      </c>
      <c r="H512" t="str">
        <f t="shared" si="21"/>
        <v>Predators</v>
      </c>
      <c r="K512" t="str">
        <f t="shared" si="22"/>
        <v>predators</v>
      </c>
      <c r="N512" t="str">
        <f t="shared" si="23"/>
        <v>MTV Documentary F…</v>
      </c>
    </row>
    <row r="513" spans="1:14" ht="18" x14ac:dyDescent="0.2">
      <c r="A513" s="2">
        <v>512</v>
      </c>
      <c r="B513" s="3" t="s">
        <v>624</v>
      </c>
      <c r="C513" s="4">
        <v>45646</v>
      </c>
      <c r="D513" s="2" t="s">
        <v>625</v>
      </c>
      <c r="E513" s="2" t="s">
        <v>55</v>
      </c>
      <c r="F513" s="14">
        <v>59753</v>
      </c>
      <c r="G513" s="6">
        <v>4996</v>
      </c>
      <c r="H513" t="str">
        <f t="shared" si="21"/>
        <v>Los Frikis</v>
      </c>
      <c r="K513" t="str">
        <f t="shared" si="22"/>
        <v>losfrikis</v>
      </c>
      <c r="N513" t="str">
        <f t="shared" si="23"/>
        <v>Falling Forward F…</v>
      </c>
    </row>
    <row r="514" spans="1:14" ht="18" x14ac:dyDescent="0.2">
      <c r="A514" s="2">
        <v>513</v>
      </c>
      <c r="B514" s="3" t="s">
        <v>626</v>
      </c>
      <c r="C514" s="4">
        <v>45926</v>
      </c>
      <c r="D514" s="2" t="s">
        <v>260</v>
      </c>
      <c r="E514" s="2" t="s">
        <v>55</v>
      </c>
      <c r="F514" s="14">
        <v>58395</v>
      </c>
      <c r="G514" s="6">
        <v>4883</v>
      </c>
      <c r="H514" t="str">
        <f t="shared" si="21"/>
        <v>The Ugly</v>
      </c>
      <c r="K514" t="str">
        <f t="shared" si="22"/>
        <v>theugly</v>
      </c>
      <c r="N514" t="str">
        <f t="shared" si="23"/>
        <v>Well Go USA</v>
      </c>
    </row>
    <row r="515" spans="1:14" ht="18" x14ac:dyDescent="0.2">
      <c r="A515" s="2">
        <v>514</v>
      </c>
      <c r="B515" s="3" t="s">
        <v>627</v>
      </c>
      <c r="C515" s="4">
        <v>45898</v>
      </c>
      <c r="D515" s="2" t="s">
        <v>404</v>
      </c>
      <c r="E515" s="2" t="s">
        <v>89</v>
      </c>
      <c r="F515" s="14">
        <v>58337</v>
      </c>
      <c r="G515" s="6">
        <v>4878</v>
      </c>
      <c r="H515" t="str">
        <f t="shared" ref="H515:H578" si="24">IFERROR(TRIM(LEFT(B515,FIND("(",B515)-1)),TRIM(B515))</f>
        <v>Sharing Aloha</v>
      </c>
      <c r="K515" t="str">
        <f t="shared" ref="K515:K578" si="25">SUBSTITUTE(SUBSTITUTE(SUBSTITUTE(SUBSTITUTE(SUBSTITUTE(SUBSTITUTE(SUBSTITUTE(SUBSTITUTE(SUBSTITUTE(SUBSTITUTE(SUBSTITUTE(SUBSTITUTE(LOWER(LEFT(SUBSTITUTE(H515,"…",""),25)),":",""),",",""),".",""),"'",""),"’",""),"!",""),"*",""),"—",""),"–",""),"-",""),"&amp;","")," ","")</f>
        <v>sharingaloha</v>
      </c>
      <c r="N515" t="str">
        <f t="shared" ref="N515:N578" si="26">IF(D515="","Other",D515)</f>
        <v>Susan Tuckett Med…</v>
      </c>
    </row>
    <row r="516" spans="1:14" ht="18" x14ac:dyDescent="0.2">
      <c r="A516" s="2">
        <v>515</v>
      </c>
      <c r="B516" s="3" t="s">
        <v>628</v>
      </c>
      <c r="C516" s="4">
        <v>45989</v>
      </c>
      <c r="D516" s="2" t="s">
        <v>570</v>
      </c>
      <c r="E516" s="2" t="s">
        <v>229</v>
      </c>
      <c r="F516" s="14">
        <v>57546</v>
      </c>
      <c r="G516" s="6">
        <v>4812</v>
      </c>
      <c r="H516" t="str">
        <f t="shared" si="24"/>
        <v>You Got Gold — A Celebration …</v>
      </c>
      <c r="K516" t="str">
        <f t="shared" si="25"/>
        <v>yougotgoldacelebrat</v>
      </c>
      <c r="N516" t="str">
        <f t="shared" si="26"/>
        <v>Abramorama Films</v>
      </c>
    </row>
    <row r="517" spans="1:14" ht="18" x14ac:dyDescent="0.2">
      <c r="A517" s="2">
        <v>516</v>
      </c>
      <c r="B517" s="3" t="s">
        <v>629</v>
      </c>
      <c r="C517" s="4">
        <v>45905</v>
      </c>
      <c r="D517" s="2"/>
      <c r="E517" s="2" t="s">
        <v>55</v>
      </c>
      <c r="F517" s="14">
        <v>56569</v>
      </c>
      <c r="G517" s="6">
        <v>4730</v>
      </c>
      <c r="H517" t="str">
        <f t="shared" si="24"/>
        <v>Quatre nuits d’un rêveur</v>
      </c>
      <c r="K517" t="str">
        <f t="shared" si="25"/>
        <v>quatrenuitsdunrêveur</v>
      </c>
      <c r="N517" t="str">
        <f t="shared" si="26"/>
        <v>Other</v>
      </c>
    </row>
    <row r="518" spans="1:14" ht="18" x14ac:dyDescent="0.2">
      <c r="A518" s="2">
        <v>517</v>
      </c>
      <c r="B518" s="3" t="s">
        <v>630</v>
      </c>
      <c r="C518" s="4">
        <v>45947</v>
      </c>
      <c r="D518" s="2" t="s">
        <v>631</v>
      </c>
      <c r="E518" s="2" t="s">
        <v>89</v>
      </c>
      <c r="F518" s="14">
        <v>55809</v>
      </c>
      <c r="G518" s="6">
        <v>4666</v>
      </c>
      <c r="H518" t="str">
        <f t="shared" si="24"/>
        <v>The Man Who Saves the World?</v>
      </c>
      <c r="K518" t="str">
        <f t="shared" si="25"/>
        <v>themanwhosavesthewor</v>
      </c>
      <c r="N518" t="str">
        <f t="shared" si="26"/>
        <v>Area 23a</v>
      </c>
    </row>
    <row r="519" spans="1:14" ht="18" x14ac:dyDescent="0.2">
      <c r="A519" s="2">
        <v>518</v>
      </c>
      <c r="B519" s="3" t="s">
        <v>632</v>
      </c>
      <c r="C519" s="4">
        <v>45919</v>
      </c>
      <c r="D519" s="2" t="s">
        <v>391</v>
      </c>
      <c r="E519" s="2" t="s">
        <v>55</v>
      </c>
      <c r="F519" s="14">
        <v>55046</v>
      </c>
      <c r="G519" s="6">
        <v>4603</v>
      </c>
      <c r="H519" t="str">
        <f t="shared" si="24"/>
        <v>Kesäkirja</v>
      </c>
      <c r="K519" t="str">
        <f t="shared" si="25"/>
        <v>kesäkirja</v>
      </c>
      <c r="N519" t="str">
        <f t="shared" si="26"/>
        <v>Music Box Films</v>
      </c>
    </row>
    <row r="520" spans="1:14" ht="18" x14ac:dyDescent="0.2">
      <c r="A520" s="2">
        <v>519</v>
      </c>
      <c r="B520" s="3" t="s">
        <v>633</v>
      </c>
      <c r="C520" s="4">
        <v>45632</v>
      </c>
      <c r="D520" s="2" t="s">
        <v>477</v>
      </c>
      <c r="E520" s="2" t="s">
        <v>55</v>
      </c>
      <c r="F520" s="14">
        <v>53912</v>
      </c>
      <c r="G520" s="6">
        <v>4508</v>
      </c>
      <c r="H520" t="str">
        <f t="shared" si="24"/>
        <v>Oh, Canada</v>
      </c>
      <c r="K520" t="str">
        <f t="shared" si="25"/>
        <v>ohcanada</v>
      </c>
      <c r="N520" t="str">
        <f t="shared" si="26"/>
        <v>Kino Lorber</v>
      </c>
    </row>
    <row r="521" spans="1:14" ht="18" x14ac:dyDescent="0.2">
      <c r="A521" s="2">
        <v>520</v>
      </c>
      <c r="B521" s="3" t="s">
        <v>634</v>
      </c>
      <c r="C521" s="4">
        <v>45744</v>
      </c>
      <c r="D521" s="2" t="s">
        <v>175</v>
      </c>
      <c r="E521" s="2" t="s">
        <v>55</v>
      </c>
      <c r="F521" s="14">
        <v>53804</v>
      </c>
      <c r="G521" s="6">
        <v>4499</v>
      </c>
      <c r="H521" t="str">
        <f t="shared" si="24"/>
        <v>Grand Tour</v>
      </c>
      <c r="K521" t="str">
        <f t="shared" si="25"/>
        <v>grandtour</v>
      </c>
      <c r="N521" t="str">
        <f t="shared" si="26"/>
        <v>MUBI</v>
      </c>
    </row>
    <row r="522" spans="1:14" ht="18" x14ac:dyDescent="0.2">
      <c r="A522" s="2">
        <v>521</v>
      </c>
      <c r="B522" s="3" t="s">
        <v>635</v>
      </c>
      <c r="C522" s="4">
        <v>45891</v>
      </c>
      <c r="D522" s="2" t="s">
        <v>636</v>
      </c>
      <c r="E522" s="2" t="s">
        <v>38</v>
      </c>
      <c r="F522" s="14">
        <v>53478</v>
      </c>
      <c r="G522" s="6">
        <v>4471</v>
      </c>
      <c r="H522" t="str">
        <f t="shared" si="24"/>
        <v>Pools</v>
      </c>
      <c r="K522" t="str">
        <f t="shared" si="25"/>
        <v>pools</v>
      </c>
      <c r="N522" t="str">
        <f t="shared" si="26"/>
        <v>Circle Collective</v>
      </c>
    </row>
    <row r="523" spans="1:14" ht="18" x14ac:dyDescent="0.2">
      <c r="A523" s="2">
        <v>522</v>
      </c>
      <c r="B523" s="3" t="s">
        <v>637</v>
      </c>
      <c r="C523" s="7">
        <v>29245</v>
      </c>
      <c r="D523" s="2" t="s">
        <v>477</v>
      </c>
      <c r="E523" s="2" t="s">
        <v>50</v>
      </c>
      <c r="F523" s="14">
        <v>52104</v>
      </c>
      <c r="G523" s="6">
        <v>4357</v>
      </c>
      <c r="H523" t="str">
        <f t="shared" si="24"/>
        <v>Night of the Juggler</v>
      </c>
      <c r="K523" t="str">
        <f t="shared" si="25"/>
        <v>nightofthejuggler</v>
      </c>
      <c r="N523" t="str">
        <f t="shared" si="26"/>
        <v>Kino Lorber</v>
      </c>
    </row>
    <row r="524" spans="1:14" ht="18" x14ac:dyDescent="0.2">
      <c r="A524" s="2">
        <v>523</v>
      </c>
      <c r="B524" s="3" t="s">
        <v>638</v>
      </c>
      <c r="C524" s="4">
        <v>45730</v>
      </c>
      <c r="D524" s="2" t="s">
        <v>604</v>
      </c>
      <c r="E524" s="2" t="s">
        <v>8</v>
      </c>
      <c r="F524" s="14">
        <v>51430</v>
      </c>
      <c r="G524" s="6">
        <v>4300</v>
      </c>
      <c r="H524" t="str">
        <f t="shared" si="24"/>
        <v>Can I Get a Witness</v>
      </c>
      <c r="K524" t="str">
        <f t="shared" si="25"/>
        <v>canigetawitness</v>
      </c>
      <c r="N524" t="str">
        <f t="shared" si="26"/>
        <v>Mongrel Media</v>
      </c>
    </row>
    <row r="525" spans="1:14" ht="18" x14ac:dyDescent="0.2">
      <c r="A525" s="2">
        <v>524</v>
      </c>
      <c r="B525" s="3" t="s">
        <v>639</v>
      </c>
      <c r="C525" s="4">
        <v>45779</v>
      </c>
      <c r="D525" s="2" t="s">
        <v>289</v>
      </c>
      <c r="E525" s="2" t="s">
        <v>89</v>
      </c>
      <c r="F525" s="14">
        <v>51047</v>
      </c>
      <c r="G525" s="6">
        <v>4268</v>
      </c>
      <c r="H525" t="str">
        <f t="shared" si="24"/>
        <v>Swamp Dogg Gets His Pool Pain…</v>
      </c>
      <c r="K525" t="str">
        <f t="shared" si="25"/>
        <v>swampdogggetshispool</v>
      </c>
      <c r="N525" t="str">
        <f t="shared" si="26"/>
        <v>Magnolia Pictures</v>
      </c>
    </row>
    <row r="526" spans="1:14" ht="18" x14ac:dyDescent="0.2">
      <c r="A526" s="2">
        <v>525</v>
      </c>
      <c r="B526" s="3" t="s">
        <v>640</v>
      </c>
      <c r="C526" s="4">
        <v>45772</v>
      </c>
      <c r="D526" s="2" t="s">
        <v>641</v>
      </c>
      <c r="E526" s="2" t="s">
        <v>55</v>
      </c>
      <c r="F526" s="14">
        <v>49660</v>
      </c>
      <c r="G526" s="6">
        <v>4152</v>
      </c>
      <c r="H526" t="str">
        <f t="shared" si="24"/>
        <v>April</v>
      </c>
      <c r="K526" t="str">
        <f t="shared" si="25"/>
        <v>april</v>
      </c>
      <c r="N526" t="str">
        <f t="shared" si="26"/>
        <v>Metrograph Pictur…</v>
      </c>
    </row>
    <row r="527" spans="1:14" ht="18" x14ac:dyDescent="0.2">
      <c r="A527" s="2">
        <v>526</v>
      </c>
      <c r="B527" s="3" t="s">
        <v>642</v>
      </c>
      <c r="C527" s="4">
        <v>45765</v>
      </c>
      <c r="D527" s="2" t="s">
        <v>260</v>
      </c>
      <c r="E527" s="2" t="s">
        <v>55</v>
      </c>
      <c r="F527" s="14">
        <v>49449</v>
      </c>
      <c r="G527" s="6">
        <v>4135</v>
      </c>
      <c r="H527" t="str">
        <f t="shared" si="24"/>
        <v>Mumu</v>
      </c>
      <c r="K527" t="str">
        <f t="shared" si="25"/>
        <v>mumu</v>
      </c>
      <c r="N527" t="str">
        <f t="shared" si="26"/>
        <v>Well Go USA</v>
      </c>
    </row>
    <row r="528" spans="1:14" ht="18" x14ac:dyDescent="0.2">
      <c r="A528" s="2">
        <v>527</v>
      </c>
      <c r="B528" s="3" t="s">
        <v>643</v>
      </c>
      <c r="C528" s="4">
        <v>45849</v>
      </c>
      <c r="D528" s="2" t="s">
        <v>187</v>
      </c>
      <c r="E528" s="2" t="s">
        <v>50</v>
      </c>
      <c r="F528" s="14">
        <v>48899</v>
      </c>
      <c r="G528" s="6">
        <v>4089</v>
      </c>
      <c r="H528" t="str">
        <f t="shared" si="24"/>
        <v>Sovereign</v>
      </c>
      <c r="K528" t="str">
        <f t="shared" si="25"/>
        <v>sovereign</v>
      </c>
      <c r="N528" t="str">
        <f t="shared" si="26"/>
        <v>Briarcliff Entert…</v>
      </c>
    </row>
    <row r="529" spans="1:14" ht="18" x14ac:dyDescent="0.2">
      <c r="A529" s="2">
        <v>528</v>
      </c>
      <c r="B529" s="3" t="s">
        <v>644</v>
      </c>
      <c r="C529" s="4">
        <v>45814</v>
      </c>
      <c r="D529" s="2" t="s">
        <v>631</v>
      </c>
      <c r="E529" s="2" t="s">
        <v>89</v>
      </c>
      <c r="F529" s="14">
        <v>48417</v>
      </c>
      <c r="G529" s="6">
        <v>4048</v>
      </c>
      <c r="H529" t="str">
        <f t="shared" si="24"/>
        <v>We Are Guardians</v>
      </c>
      <c r="K529" t="str">
        <f t="shared" si="25"/>
        <v>weareguardians</v>
      </c>
      <c r="N529" t="str">
        <f t="shared" si="26"/>
        <v>Area 23a</v>
      </c>
    </row>
    <row r="530" spans="1:14" ht="18" x14ac:dyDescent="0.2">
      <c r="A530" s="2">
        <v>529</v>
      </c>
      <c r="B530" s="3" t="s">
        <v>645</v>
      </c>
      <c r="C530" s="4">
        <v>46006</v>
      </c>
      <c r="D530" s="2" t="s">
        <v>33</v>
      </c>
      <c r="E530" s="2" t="s">
        <v>208</v>
      </c>
      <c r="F530" s="14">
        <v>48126</v>
      </c>
      <c r="G530" s="6">
        <v>4024</v>
      </c>
      <c r="H530" t="str">
        <f t="shared" si="24"/>
        <v>Crunchyroll Anime Nights Snea…</v>
      </c>
      <c r="K530" t="str">
        <f t="shared" si="25"/>
        <v>crunchyrollanimenights</v>
      </c>
      <c r="N530" t="str">
        <f t="shared" si="26"/>
        <v>Sony Pictures</v>
      </c>
    </row>
    <row r="531" spans="1:14" ht="18" x14ac:dyDescent="0.2">
      <c r="A531" s="2">
        <v>530</v>
      </c>
      <c r="B531" s="3" t="s">
        <v>646</v>
      </c>
      <c r="C531" s="4">
        <v>45744</v>
      </c>
      <c r="D531" s="2" t="s">
        <v>461</v>
      </c>
      <c r="E531" s="2" t="s">
        <v>89</v>
      </c>
      <c r="F531" s="14">
        <v>47749</v>
      </c>
      <c r="G531" s="6">
        <v>3992</v>
      </c>
      <c r="H531" t="str">
        <f t="shared" si="24"/>
        <v>Janis Ian: Breaking Silence</v>
      </c>
      <c r="K531" t="str">
        <f t="shared" si="25"/>
        <v>janisianbreakingsilen</v>
      </c>
      <c r="N531" t="str">
        <f t="shared" si="26"/>
        <v>Greenwich</v>
      </c>
    </row>
    <row r="532" spans="1:14" ht="18" x14ac:dyDescent="0.2">
      <c r="A532" s="2">
        <v>531</v>
      </c>
      <c r="B532" s="3" t="s">
        <v>647</v>
      </c>
      <c r="C532" s="4">
        <v>45604</v>
      </c>
      <c r="D532" s="2" t="s">
        <v>185</v>
      </c>
      <c r="E532" s="2" t="s">
        <v>55</v>
      </c>
      <c r="F532" s="14">
        <v>47394</v>
      </c>
      <c r="G532" s="6">
        <v>3963</v>
      </c>
      <c r="H532" t="str">
        <f t="shared" si="24"/>
        <v>Small Things Like These</v>
      </c>
      <c r="K532" t="str">
        <f t="shared" si="25"/>
        <v>smallthingslikethese</v>
      </c>
      <c r="N532" t="str">
        <f t="shared" si="26"/>
        <v>Roadside Attracti…</v>
      </c>
    </row>
    <row r="533" spans="1:14" ht="18" x14ac:dyDescent="0.2">
      <c r="A533" s="2">
        <v>532</v>
      </c>
      <c r="B533" s="3" t="s">
        <v>648</v>
      </c>
      <c r="C533" s="4">
        <v>45674</v>
      </c>
      <c r="D533" s="2" t="s">
        <v>313</v>
      </c>
      <c r="E533" s="2" t="s">
        <v>89</v>
      </c>
      <c r="F533" s="14">
        <v>47086</v>
      </c>
      <c r="G533" s="6">
        <v>3937</v>
      </c>
      <c r="H533" t="str">
        <f t="shared" si="24"/>
        <v>DIG! XX</v>
      </c>
      <c r="K533" t="str">
        <f t="shared" si="25"/>
        <v>digxx</v>
      </c>
      <c r="N533" t="str">
        <f t="shared" si="26"/>
        <v>Oscilloscope Pict…</v>
      </c>
    </row>
    <row r="534" spans="1:14" ht="18" x14ac:dyDescent="0.2">
      <c r="A534" s="2">
        <v>533</v>
      </c>
      <c r="B534" s="3" t="s">
        <v>649</v>
      </c>
      <c r="C534" s="4">
        <v>45814</v>
      </c>
      <c r="D534" s="2" t="s">
        <v>492</v>
      </c>
      <c r="E534" s="2" t="s">
        <v>12</v>
      </c>
      <c r="F534" s="14">
        <v>46815</v>
      </c>
      <c r="G534" s="6">
        <v>3914</v>
      </c>
      <c r="H534" t="str">
        <f t="shared" si="24"/>
        <v>Ka Whawhai Tonu</v>
      </c>
      <c r="K534" t="str">
        <f t="shared" si="25"/>
        <v>kawhawhaitonu</v>
      </c>
      <c r="N534" t="str">
        <f t="shared" si="26"/>
        <v>Indican Pictures</v>
      </c>
    </row>
    <row r="535" spans="1:14" ht="18" x14ac:dyDescent="0.2">
      <c r="A535" s="2">
        <v>534</v>
      </c>
      <c r="B535" s="3" t="s">
        <v>650</v>
      </c>
      <c r="C535" s="4">
        <v>41950</v>
      </c>
      <c r="D535" s="2" t="s">
        <v>651</v>
      </c>
      <c r="E535" s="2" t="s">
        <v>55</v>
      </c>
      <c r="F535" s="14">
        <v>46810</v>
      </c>
      <c r="G535" s="6">
        <v>3914</v>
      </c>
      <c r="H535" t="str">
        <f t="shared" si="24"/>
        <v>Offret</v>
      </c>
      <c r="K535" t="str">
        <f t="shared" si="25"/>
        <v>offret</v>
      </c>
      <c r="N535" t="str">
        <f t="shared" si="26"/>
        <v>Orion Pictures</v>
      </c>
    </row>
    <row r="536" spans="1:14" ht="18" x14ac:dyDescent="0.2">
      <c r="A536" s="2">
        <v>535</v>
      </c>
      <c r="B536" s="3" t="s">
        <v>652</v>
      </c>
      <c r="C536" s="4">
        <v>36343</v>
      </c>
      <c r="D536" s="2" t="s">
        <v>225</v>
      </c>
      <c r="E536" s="2" t="s">
        <v>55</v>
      </c>
      <c r="F536" s="14">
        <v>46160</v>
      </c>
      <c r="G536" s="6">
        <v>3860</v>
      </c>
      <c r="H536" t="str">
        <f t="shared" si="24"/>
        <v>The Lovers on the Bridge</v>
      </c>
      <c r="K536" t="str">
        <f t="shared" si="25"/>
        <v>theloversonthebridge</v>
      </c>
      <c r="N536" t="str">
        <f t="shared" si="26"/>
        <v>Janus Films</v>
      </c>
    </row>
    <row r="537" spans="1:14" ht="18" x14ac:dyDescent="0.2">
      <c r="A537" s="2">
        <v>536</v>
      </c>
      <c r="B537" s="3" t="s">
        <v>653</v>
      </c>
      <c r="C537" s="4">
        <v>45590</v>
      </c>
      <c r="D537" s="2" t="s">
        <v>413</v>
      </c>
      <c r="E537" s="2" t="s">
        <v>55</v>
      </c>
      <c r="F537" s="14">
        <v>45868</v>
      </c>
      <c r="G537" s="6">
        <v>3835</v>
      </c>
      <c r="H537" t="str">
        <f t="shared" si="24"/>
        <v>Memoir of a Snail</v>
      </c>
      <c r="K537" t="str">
        <f t="shared" si="25"/>
        <v>memoirofasnail</v>
      </c>
      <c r="N537" t="str">
        <f t="shared" si="26"/>
        <v>IFC Films</v>
      </c>
    </row>
    <row r="538" spans="1:14" ht="18" x14ac:dyDescent="0.2">
      <c r="A538" s="2">
        <v>537</v>
      </c>
      <c r="B538" s="3" t="s">
        <v>654</v>
      </c>
      <c r="C538" s="4">
        <v>46045</v>
      </c>
      <c r="D538" s="2" t="s">
        <v>77</v>
      </c>
      <c r="E538" s="2" t="s">
        <v>8</v>
      </c>
      <c r="F538" s="14">
        <v>45268</v>
      </c>
      <c r="G538" s="6">
        <v>3785</v>
      </c>
      <c r="H538" t="str">
        <f t="shared" si="24"/>
        <v>Arco</v>
      </c>
      <c r="K538" t="str">
        <f t="shared" si="25"/>
        <v>arco</v>
      </c>
      <c r="N538" t="str">
        <f t="shared" si="26"/>
        <v>Neon</v>
      </c>
    </row>
    <row r="539" spans="1:14" ht="18" x14ac:dyDescent="0.2">
      <c r="A539" s="2">
        <v>538</v>
      </c>
      <c r="B539" s="3" t="s">
        <v>655</v>
      </c>
      <c r="C539" s="4">
        <v>39857</v>
      </c>
      <c r="D539" s="2" t="s">
        <v>7</v>
      </c>
      <c r="E539" s="2" t="s">
        <v>89</v>
      </c>
      <c r="F539" s="14">
        <v>45103</v>
      </c>
      <c r="G539" s="6">
        <v>3771</v>
      </c>
      <c r="H539" t="str">
        <f t="shared" si="24"/>
        <v>Under the Sea 3D</v>
      </c>
      <c r="K539" t="str">
        <f t="shared" si="25"/>
        <v>underthesea3d</v>
      </c>
      <c r="N539" t="str">
        <f t="shared" si="26"/>
        <v>Warner Bros.</v>
      </c>
    </row>
    <row r="540" spans="1:14" ht="18" x14ac:dyDescent="0.2">
      <c r="A540" s="2">
        <v>539</v>
      </c>
      <c r="B540" s="3" t="s">
        <v>656</v>
      </c>
      <c r="C540" s="4">
        <v>45966</v>
      </c>
      <c r="D540" s="2" t="s">
        <v>477</v>
      </c>
      <c r="E540" s="2" t="s">
        <v>89</v>
      </c>
      <c r="F540" s="14">
        <v>45047</v>
      </c>
      <c r="G540" s="6">
        <v>3766</v>
      </c>
      <c r="H540" t="str">
        <f t="shared" si="24"/>
        <v>Put Your Soul on Your Hand an…</v>
      </c>
      <c r="K540" t="str">
        <f t="shared" si="25"/>
        <v>putyoursoulonyourhan</v>
      </c>
      <c r="N540" t="str">
        <f t="shared" si="26"/>
        <v>Kino Lorber</v>
      </c>
    </row>
    <row r="541" spans="1:14" ht="18" x14ac:dyDescent="0.2">
      <c r="A541" s="2">
        <v>540</v>
      </c>
      <c r="B541" s="3" t="s">
        <v>657</v>
      </c>
      <c r="C541" s="4">
        <v>38779</v>
      </c>
      <c r="D541" s="2" t="s">
        <v>7</v>
      </c>
      <c r="E541" s="2" t="s">
        <v>89</v>
      </c>
      <c r="F541" s="14">
        <v>44544</v>
      </c>
      <c r="G541" s="6">
        <v>3724</v>
      </c>
      <c r="H541" t="str">
        <f t="shared" si="24"/>
        <v>Deep Sea 3D</v>
      </c>
      <c r="K541" t="str">
        <f t="shared" si="25"/>
        <v>deepsea3d</v>
      </c>
      <c r="N541" t="str">
        <f t="shared" si="26"/>
        <v>Warner Bros.</v>
      </c>
    </row>
    <row r="542" spans="1:14" ht="18" x14ac:dyDescent="0.2">
      <c r="A542" s="2">
        <v>541</v>
      </c>
      <c r="B542" s="3" t="s">
        <v>658</v>
      </c>
      <c r="C542" s="4">
        <v>45947</v>
      </c>
      <c r="D542" s="2" t="s">
        <v>477</v>
      </c>
      <c r="E542" s="2" t="s">
        <v>55</v>
      </c>
      <c r="F542" s="14">
        <v>44386</v>
      </c>
      <c r="G542" s="6">
        <v>3711</v>
      </c>
      <c r="H542" t="str">
        <f t="shared" si="24"/>
        <v>KÖLN 75</v>
      </c>
      <c r="K542" t="str">
        <f t="shared" si="25"/>
        <v>köln75</v>
      </c>
      <c r="N542" t="str">
        <f t="shared" si="26"/>
        <v>Kino Lorber</v>
      </c>
    </row>
    <row r="543" spans="1:14" ht="18" x14ac:dyDescent="0.2">
      <c r="A543" s="2">
        <v>542</v>
      </c>
      <c r="B543" s="3" t="s">
        <v>659</v>
      </c>
      <c r="C543" s="4">
        <v>46015</v>
      </c>
      <c r="D543" s="2" t="s">
        <v>162</v>
      </c>
      <c r="E543" s="2" t="s">
        <v>50</v>
      </c>
      <c r="F543" s="14">
        <v>43616</v>
      </c>
      <c r="G543" s="6">
        <v>3647</v>
      </c>
      <c r="H543" t="str">
        <f t="shared" si="24"/>
        <v>The Plague</v>
      </c>
      <c r="K543" t="str">
        <f t="shared" si="25"/>
        <v>theplague</v>
      </c>
      <c r="N543" t="str">
        <f t="shared" si="26"/>
        <v>IFC Entertainment…</v>
      </c>
    </row>
    <row r="544" spans="1:14" ht="18" x14ac:dyDescent="0.2">
      <c r="A544" s="2">
        <v>543</v>
      </c>
      <c r="B544" s="3" t="s">
        <v>660</v>
      </c>
      <c r="C544" s="4">
        <v>45905</v>
      </c>
      <c r="D544" s="2" t="s">
        <v>49</v>
      </c>
      <c r="E544" s="2" t="s">
        <v>55</v>
      </c>
      <c r="F544" s="14">
        <v>43421</v>
      </c>
      <c r="G544" s="6">
        <v>3631</v>
      </c>
      <c r="H544" t="str">
        <f t="shared" si="24"/>
        <v>Preparation For The Next Life</v>
      </c>
      <c r="K544" t="str">
        <f t="shared" si="25"/>
        <v>preparationforthenext</v>
      </c>
      <c r="N544" t="str">
        <f t="shared" si="26"/>
        <v>Amazon MGM Studios</v>
      </c>
    </row>
    <row r="545" spans="1:14" ht="18" x14ac:dyDescent="0.2">
      <c r="A545" s="2">
        <v>544</v>
      </c>
      <c r="B545" s="3" t="s">
        <v>661</v>
      </c>
      <c r="C545" s="4">
        <v>45751</v>
      </c>
      <c r="D545" s="2" t="s">
        <v>402</v>
      </c>
      <c r="E545" s="2" t="s">
        <v>55</v>
      </c>
      <c r="F545" s="14">
        <v>43089</v>
      </c>
      <c r="G545" s="6">
        <v>3603</v>
      </c>
      <c r="H545" t="str">
        <f t="shared" si="24"/>
        <v>William Tell</v>
      </c>
      <c r="K545" t="str">
        <f t="shared" si="25"/>
        <v>williamtell</v>
      </c>
      <c r="N545" t="str">
        <f t="shared" si="26"/>
        <v>Samuel Goldwyn Fi…</v>
      </c>
    </row>
    <row r="546" spans="1:14" ht="18" x14ac:dyDescent="0.2">
      <c r="A546" s="2">
        <v>545</v>
      </c>
      <c r="B546" s="3" t="s">
        <v>662</v>
      </c>
      <c r="C546" s="4">
        <v>45730</v>
      </c>
      <c r="D546" s="2" t="s">
        <v>77</v>
      </c>
      <c r="E546" s="2" t="s">
        <v>55</v>
      </c>
      <c r="F546" s="14">
        <v>42753</v>
      </c>
      <c r="G546" s="6">
        <v>3575</v>
      </c>
      <c r="H546" t="str">
        <f t="shared" si="24"/>
        <v>The Actor</v>
      </c>
      <c r="K546" t="str">
        <f t="shared" si="25"/>
        <v>theactor</v>
      </c>
      <c r="N546" t="str">
        <f t="shared" si="26"/>
        <v>Neon</v>
      </c>
    </row>
    <row r="547" spans="1:14" ht="18" x14ac:dyDescent="0.2">
      <c r="A547" s="2">
        <v>546</v>
      </c>
      <c r="B547" s="3" t="s">
        <v>663</v>
      </c>
      <c r="C547" s="4">
        <v>45814</v>
      </c>
      <c r="D547" s="2"/>
      <c r="E547" s="2" t="s">
        <v>8</v>
      </c>
      <c r="F547" s="14">
        <v>41818</v>
      </c>
      <c r="G547" s="6">
        <v>3496</v>
      </c>
      <c r="H547" t="str">
        <f t="shared" si="24"/>
        <v>Dragon Heart — Adventures Bey…</v>
      </c>
      <c r="K547" t="str">
        <f t="shared" si="25"/>
        <v>dragonheartadventures</v>
      </c>
      <c r="N547" t="str">
        <f t="shared" si="26"/>
        <v>Other</v>
      </c>
    </row>
    <row r="548" spans="1:14" ht="18" x14ac:dyDescent="0.2">
      <c r="A548" s="2">
        <v>547</v>
      </c>
      <c r="B548" s="3" t="s">
        <v>664</v>
      </c>
      <c r="C548" s="4">
        <v>45716</v>
      </c>
      <c r="D548" s="2" t="s">
        <v>616</v>
      </c>
      <c r="E548" s="2" t="s">
        <v>19</v>
      </c>
      <c r="F548" s="14">
        <v>40724</v>
      </c>
      <c r="G548" s="6">
        <v>3405</v>
      </c>
      <c r="H548" t="str">
        <f t="shared" si="24"/>
        <v>Unholy Song</v>
      </c>
      <c r="K548" t="str">
        <f t="shared" si="25"/>
        <v>unholysong</v>
      </c>
      <c r="N548" t="str">
        <f t="shared" si="26"/>
        <v>Hemdale</v>
      </c>
    </row>
    <row r="549" spans="1:14" ht="18" x14ac:dyDescent="0.2">
      <c r="A549" s="2">
        <v>548</v>
      </c>
      <c r="B549" s="3" t="s">
        <v>665</v>
      </c>
      <c r="C549" s="4">
        <v>46016</v>
      </c>
      <c r="D549" s="2" t="s">
        <v>135</v>
      </c>
      <c r="E549" s="2" t="s">
        <v>55</v>
      </c>
      <c r="F549" s="14">
        <v>40468</v>
      </c>
      <c r="G549" s="6">
        <v>3384</v>
      </c>
      <c r="H549" t="str">
        <f t="shared" si="24"/>
        <v>The Choral</v>
      </c>
      <c r="K549" t="str">
        <f t="shared" si="25"/>
        <v>thechoral</v>
      </c>
      <c r="N549" t="str">
        <f t="shared" si="26"/>
        <v>Sony Pictures Cla…</v>
      </c>
    </row>
    <row r="550" spans="1:14" ht="18" x14ac:dyDescent="0.2">
      <c r="A550" s="2">
        <v>549</v>
      </c>
      <c r="B550" s="3" t="s">
        <v>666</v>
      </c>
      <c r="C550" s="4">
        <v>45863</v>
      </c>
      <c r="D550" s="2" t="s">
        <v>477</v>
      </c>
      <c r="E550" s="2" t="s">
        <v>89</v>
      </c>
      <c r="F550" s="14">
        <v>39108</v>
      </c>
      <c r="G550" s="6">
        <v>3270</v>
      </c>
      <c r="H550" t="str">
        <f t="shared" si="24"/>
        <v>Monk in Pieces</v>
      </c>
      <c r="K550" t="str">
        <f t="shared" si="25"/>
        <v>monkinpieces</v>
      </c>
      <c r="N550" t="str">
        <f t="shared" si="26"/>
        <v>Kino Lorber</v>
      </c>
    </row>
    <row r="551" spans="1:14" ht="18" x14ac:dyDescent="0.2">
      <c r="A551" s="2">
        <v>550</v>
      </c>
      <c r="B551" s="3" t="s">
        <v>667</v>
      </c>
      <c r="C551" s="4">
        <v>45912</v>
      </c>
      <c r="D551" s="2" t="s">
        <v>607</v>
      </c>
      <c r="E551" s="2" t="s">
        <v>89</v>
      </c>
      <c r="F551" s="14">
        <v>38392</v>
      </c>
      <c r="G551" s="6">
        <v>3210</v>
      </c>
      <c r="H551" t="str">
        <f t="shared" si="24"/>
        <v>Women in Christ</v>
      </c>
      <c r="K551" t="str">
        <f t="shared" si="25"/>
        <v>womeninchrist</v>
      </c>
      <c r="N551" t="str">
        <f t="shared" si="26"/>
        <v>Purdie Distributi…</v>
      </c>
    </row>
    <row r="552" spans="1:14" ht="18" x14ac:dyDescent="0.2">
      <c r="A552" s="2">
        <v>551</v>
      </c>
      <c r="B552" s="3" t="s">
        <v>668</v>
      </c>
      <c r="C552" s="4">
        <v>45667</v>
      </c>
      <c r="D552" s="2" t="s">
        <v>669</v>
      </c>
      <c r="E552" s="2" t="s">
        <v>38</v>
      </c>
      <c r="F552" s="14">
        <v>38207</v>
      </c>
      <c r="G552" s="6">
        <v>3195</v>
      </c>
      <c r="H552" t="str">
        <f t="shared" si="24"/>
        <v>Extremely Unique Dynamic</v>
      </c>
      <c r="K552" t="str">
        <f t="shared" si="25"/>
        <v>extremelyuniquedynamic</v>
      </c>
      <c r="N552" t="str">
        <f t="shared" si="26"/>
        <v>Strand Releasing</v>
      </c>
    </row>
    <row r="553" spans="1:14" ht="18" x14ac:dyDescent="0.2">
      <c r="A553" s="2">
        <v>552</v>
      </c>
      <c r="B553" s="3" t="s">
        <v>670</v>
      </c>
      <c r="C553" s="4">
        <v>45751</v>
      </c>
      <c r="D553" s="2" t="s">
        <v>641</v>
      </c>
      <c r="E553" s="2" t="s">
        <v>50</v>
      </c>
      <c r="F553" s="14">
        <v>38156</v>
      </c>
      <c r="G553" s="6">
        <v>3190</v>
      </c>
      <c r="H553" t="str">
        <f t="shared" si="24"/>
        <v>Gazer</v>
      </c>
      <c r="K553" t="str">
        <f t="shared" si="25"/>
        <v>gazer</v>
      </c>
      <c r="N553" t="str">
        <f t="shared" si="26"/>
        <v>Metrograph Pictur…</v>
      </c>
    </row>
    <row r="554" spans="1:14" ht="18" x14ac:dyDescent="0.2">
      <c r="A554" s="2">
        <v>553</v>
      </c>
      <c r="B554" s="3" t="s">
        <v>671</v>
      </c>
      <c r="C554" s="4">
        <v>45947</v>
      </c>
      <c r="D554" s="2"/>
      <c r="E554" s="2" t="s">
        <v>38</v>
      </c>
      <c r="F554" s="14">
        <v>37944</v>
      </c>
      <c r="G554" s="6">
        <v>3173</v>
      </c>
      <c r="H554" t="str">
        <f t="shared" si="24"/>
        <v>Fuck My Son!</v>
      </c>
      <c r="K554" t="str">
        <f t="shared" si="25"/>
        <v>fuckmyson</v>
      </c>
      <c r="N554" t="str">
        <f t="shared" si="26"/>
        <v>Other</v>
      </c>
    </row>
    <row r="555" spans="1:14" ht="18" x14ac:dyDescent="0.2">
      <c r="A555" s="2">
        <v>554</v>
      </c>
      <c r="B555" s="3" t="s">
        <v>672</v>
      </c>
      <c r="C555" s="4">
        <v>45961</v>
      </c>
      <c r="D555" s="2" t="s">
        <v>673</v>
      </c>
      <c r="E555" s="2" t="s">
        <v>89</v>
      </c>
      <c r="F555" s="14">
        <v>37729</v>
      </c>
      <c r="G555" s="6">
        <v>3155</v>
      </c>
      <c r="H555" t="str">
        <f t="shared" si="24"/>
        <v>Coexistence, My Ass</v>
      </c>
      <c r="K555" t="str">
        <f t="shared" si="25"/>
        <v>coexistencemyass</v>
      </c>
      <c r="N555" t="str">
        <f t="shared" si="26"/>
        <v>My Teez Productio…</v>
      </c>
    </row>
    <row r="556" spans="1:14" ht="18" x14ac:dyDescent="0.2">
      <c r="A556" s="2">
        <v>555</v>
      </c>
      <c r="B556" s="3" t="s">
        <v>674</v>
      </c>
      <c r="C556" s="4">
        <v>42433</v>
      </c>
      <c r="D556" s="2" t="s">
        <v>33</v>
      </c>
      <c r="E556" s="2" t="s">
        <v>8</v>
      </c>
      <c r="F556" s="14">
        <v>35821</v>
      </c>
      <c r="G556" s="6">
        <v>2995</v>
      </c>
      <c r="H556" t="str">
        <f t="shared" si="24"/>
        <v>The Boy and the Beast</v>
      </c>
      <c r="K556" t="str">
        <f t="shared" si="25"/>
        <v>theboyandthebeast</v>
      </c>
      <c r="N556" t="str">
        <f t="shared" si="26"/>
        <v>Sony Pictures</v>
      </c>
    </row>
    <row r="557" spans="1:14" ht="18" x14ac:dyDescent="0.2">
      <c r="A557" s="2">
        <v>556</v>
      </c>
      <c r="B557" s="3" t="s">
        <v>675</v>
      </c>
      <c r="C557" s="4">
        <v>45772</v>
      </c>
      <c r="D557" s="2" t="s">
        <v>391</v>
      </c>
      <c r="E557" s="2" t="s">
        <v>38</v>
      </c>
      <c r="F557" s="14">
        <v>35563</v>
      </c>
      <c r="G557" s="6">
        <v>2973</v>
      </c>
      <c r="H557" t="str">
        <f t="shared" si="24"/>
        <v>The Trouble with Jessica</v>
      </c>
      <c r="K557" t="str">
        <f t="shared" si="25"/>
        <v>thetroublewithjessica</v>
      </c>
      <c r="N557" t="str">
        <f t="shared" si="26"/>
        <v>Music Box Films</v>
      </c>
    </row>
    <row r="558" spans="1:14" ht="18" x14ac:dyDescent="0.2">
      <c r="A558" s="2">
        <v>557</v>
      </c>
      <c r="B558" s="3" t="s">
        <v>676</v>
      </c>
      <c r="C558" s="4">
        <v>45884</v>
      </c>
      <c r="D558" s="2" t="s">
        <v>461</v>
      </c>
      <c r="E558" s="2" t="s">
        <v>50</v>
      </c>
      <c r="F558" s="14">
        <v>35332</v>
      </c>
      <c r="G558" s="6">
        <v>2954</v>
      </c>
      <c r="H558" t="str">
        <f t="shared" si="24"/>
        <v>Went Up the Hill</v>
      </c>
      <c r="K558" t="str">
        <f t="shared" si="25"/>
        <v>wentupthehill</v>
      </c>
      <c r="N558" t="str">
        <f t="shared" si="26"/>
        <v>Greenwich</v>
      </c>
    </row>
    <row r="559" spans="1:14" ht="18" x14ac:dyDescent="0.2">
      <c r="A559" s="2">
        <v>558</v>
      </c>
      <c r="B559" s="3" t="s">
        <v>677</v>
      </c>
      <c r="C559" s="4">
        <v>45849</v>
      </c>
      <c r="D559" s="2" t="s">
        <v>431</v>
      </c>
      <c r="E559" s="2" t="s">
        <v>12</v>
      </c>
      <c r="F559" s="14">
        <v>34714</v>
      </c>
      <c r="G559" s="6">
        <v>2903</v>
      </c>
      <c r="H559" t="str">
        <f t="shared" si="24"/>
        <v>Hotspring Sharkattack</v>
      </c>
      <c r="K559" t="str">
        <f t="shared" si="25"/>
        <v>hotspringsharkattack</v>
      </c>
      <c r="N559" t="str">
        <f t="shared" si="26"/>
        <v>Utopia</v>
      </c>
    </row>
    <row r="560" spans="1:14" ht="18" x14ac:dyDescent="0.2">
      <c r="A560" s="2">
        <v>559</v>
      </c>
      <c r="B560" s="3" t="s">
        <v>678</v>
      </c>
      <c r="C560" s="4">
        <v>46059</v>
      </c>
      <c r="D560" s="2" t="s">
        <v>77</v>
      </c>
      <c r="E560" s="2" t="s">
        <v>55</v>
      </c>
      <c r="F560" s="14">
        <v>34057</v>
      </c>
      <c r="G560" s="6">
        <v>2848</v>
      </c>
      <c r="H560" t="str">
        <f t="shared" si="24"/>
        <v>Sirât</v>
      </c>
      <c r="K560" t="str">
        <f t="shared" si="25"/>
        <v>sirât</v>
      </c>
      <c r="N560" t="str">
        <f t="shared" si="26"/>
        <v>Neon</v>
      </c>
    </row>
    <row r="561" spans="1:14" ht="18" x14ac:dyDescent="0.2">
      <c r="A561" s="2">
        <v>560</v>
      </c>
      <c r="B561" s="3" t="s">
        <v>679</v>
      </c>
      <c r="C561" s="4">
        <v>35972</v>
      </c>
      <c r="D561" s="2" t="s">
        <v>680</v>
      </c>
      <c r="E561" s="2" t="s">
        <v>55</v>
      </c>
      <c r="F561" s="14">
        <v>33630</v>
      </c>
      <c r="G561" s="6">
        <v>2812</v>
      </c>
      <c r="H561" t="str">
        <f t="shared" si="24"/>
        <v>Picnic at Hanging Rock</v>
      </c>
      <c r="K561" t="str">
        <f t="shared" si="25"/>
        <v>picnicathangingrock</v>
      </c>
      <c r="N561" t="str">
        <f t="shared" si="26"/>
        <v>Atlantic</v>
      </c>
    </row>
    <row r="562" spans="1:14" ht="18" x14ac:dyDescent="0.2">
      <c r="A562" s="2">
        <v>561</v>
      </c>
      <c r="B562" s="3" t="s">
        <v>681</v>
      </c>
      <c r="C562" s="4">
        <v>45912</v>
      </c>
      <c r="D562" s="2" t="s">
        <v>289</v>
      </c>
      <c r="E562" s="2" t="s">
        <v>19</v>
      </c>
      <c r="F562" s="14">
        <v>32817</v>
      </c>
      <c r="G562" s="6">
        <v>2744</v>
      </c>
      <c r="H562" t="str">
        <f t="shared" si="24"/>
        <v>Rabbit Trap</v>
      </c>
      <c r="K562" t="str">
        <f t="shared" si="25"/>
        <v>rabbittrap</v>
      </c>
      <c r="N562" t="str">
        <f t="shared" si="26"/>
        <v>Magnolia Pictures</v>
      </c>
    </row>
    <row r="563" spans="1:14" ht="18" x14ac:dyDescent="0.2">
      <c r="A563" s="2">
        <v>562</v>
      </c>
      <c r="B563" s="3" t="s">
        <v>682</v>
      </c>
      <c r="C563" s="4">
        <v>45856</v>
      </c>
      <c r="D563" s="2" t="s">
        <v>260</v>
      </c>
      <c r="E563" s="2" t="s">
        <v>38</v>
      </c>
      <c r="F563" s="14">
        <v>32669</v>
      </c>
      <c r="G563" s="6">
        <v>2732</v>
      </c>
      <c r="H563" t="str">
        <f t="shared" si="24"/>
        <v>A Cool Fish 2</v>
      </c>
      <c r="K563" t="str">
        <f t="shared" si="25"/>
        <v>acoolfish2</v>
      </c>
      <c r="N563" t="str">
        <f t="shared" si="26"/>
        <v>Well Go USA</v>
      </c>
    </row>
    <row r="564" spans="1:14" ht="18" x14ac:dyDescent="0.2">
      <c r="A564" s="2">
        <v>563</v>
      </c>
      <c r="B564" s="3" t="s">
        <v>683</v>
      </c>
      <c r="C564" s="4">
        <v>45849</v>
      </c>
      <c r="D564" s="2" t="s">
        <v>393</v>
      </c>
      <c r="E564" s="2" t="s">
        <v>55</v>
      </c>
      <c r="F564" s="14">
        <v>32600</v>
      </c>
      <c r="G564" s="6">
        <v>2726</v>
      </c>
      <c r="H564" t="str">
        <f t="shared" si="24"/>
        <v>To a Land Unknown</v>
      </c>
      <c r="K564" t="str">
        <f t="shared" si="25"/>
        <v>toalandunknown</v>
      </c>
      <c r="N564" t="str">
        <f t="shared" si="26"/>
        <v>Watermelon Pictur…</v>
      </c>
    </row>
    <row r="565" spans="1:14" ht="18" x14ac:dyDescent="0.2">
      <c r="A565" s="2">
        <v>564</v>
      </c>
      <c r="B565" s="3" t="s">
        <v>684</v>
      </c>
      <c r="C565" s="4">
        <v>37540</v>
      </c>
      <c r="D565" s="2" t="s">
        <v>33</v>
      </c>
      <c r="E565" s="2" t="s">
        <v>83</v>
      </c>
      <c r="F565" s="14">
        <v>32376</v>
      </c>
      <c r="G565" s="6">
        <v>2707</v>
      </c>
      <c r="H565" t="str">
        <f t="shared" si="24"/>
        <v>Swept Away</v>
      </c>
      <c r="K565" t="str">
        <f t="shared" si="25"/>
        <v>sweptaway</v>
      </c>
      <c r="N565" t="str">
        <f t="shared" si="26"/>
        <v>Sony Pictures</v>
      </c>
    </row>
    <row r="566" spans="1:14" ht="18" x14ac:dyDescent="0.2">
      <c r="A566" s="2">
        <v>565</v>
      </c>
      <c r="B566" s="3" t="s">
        <v>685</v>
      </c>
      <c r="C566" s="4">
        <v>45653</v>
      </c>
      <c r="D566" s="2" t="s">
        <v>641</v>
      </c>
      <c r="E566" s="2" t="s">
        <v>50</v>
      </c>
      <c r="F566" s="14">
        <v>32359</v>
      </c>
      <c r="G566" s="6">
        <v>2706</v>
      </c>
      <c r="H566" t="str">
        <f t="shared" si="24"/>
        <v>Santosh</v>
      </c>
      <c r="K566" t="str">
        <f t="shared" si="25"/>
        <v>santosh</v>
      </c>
      <c r="N566" t="str">
        <f t="shared" si="26"/>
        <v>Metrograph Pictur…</v>
      </c>
    </row>
    <row r="567" spans="1:14" ht="18" x14ac:dyDescent="0.2">
      <c r="A567" s="2">
        <v>566</v>
      </c>
      <c r="B567" s="3" t="s">
        <v>686</v>
      </c>
      <c r="C567" s="4">
        <v>45590</v>
      </c>
      <c r="D567" s="2" t="s">
        <v>492</v>
      </c>
      <c r="E567" s="2" t="s">
        <v>12</v>
      </c>
      <c r="F567" s="14">
        <v>31575</v>
      </c>
      <c r="G567" s="6">
        <v>2640</v>
      </c>
      <c r="H567" t="str">
        <f t="shared" si="24"/>
        <v>Seeds</v>
      </c>
      <c r="K567" t="str">
        <f t="shared" si="25"/>
        <v>seeds</v>
      </c>
      <c r="N567" t="str">
        <f t="shared" si="26"/>
        <v>Indican Pictures</v>
      </c>
    </row>
    <row r="568" spans="1:14" ht="18" x14ac:dyDescent="0.2">
      <c r="A568" s="2">
        <v>567</v>
      </c>
      <c r="B568" s="3" t="s">
        <v>687</v>
      </c>
      <c r="C568" s="4">
        <v>45996</v>
      </c>
      <c r="D568" s="2" t="s">
        <v>688</v>
      </c>
      <c r="E568" s="2" t="s">
        <v>55</v>
      </c>
      <c r="F568" s="14">
        <v>30755</v>
      </c>
      <c r="G568" s="6">
        <v>2571</v>
      </c>
      <c r="H568" t="str">
        <f t="shared" si="24"/>
        <v>The Chronology of Water</v>
      </c>
      <c r="K568" t="str">
        <f t="shared" si="25"/>
        <v>thechronologyofwater</v>
      </c>
      <c r="N568" t="str">
        <f t="shared" si="26"/>
        <v>The Forge</v>
      </c>
    </row>
    <row r="569" spans="1:14" ht="18" x14ac:dyDescent="0.2">
      <c r="A569" s="2">
        <v>568</v>
      </c>
      <c r="B569" s="3" t="s">
        <v>689</v>
      </c>
      <c r="C569" s="4">
        <v>45856</v>
      </c>
      <c r="D569" s="2" t="s">
        <v>477</v>
      </c>
      <c r="E569" s="2" t="s">
        <v>89</v>
      </c>
      <c r="F569" s="14">
        <v>30491</v>
      </c>
      <c r="G569" s="6">
        <v>2549</v>
      </c>
      <c r="H569" t="str">
        <f t="shared" si="24"/>
        <v>Shari &amp; Lamb Chop</v>
      </c>
      <c r="K569" t="str">
        <f t="shared" si="25"/>
        <v>sharilambchop</v>
      </c>
      <c r="N569" t="str">
        <f t="shared" si="26"/>
        <v>Kino Lorber</v>
      </c>
    </row>
    <row r="570" spans="1:14" ht="18" x14ac:dyDescent="0.2">
      <c r="A570" s="2">
        <v>569</v>
      </c>
      <c r="B570" s="3" t="s">
        <v>690</v>
      </c>
      <c r="C570" s="4">
        <v>45632</v>
      </c>
      <c r="D570" s="2" t="s">
        <v>203</v>
      </c>
      <c r="E570" s="2" t="s">
        <v>50</v>
      </c>
      <c r="F570" s="14">
        <v>30279</v>
      </c>
      <c r="G570" s="6">
        <v>2532</v>
      </c>
      <c r="H570" t="str">
        <f t="shared" si="24"/>
        <v>The Order</v>
      </c>
      <c r="K570" t="str">
        <f t="shared" si="25"/>
        <v>theorder</v>
      </c>
      <c r="N570" t="str">
        <f t="shared" si="26"/>
        <v>Vertical Entertai…</v>
      </c>
    </row>
    <row r="571" spans="1:14" ht="18" x14ac:dyDescent="0.2">
      <c r="A571" s="2">
        <v>570</v>
      </c>
      <c r="B571" s="3" t="s">
        <v>691</v>
      </c>
      <c r="C571" s="4">
        <v>45835</v>
      </c>
      <c r="D571" s="2" t="s">
        <v>692</v>
      </c>
      <c r="E571" s="2" t="s">
        <v>50</v>
      </c>
      <c r="F571" s="14">
        <v>29694</v>
      </c>
      <c r="G571" s="6">
        <v>2483</v>
      </c>
      <c r="H571" t="str">
        <f t="shared" si="24"/>
        <v>Ponyboi</v>
      </c>
      <c r="K571" t="str">
        <f t="shared" si="25"/>
        <v>ponyboi</v>
      </c>
      <c r="N571" t="str">
        <f t="shared" si="26"/>
        <v>Gathr Films</v>
      </c>
    </row>
    <row r="572" spans="1:14" ht="18" x14ac:dyDescent="0.2">
      <c r="A572" s="2">
        <v>571</v>
      </c>
      <c r="B572" s="3" t="s">
        <v>693</v>
      </c>
      <c r="C572" s="4">
        <v>41733</v>
      </c>
      <c r="D572" s="2" t="s">
        <v>7</v>
      </c>
      <c r="E572" s="2" t="s">
        <v>89</v>
      </c>
      <c r="F572" s="14">
        <v>29071</v>
      </c>
      <c r="G572" s="6">
        <v>2431</v>
      </c>
      <c r="H572" t="str">
        <f t="shared" si="24"/>
        <v>Island of Lemurs: Madagascar</v>
      </c>
      <c r="K572" t="str">
        <f t="shared" si="25"/>
        <v>islandoflemursmadagas</v>
      </c>
      <c r="N572" t="str">
        <f t="shared" si="26"/>
        <v>Warner Bros.</v>
      </c>
    </row>
    <row r="573" spans="1:14" ht="18" x14ac:dyDescent="0.2">
      <c r="A573" s="2">
        <v>572</v>
      </c>
      <c r="B573" s="3" t="s">
        <v>694</v>
      </c>
      <c r="C573" s="4">
        <v>45820</v>
      </c>
      <c r="D573" s="2" t="s">
        <v>555</v>
      </c>
      <c r="E573" s="2" t="s">
        <v>89</v>
      </c>
      <c r="F573" s="14">
        <v>28965</v>
      </c>
      <c r="G573" s="6">
        <v>2422</v>
      </c>
      <c r="H573" t="str">
        <f t="shared" si="24"/>
        <v>A Photographic Memory</v>
      </c>
      <c r="K573" t="str">
        <f t="shared" si="25"/>
        <v>aphotographicmemory</v>
      </c>
      <c r="N573" t="str">
        <f t="shared" si="26"/>
        <v>Zeitgeist</v>
      </c>
    </row>
    <row r="574" spans="1:14" ht="18" x14ac:dyDescent="0.2">
      <c r="A574" s="2">
        <v>573</v>
      </c>
      <c r="B574" s="3" t="s">
        <v>695</v>
      </c>
      <c r="C574" s="4">
        <v>45863</v>
      </c>
      <c r="D574" s="2" t="s">
        <v>313</v>
      </c>
      <c r="E574" s="2" t="s">
        <v>55</v>
      </c>
      <c r="F574" s="14">
        <v>27972</v>
      </c>
      <c r="G574" s="6">
        <v>2339</v>
      </c>
      <c r="H574" t="str">
        <f t="shared" si="24"/>
        <v>Diciannove</v>
      </c>
      <c r="K574" t="str">
        <f t="shared" si="25"/>
        <v>diciannove</v>
      </c>
      <c r="N574" t="str">
        <f t="shared" si="26"/>
        <v>Oscilloscope Pict…</v>
      </c>
    </row>
    <row r="575" spans="1:14" ht="18" x14ac:dyDescent="0.2">
      <c r="A575" s="2">
        <v>574</v>
      </c>
      <c r="B575" s="3" t="s">
        <v>696</v>
      </c>
      <c r="C575" s="4">
        <v>45959</v>
      </c>
      <c r="D575" s="2" t="s">
        <v>490</v>
      </c>
      <c r="E575" s="2" t="s">
        <v>38</v>
      </c>
      <c r="F575" s="14">
        <v>26498</v>
      </c>
      <c r="G575" s="6">
        <v>2216</v>
      </c>
      <c r="H575" t="str">
        <f t="shared" si="24"/>
        <v>Dracula</v>
      </c>
      <c r="K575" t="str">
        <f t="shared" si="25"/>
        <v>dracula</v>
      </c>
      <c r="N575" t="str">
        <f t="shared" si="26"/>
        <v>1-2 Special</v>
      </c>
    </row>
    <row r="576" spans="1:14" ht="18" x14ac:dyDescent="0.2">
      <c r="A576" s="2">
        <v>575</v>
      </c>
      <c r="B576" s="3" t="s">
        <v>697</v>
      </c>
      <c r="C576" s="4">
        <v>45989</v>
      </c>
      <c r="D576" s="2" t="s">
        <v>698</v>
      </c>
      <c r="E576" s="2" t="s">
        <v>89</v>
      </c>
      <c r="F576" s="14">
        <v>26039</v>
      </c>
      <c r="G576" s="6">
        <v>2177</v>
      </c>
      <c r="H576" t="str">
        <f t="shared" si="24"/>
        <v>The Tale of Silyan</v>
      </c>
      <c r="K576" t="str">
        <f t="shared" si="25"/>
        <v>thetaleofsilyan</v>
      </c>
      <c r="N576" t="str">
        <f t="shared" si="26"/>
        <v>Picturehouse</v>
      </c>
    </row>
    <row r="577" spans="1:14" ht="18" x14ac:dyDescent="0.2">
      <c r="A577" s="2">
        <v>576</v>
      </c>
      <c r="B577" s="3" t="s">
        <v>699</v>
      </c>
      <c r="C577" s="4">
        <v>45688</v>
      </c>
      <c r="D577" s="2" t="s">
        <v>492</v>
      </c>
      <c r="E577" s="2" t="s">
        <v>55</v>
      </c>
      <c r="F577" s="14">
        <v>25552</v>
      </c>
      <c r="G577" s="6">
        <v>2136</v>
      </c>
      <c r="H577" t="str">
        <f t="shared" si="24"/>
        <v>Bir Zamanlar Gelecek: 2121</v>
      </c>
      <c r="K577" t="str">
        <f t="shared" si="25"/>
        <v>birzamanlargelecek212</v>
      </c>
      <c r="N577" t="str">
        <f t="shared" si="26"/>
        <v>Indican Pictures</v>
      </c>
    </row>
    <row r="578" spans="1:14" ht="18" x14ac:dyDescent="0.2">
      <c r="A578" s="2">
        <v>577</v>
      </c>
      <c r="B578" s="3" t="s">
        <v>700</v>
      </c>
      <c r="C578" s="4">
        <v>45779</v>
      </c>
      <c r="D578" s="2" t="s">
        <v>313</v>
      </c>
      <c r="E578" s="2" t="s">
        <v>70</v>
      </c>
      <c r="F578" s="14">
        <v>25369</v>
      </c>
      <c r="G578" s="6">
        <v>2121</v>
      </c>
      <c r="H578" t="str">
        <f t="shared" si="24"/>
        <v>Vulcanizadora</v>
      </c>
      <c r="K578" t="str">
        <f t="shared" si="25"/>
        <v>vulcanizadora</v>
      </c>
      <c r="N578" t="str">
        <f t="shared" si="26"/>
        <v>Oscilloscope Pict…</v>
      </c>
    </row>
    <row r="579" spans="1:14" ht="18" x14ac:dyDescent="0.2">
      <c r="A579" s="2">
        <v>578</v>
      </c>
      <c r="B579" s="3" t="s">
        <v>701</v>
      </c>
      <c r="C579" s="4">
        <v>45905</v>
      </c>
      <c r="D579" s="2" t="s">
        <v>702</v>
      </c>
      <c r="E579" s="2" t="s">
        <v>89</v>
      </c>
      <c r="F579" s="14">
        <v>25185</v>
      </c>
      <c r="G579" s="6">
        <v>2106</v>
      </c>
      <c r="H579" t="str">
        <f t="shared" ref="H579:H642" si="27">IFERROR(TRIM(LEFT(B579,FIND("(",B579)-1)),TRIM(B579))</f>
        <v>Elie Wiesel: Soul on Fire</v>
      </c>
      <c r="K579" t="str">
        <f t="shared" ref="K579:K642" si="28">SUBSTITUTE(SUBSTITUTE(SUBSTITUTE(SUBSTITUTE(SUBSTITUTE(SUBSTITUTE(SUBSTITUTE(SUBSTITUTE(SUBSTITUTE(SUBSTITUTE(SUBSTITUTE(SUBSTITUTE(LOWER(LEFT(SUBSTITUTE(H579,"…",""),25)),":",""),",",""),".",""),"'",""),"’",""),"!",""),"*",""),"—",""),"–",""),"-",""),"&amp;","")," ","")</f>
        <v>eliewieselsoulonfire</v>
      </c>
      <c r="N579" t="str">
        <f t="shared" ref="N579:N642" si="29">IF(D579="","Other",D579)</f>
        <v>Panorama Studios</v>
      </c>
    </row>
    <row r="580" spans="1:14" ht="18" x14ac:dyDescent="0.2">
      <c r="A580" s="2">
        <v>579</v>
      </c>
      <c r="B580" s="3" t="s">
        <v>703</v>
      </c>
      <c r="C580" s="4">
        <v>45591</v>
      </c>
      <c r="D580" s="2"/>
      <c r="E580" s="2" t="s">
        <v>89</v>
      </c>
      <c r="F580" s="14">
        <v>23967</v>
      </c>
      <c r="G580" s="6">
        <v>2004</v>
      </c>
      <c r="H580" t="str">
        <f t="shared" si="27"/>
        <v>The True Story of Tamara de L…</v>
      </c>
      <c r="K580" t="str">
        <f t="shared" si="28"/>
        <v>thetruestoryoftamara</v>
      </c>
      <c r="N580" t="str">
        <f t="shared" si="29"/>
        <v>Other</v>
      </c>
    </row>
    <row r="581" spans="1:14" ht="18" x14ac:dyDescent="0.2">
      <c r="A581" s="2">
        <v>580</v>
      </c>
      <c r="B581" s="3" t="s">
        <v>704</v>
      </c>
      <c r="C581" s="4">
        <v>45996</v>
      </c>
      <c r="D581" s="2" t="s">
        <v>477</v>
      </c>
      <c r="E581" s="2" t="s">
        <v>55</v>
      </c>
      <c r="F581" s="14">
        <v>23253</v>
      </c>
      <c r="G581" s="6">
        <v>1944</v>
      </c>
      <c r="H581" t="str">
        <f t="shared" si="27"/>
        <v>Kaj ti je deklica</v>
      </c>
      <c r="K581" t="str">
        <f t="shared" si="28"/>
        <v>kajtijedeklica</v>
      </c>
      <c r="N581" t="str">
        <f t="shared" si="29"/>
        <v>Kino Lorber</v>
      </c>
    </row>
    <row r="582" spans="1:14" ht="18" x14ac:dyDescent="0.2">
      <c r="A582" s="2">
        <v>581</v>
      </c>
      <c r="B582" s="3" t="s">
        <v>705</v>
      </c>
      <c r="C582" s="7">
        <v>30036</v>
      </c>
      <c r="D582" s="2" t="s">
        <v>375</v>
      </c>
      <c r="E582" s="2" t="s">
        <v>50</v>
      </c>
      <c r="F582" s="14">
        <v>22835</v>
      </c>
      <c r="G582" s="6">
        <v>1909</v>
      </c>
      <c r="H582" t="str">
        <f t="shared" si="27"/>
        <v>Diva</v>
      </c>
      <c r="K582" t="str">
        <f t="shared" si="28"/>
        <v>diva</v>
      </c>
      <c r="N582" t="str">
        <f t="shared" si="29"/>
        <v>Rialto Pictures</v>
      </c>
    </row>
    <row r="583" spans="1:14" ht="18" x14ac:dyDescent="0.2">
      <c r="A583" s="2">
        <v>582</v>
      </c>
      <c r="B583" s="3" t="s">
        <v>706</v>
      </c>
      <c r="C583" s="4">
        <v>45590</v>
      </c>
      <c r="D583" s="2" t="s">
        <v>33</v>
      </c>
      <c r="E583" s="2" t="s">
        <v>12</v>
      </c>
      <c r="F583" s="14">
        <v>22302</v>
      </c>
      <c r="G583" s="6">
        <v>1865</v>
      </c>
      <c r="H583" t="str">
        <f t="shared" si="27"/>
        <v>Venom: The Last Dance</v>
      </c>
      <c r="K583" t="str">
        <f t="shared" si="28"/>
        <v>venomthelastdance</v>
      </c>
      <c r="N583" t="str">
        <f t="shared" si="29"/>
        <v>Sony Pictures</v>
      </c>
    </row>
    <row r="584" spans="1:14" ht="18" x14ac:dyDescent="0.2">
      <c r="A584" s="2">
        <v>583</v>
      </c>
      <c r="B584" s="3" t="s">
        <v>707</v>
      </c>
      <c r="C584" s="4">
        <v>45618</v>
      </c>
      <c r="D584" s="2" t="s">
        <v>289</v>
      </c>
      <c r="E584" s="2" t="s">
        <v>89</v>
      </c>
      <c r="F584" s="14">
        <v>21647</v>
      </c>
      <c r="G584" s="6">
        <v>1810</v>
      </c>
      <c r="H584" t="str">
        <f t="shared" si="27"/>
        <v>Ernest Cole: Lost and Found</v>
      </c>
      <c r="K584" t="str">
        <f t="shared" si="28"/>
        <v>ernestcolelostandfou</v>
      </c>
      <c r="N584" t="str">
        <f t="shared" si="29"/>
        <v>Magnolia Pictures</v>
      </c>
    </row>
    <row r="585" spans="1:14" ht="18" x14ac:dyDescent="0.2">
      <c r="A585" s="2">
        <v>584</v>
      </c>
      <c r="B585" s="3" t="s">
        <v>708</v>
      </c>
      <c r="C585" s="7">
        <v>23957</v>
      </c>
      <c r="D585" s="2" t="s">
        <v>375</v>
      </c>
      <c r="E585" s="2" t="s">
        <v>55</v>
      </c>
      <c r="F585" s="14">
        <v>21172</v>
      </c>
      <c r="G585" s="6">
        <v>1770</v>
      </c>
      <c r="H585" t="str">
        <f t="shared" si="27"/>
        <v>Darling</v>
      </c>
      <c r="K585" t="str">
        <f t="shared" si="28"/>
        <v>darling</v>
      </c>
      <c r="N585" t="str">
        <f t="shared" si="29"/>
        <v>Rialto Pictures</v>
      </c>
    </row>
    <row r="586" spans="1:14" ht="18" x14ac:dyDescent="0.2">
      <c r="A586" s="2">
        <v>585</v>
      </c>
      <c r="B586" s="3" t="s">
        <v>709</v>
      </c>
      <c r="C586" s="7">
        <v>28811</v>
      </c>
      <c r="D586" s="2" t="s">
        <v>477</v>
      </c>
      <c r="E586" s="2" t="s">
        <v>55</v>
      </c>
      <c r="F586" s="14">
        <v>21083</v>
      </c>
      <c r="G586" s="6">
        <v>1763</v>
      </c>
      <c r="H586" t="str">
        <f t="shared" si="27"/>
        <v>Northern Lights</v>
      </c>
      <c r="K586" t="str">
        <f t="shared" si="28"/>
        <v>northernlights</v>
      </c>
      <c r="N586" t="str">
        <f t="shared" si="29"/>
        <v>Kino Lorber</v>
      </c>
    </row>
    <row r="587" spans="1:14" ht="18" x14ac:dyDescent="0.2">
      <c r="A587" s="2">
        <v>586</v>
      </c>
      <c r="B587" s="3" t="s">
        <v>710</v>
      </c>
      <c r="C587" s="4">
        <v>45653</v>
      </c>
      <c r="D587" s="2" t="s">
        <v>413</v>
      </c>
      <c r="E587" s="2" t="s">
        <v>19</v>
      </c>
      <c r="F587" s="14">
        <v>20788</v>
      </c>
      <c r="G587" s="6">
        <v>1738</v>
      </c>
      <c r="H587" t="str">
        <f t="shared" si="27"/>
        <v>Bloody Axe Wound</v>
      </c>
      <c r="K587" t="str">
        <f t="shared" si="28"/>
        <v>bloodyaxewound</v>
      </c>
      <c r="N587" t="str">
        <f t="shared" si="29"/>
        <v>IFC Films</v>
      </c>
    </row>
    <row r="588" spans="1:14" ht="18" x14ac:dyDescent="0.2">
      <c r="A588" s="2">
        <v>587</v>
      </c>
      <c r="B588" s="3" t="s">
        <v>711</v>
      </c>
      <c r="C588" s="4">
        <v>45723</v>
      </c>
      <c r="D588" s="2" t="s">
        <v>477</v>
      </c>
      <c r="E588" s="2" t="s">
        <v>12</v>
      </c>
      <c r="F588" s="14">
        <v>20221</v>
      </c>
      <c r="G588" s="6">
        <v>1691</v>
      </c>
      <c r="H588" t="str">
        <f t="shared" si="27"/>
        <v>L’Empire</v>
      </c>
      <c r="K588" t="str">
        <f t="shared" si="28"/>
        <v>lempire</v>
      </c>
      <c r="N588" t="str">
        <f t="shared" si="29"/>
        <v>Kino Lorber</v>
      </c>
    </row>
    <row r="589" spans="1:14" ht="18" x14ac:dyDescent="0.2">
      <c r="A589" s="2">
        <v>588</v>
      </c>
      <c r="B589" s="3" t="s">
        <v>712</v>
      </c>
      <c r="C589" s="4">
        <v>45737</v>
      </c>
      <c r="D589" s="2" t="s">
        <v>477</v>
      </c>
      <c r="E589" s="2" t="s">
        <v>55</v>
      </c>
      <c r="F589" s="14">
        <v>20024</v>
      </c>
      <c r="G589" s="6">
        <v>1674</v>
      </c>
      <c r="H589" t="str">
        <f t="shared" si="27"/>
        <v>Maria</v>
      </c>
      <c r="K589" t="str">
        <f t="shared" si="28"/>
        <v>maria</v>
      </c>
      <c r="N589" t="str">
        <f t="shared" si="29"/>
        <v>Kino Lorber</v>
      </c>
    </row>
    <row r="590" spans="1:14" ht="18" x14ac:dyDescent="0.2">
      <c r="A590" s="2">
        <v>589</v>
      </c>
      <c r="B590" s="3" t="s">
        <v>713</v>
      </c>
      <c r="C590" s="4">
        <v>45982</v>
      </c>
      <c r="D590" s="2"/>
      <c r="E590" s="2" t="s">
        <v>89</v>
      </c>
      <c r="F590" s="14">
        <v>19414</v>
      </c>
      <c r="G590" s="6">
        <v>1623</v>
      </c>
      <c r="H590" t="str">
        <f t="shared" si="27"/>
        <v>Zodiac Killer Project</v>
      </c>
      <c r="K590" t="str">
        <f t="shared" si="28"/>
        <v>zodiackillerproject</v>
      </c>
      <c r="N590" t="str">
        <f t="shared" si="29"/>
        <v>Other</v>
      </c>
    </row>
    <row r="591" spans="1:14" ht="18" x14ac:dyDescent="0.2">
      <c r="A591" s="2">
        <v>590</v>
      </c>
      <c r="B591" s="3" t="s">
        <v>714</v>
      </c>
      <c r="C591" s="7">
        <v>20426</v>
      </c>
      <c r="D591" s="2" t="s">
        <v>225</v>
      </c>
      <c r="E591" s="2" t="s">
        <v>55</v>
      </c>
      <c r="F591" s="14">
        <v>19359</v>
      </c>
      <c r="G591" s="6">
        <v>1619</v>
      </c>
      <c r="H591" t="str">
        <f t="shared" si="27"/>
        <v>El</v>
      </c>
      <c r="K591" t="str">
        <f t="shared" si="28"/>
        <v>el</v>
      </c>
      <c r="N591" t="str">
        <f t="shared" si="29"/>
        <v>Janus Films</v>
      </c>
    </row>
    <row r="592" spans="1:14" ht="18" x14ac:dyDescent="0.2">
      <c r="A592" s="2">
        <v>591</v>
      </c>
      <c r="B592" s="3" t="s">
        <v>715</v>
      </c>
      <c r="C592" s="4">
        <v>45940</v>
      </c>
      <c r="D592" s="2" t="s">
        <v>698</v>
      </c>
      <c r="E592" s="2" t="s">
        <v>38</v>
      </c>
      <c r="F592" s="14">
        <v>19222</v>
      </c>
      <c r="G592" s="6">
        <v>1607</v>
      </c>
      <c r="H592" t="str">
        <f t="shared" si="27"/>
        <v>Re-Election</v>
      </c>
      <c r="K592" t="str">
        <f t="shared" si="28"/>
        <v>reelection</v>
      </c>
      <c r="N592" t="str">
        <f t="shared" si="29"/>
        <v>Picturehouse</v>
      </c>
    </row>
    <row r="593" spans="1:14" ht="18" x14ac:dyDescent="0.2">
      <c r="A593" s="2">
        <v>592</v>
      </c>
      <c r="B593" s="3" t="s">
        <v>716</v>
      </c>
      <c r="C593" s="4">
        <v>45978</v>
      </c>
      <c r="D593" s="2" t="s">
        <v>33</v>
      </c>
      <c r="E593" s="2" t="s">
        <v>12</v>
      </c>
      <c r="F593" s="14">
        <v>18830</v>
      </c>
      <c r="G593" s="6">
        <v>1574</v>
      </c>
      <c r="H593" t="str">
        <f t="shared" si="27"/>
        <v>Overlord: 10th Anniversary Ce…</v>
      </c>
      <c r="K593" t="str">
        <f t="shared" si="28"/>
        <v>overlord10thanniversar</v>
      </c>
      <c r="N593" t="str">
        <f t="shared" si="29"/>
        <v>Sony Pictures</v>
      </c>
    </row>
    <row r="594" spans="1:14" ht="18" x14ac:dyDescent="0.2">
      <c r="A594" s="2">
        <v>593</v>
      </c>
      <c r="B594" s="3" t="s">
        <v>717</v>
      </c>
      <c r="C594" s="4">
        <v>45716</v>
      </c>
      <c r="D594" s="2" t="s">
        <v>718</v>
      </c>
      <c r="E594" s="2" t="s">
        <v>38</v>
      </c>
      <c r="F594" s="14">
        <v>18762</v>
      </c>
      <c r="G594" s="6">
        <v>1569</v>
      </c>
      <c r="H594" t="str">
        <f t="shared" si="27"/>
        <v>Rats!</v>
      </c>
      <c r="K594" t="str">
        <f t="shared" si="28"/>
        <v>rats</v>
      </c>
      <c r="N594" t="str">
        <f t="shared" si="29"/>
        <v>Yellow Veil Pictu…</v>
      </c>
    </row>
    <row r="595" spans="1:14" ht="18" x14ac:dyDescent="0.2">
      <c r="A595" s="2">
        <v>594</v>
      </c>
      <c r="B595" s="3" t="s">
        <v>719</v>
      </c>
      <c r="C595" s="4">
        <v>45807</v>
      </c>
      <c r="D595" s="2" t="s">
        <v>391</v>
      </c>
      <c r="E595" s="2" t="s">
        <v>55</v>
      </c>
      <c r="F595" s="14">
        <v>18698</v>
      </c>
      <c r="G595" s="6">
        <v>1563</v>
      </c>
      <c r="H595" t="str">
        <f t="shared" si="27"/>
        <v>Les Fantômes</v>
      </c>
      <c r="K595" t="str">
        <f t="shared" si="28"/>
        <v>lesfantômes</v>
      </c>
      <c r="N595" t="str">
        <f t="shared" si="29"/>
        <v>Music Box Films</v>
      </c>
    </row>
    <row r="596" spans="1:14" ht="18" x14ac:dyDescent="0.2">
      <c r="A596" s="2">
        <v>595</v>
      </c>
      <c r="B596" s="3" t="s">
        <v>720</v>
      </c>
      <c r="C596" s="4">
        <v>45919</v>
      </c>
      <c r="D596" s="2" t="s">
        <v>313</v>
      </c>
      <c r="E596" s="2" t="s">
        <v>38</v>
      </c>
      <c r="F596" s="14">
        <v>18292</v>
      </c>
      <c r="G596" s="6">
        <v>1529</v>
      </c>
      <c r="H596" t="str">
        <f t="shared" si="27"/>
        <v>Peacock</v>
      </c>
      <c r="K596" t="str">
        <f t="shared" si="28"/>
        <v>peacock</v>
      </c>
      <c r="N596" t="str">
        <f t="shared" si="29"/>
        <v>Oscilloscope Pict…</v>
      </c>
    </row>
    <row r="597" spans="1:14" ht="18" x14ac:dyDescent="0.2">
      <c r="A597" s="2">
        <v>596</v>
      </c>
      <c r="B597" s="3" t="s">
        <v>721</v>
      </c>
      <c r="C597" s="4">
        <v>45912</v>
      </c>
      <c r="D597" s="2" t="s">
        <v>242</v>
      </c>
      <c r="E597" s="2" t="s">
        <v>8</v>
      </c>
      <c r="F597" s="14">
        <v>18111</v>
      </c>
      <c r="G597" s="6">
        <v>1514</v>
      </c>
      <c r="H597" t="str">
        <f t="shared" si="27"/>
        <v>Elli and the Ghostly Ghost Tr…</v>
      </c>
      <c r="K597" t="str">
        <f t="shared" si="28"/>
        <v>elliandtheghostlyghos</v>
      </c>
      <c r="N597" t="str">
        <f t="shared" si="29"/>
        <v>Viva Pictures</v>
      </c>
    </row>
    <row r="598" spans="1:14" ht="18" x14ac:dyDescent="0.2">
      <c r="A598" s="2">
        <v>597</v>
      </c>
      <c r="B598" s="3" t="s">
        <v>722</v>
      </c>
      <c r="C598" s="4">
        <v>45632</v>
      </c>
      <c r="D598" s="2" t="s">
        <v>492</v>
      </c>
      <c r="E598" s="2" t="s">
        <v>55</v>
      </c>
      <c r="F598" s="14">
        <v>17907</v>
      </c>
      <c r="G598" s="6">
        <v>1497</v>
      </c>
      <c r="H598" t="str">
        <f t="shared" si="27"/>
        <v>Les meutes</v>
      </c>
      <c r="K598" t="str">
        <f t="shared" si="28"/>
        <v>lesmeutes</v>
      </c>
      <c r="N598" t="str">
        <f t="shared" si="29"/>
        <v>Indican Pictures</v>
      </c>
    </row>
    <row r="599" spans="1:14" ht="18" x14ac:dyDescent="0.2">
      <c r="A599" s="2">
        <v>598</v>
      </c>
      <c r="B599" s="3" t="s">
        <v>723</v>
      </c>
      <c r="C599" s="4">
        <v>45884</v>
      </c>
      <c r="D599" s="2" t="s">
        <v>391</v>
      </c>
      <c r="E599" s="2" t="s">
        <v>38</v>
      </c>
      <c r="F599" s="14">
        <v>17866</v>
      </c>
      <c r="G599" s="6">
        <v>1494</v>
      </c>
      <c r="H599" t="str">
        <f t="shared" si="27"/>
        <v>Hors du temps</v>
      </c>
      <c r="K599" t="str">
        <f t="shared" si="28"/>
        <v>horsdutemps</v>
      </c>
      <c r="N599" t="str">
        <f t="shared" si="29"/>
        <v>Music Box Films</v>
      </c>
    </row>
    <row r="600" spans="1:14" ht="18" x14ac:dyDescent="0.2">
      <c r="A600" s="2">
        <v>599</v>
      </c>
      <c r="B600" s="3" t="s">
        <v>724</v>
      </c>
      <c r="C600" s="4">
        <v>41019</v>
      </c>
      <c r="D600" s="2" t="s">
        <v>7</v>
      </c>
      <c r="E600" s="2" t="s">
        <v>89</v>
      </c>
      <c r="F600" s="14">
        <v>17676</v>
      </c>
      <c r="G600" s="6">
        <v>1478</v>
      </c>
      <c r="H600" t="str">
        <f t="shared" si="27"/>
        <v>To the Arctic 3D</v>
      </c>
      <c r="K600" t="str">
        <f t="shared" si="28"/>
        <v>tothearctic3d</v>
      </c>
      <c r="N600" t="str">
        <f t="shared" si="29"/>
        <v>Warner Bros.</v>
      </c>
    </row>
    <row r="601" spans="1:14" ht="18" x14ac:dyDescent="0.2">
      <c r="A601" s="2">
        <v>600</v>
      </c>
      <c r="B601" s="3" t="s">
        <v>725</v>
      </c>
      <c r="C601" s="4">
        <v>46003</v>
      </c>
      <c r="D601" s="2" t="s">
        <v>726</v>
      </c>
      <c r="E601" s="2" t="s">
        <v>38</v>
      </c>
      <c r="F601" s="14">
        <v>17310</v>
      </c>
      <c r="G601" s="6">
        <v>1447</v>
      </c>
      <c r="H601" t="str">
        <f t="shared" si="27"/>
        <v>Atropia</v>
      </c>
      <c r="K601" t="str">
        <f t="shared" si="28"/>
        <v>atropia</v>
      </c>
      <c r="N601" t="str">
        <f t="shared" si="29"/>
        <v>VRC</v>
      </c>
    </row>
    <row r="602" spans="1:14" ht="18" x14ac:dyDescent="0.2">
      <c r="A602" s="2">
        <v>601</v>
      </c>
      <c r="B602" s="3" t="s">
        <v>727</v>
      </c>
      <c r="C602" s="4">
        <v>44043</v>
      </c>
      <c r="D602" s="2" t="s">
        <v>492</v>
      </c>
      <c r="E602" s="2" t="s">
        <v>38</v>
      </c>
      <c r="F602" s="14">
        <v>17173</v>
      </c>
      <c r="G602" s="6">
        <v>1436</v>
      </c>
      <c r="H602" t="str">
        <f t="shared" si="27"/>
        <v>Killer Raccoons 2: Dark Chris…</v>
      </c>
      <c r="K602" t="str">
        <f t="shared" si="28"/>
        <v>killerraccoons2darkc</v>
      </c>
      <c r="N602" t="str">
        <f t="shared" si="29"/>
        <v>Indican Pictures</v>
      </c>
    </row>
    <row r="603" spans="1:14" ht="18" x14ac:dyDescent="0.2">
      <c r="A603" s="2">
        <v>602</v>
      </c>
      <c r="B603" s="3" t="s">
        <v>728</v>
      </c>
      <c r="C603" s="4">
        <v>45863</v>
      </c>
      <c r="D603" s="2" t="s">
        <v>391</v>
      </c>
      <c r="E603" s="2" t="s">
        <v>38</v>
      </c>
      <c r="F603" s="14">
        <v>16975</v>
      </c>
      <c r="G603" s="6">
        <v>1419</v>
      </c>
      <c r="H603" t="str">
        <f t="shared" si="27"/>
        <v>AJ Goes to the Dog Park</v>
      </c>
      <c r="K603" t="str">
        <f t="shared" si="28"/>
        <v>ajgoestothedogpark</v>
      </c>
      <c r="N603" t="str">
        <f t="shared" si="29"/>
        <v>Music Box Films</v>
      </c>
    </row>
    <row r="604" spans="1:14" ht="18" x14ac:dyDescent="0.2">
      <c r="A604" s="2">
        <v>603</v>
      </c>
      <c r="B604" s="3" t="s">
        <v>729</v>
      </c>
      <c r="C604" s="4">
        <v>45905</v>
      </c>
      <c r="D604" s="2" t="s">
        <v>289</v>
      </c>
      <c r="E604" s="2" t="s">
        <v>89</v>
      </c>
      <c r="F604" s="14">
        <v>16545</v>
      </c>
      <c r="G604" s="6">
        <v>1383</v>
      </c>
      <c r="H604" t="str">
        <f t="shared" si="27"/>
        <v>A Savage Art</v>
      </c>
      <c r="K604" t="str">
        <f t="shared" si="28"/>
        <v>asavageart</v>
      </c>
      <c r="N604" t="str">
        <f t="shared" si="29"/>
        <v>Magnolia Pictures</v>
      </c>
    </row>
    <row r="605" spans="1:14" ht="18" x14ac:dyDescent="0.2">
      <c r="A605" s="2">
        <v>604</v>
      </c>
      <c r="B605" s="3" t="s">
        <v>730</v>
      </c>
      <c r="C605" s="4">
        <v>45723</v>
      </c>
      <c r="D605" s="2" t="s">
        <v>431</v>
      </c>
      <c r="E605" s="2" t="s">
        <v>55</v>
      </c>
      <c r="F605" s="14">
        <v>16362</v>
      </c>
      <c r="G605" s="6">
        <v>1368</v>
      </c>
      <c r="H605" t="str">
        <f t="shared" si="27"/>
        <v>The Visitor</v>
      </c>
      <c r="K605" t="str">
        <f t="shared" si="28"/>
        <v>thevisitor</v>
      </c>
      <c r="N605" t="str">
        <f t="shared" si="29"/>
        <v>Utopia</v>
      </c>
    </row>
    <row r="606" spans="1:14" ht="18" x14ac:dyDescent="0.2">
      <c r="A606" s="2">
        <v>605</v>
      </c>
      <c r="B606" s="3" t="s">
        <v>731</v>
      </c>
      <c r="C606" s="4">
        <v>45938</v>
      </c>
      <c r="D606" s="2" t="s">
        <v>732</v>
      </c>
      <c r="E606" s="2" t="s">
        <v>55</v>
      </c>
      <c r="F606" s="14">
        <v>16056</v>
      </c>
      <c r="G606" s="6">
        <v>1342</v>
      </c>
      <c r="H606" t="str">
        <f t="shared" si="27"/>
        <v>Mr. K</v>
      </c>
      <c r="K606" t="str">
        <f t="shared" si="28"/>
        <v>mrk</v>
      </c>
      <c r="N606" t="str">
        <f t="shared" si="29"/>
        <v>Doppelganger Rele…</v>
      </c>
    </row>
    <row r="607" spans="1:14" ht="18" x14ac:dyDescent="0.2">
      <c r="A607" s="2">
        <v>606</v>
      </c>
      <c r="B607" s="3" t="s">
        <v>733</v>
      </c>
      <c r="C607" s="4">
        <v>45772</v>
      </c>
      <c r="D607" s="2" t="s">
        <v>734</v>
      </c>
      <c r="E607" s="2" t="s">
        <v>55</v>
      </c>
      <c r="F607" s="14">
        <v>16000</v>
      </c>
      <c r="G607" s="6">
        <v>1338</v>
      </c>
      <c r="H607" t="str">
        <f t="shared" si="27"/>
        <v>A Normal Family</v>
      </c>
      <c r="K607" t="str">
        <f t="shared" si="28"/>
        <v>anormalfamily</v>
      </c>
      <c r="N607" t="str">
        <f t="shared" si="29"/>
        <v>Room 8 Films</v>
      </c>
    </row>
    <row r="608" spans="1:14" ht="18" x14ac:dyDescent="0.2">
      <c r="A608" s="2">
        <v>607</v>
      </c>
      <c r="B608" s="3" t="s">
        <v>735</v>
      </c>
      <c r="C608" s="4">
        <v>45744</v>
      </c>
      <c r="D608" s="2" t="s">
        <v>604</v>
      </c>
      <c r="E608" s="2" t="s">
        <v>38</v>
      </c>
      <c r="F608" s="14">
        <v>15531</v>
      </c>
      <c r="G608" s="6">
        <v>1299</v>
      </c>
      <c r="H608" t="str">
        <f t="shared" si="27"/>
        <v>Finalement</v>
      </c>
      <c r="K608" t="str">
        <f t="shared" si="28"/>
        <v>finalement</v>
      </c>
      <c r="N608" t="str">
        <f t="shared" si="29"/>
        <v>Mongrel Media</v>
      </c>
    </row>
    <row r="609" spans="1:14" ht="18" x14ac:dyDescent="0.2">
      <c r="A609" s="2">
        <v>608</v>
      </c>
      <c r="B609" s="3" t="s">
        <v>736</v>
      </c>
      <c r="C609" s="4">
        <v>45912</v>
      </c>
      <c r="D609" s="2" t="s">
        <v>492</v>
      </c>
      <c r="E609" s="2" t="s">
        <v>19</v>
      </c>
      <c r="F609" s="14">
        <v>15310</v>
      </c>
      <c r="G609" s="6">
        <v>1280</v>
      </c>
      <c r="H609" t="str">
        <f t="shared" si="27"/>
        <v>Don’t Answer</v>
      </c>
      <c r="K609" t="str">
        <f t="shared" si="28"/>
        <v>dontanswer</v>
      </c>
      <c r="N609" t="str">
        <f t="shared" si="29"/>
        <v>Indican Pictures</v>
      </c>
    </row>
    <row r="610" spans="1:14" ht="18" x14ac:dyDescent="0.2">
      <c r="A610" s="2">
        <v>609</v>
      </c>
      <c r="B610" s="3" t="s">
        <v>737</v>
      </c>
      <c r="C610" s="4">
        <v>45870</v>
      </c>
      <c r="D610" s="2" t="s">
        <v>492</v>
      </c>
      <c r="E610" s="2" t="s">
        <v>38</v>
      </c>
      <c r="F610" s="14">
        <v>15260</v>
      </c>
      <c r="G610" s="6">
        <v>1276</v>
      </c>
      <c r="H610" t="str">
        <f t="shared" si="27"/>
        <v>Can’t Let It Go</v>
      </c>
      <c r="K610" t="str">
        <f t="shared" si="28"/>
        <v>cantletitgo</v>
      </c>
      <c r="N610" t="str">
        <f t="shared" si="29"/>
        <v>Indican Pictures</v>
      </c>
    </row>
    <row r="611" spans="1:14" ht="18" x14ac:dyDescent="0.2">
      <c r="A611" s="2">
        <v>610</v>
      </c>
      <c r="B611" s="3" t="s">
        <v>738</v>
      </c>
      <c r="C611" s="4">
        <v>45779</v>
      </c>
      <c r="D611" s="2" t="s">
        <v>492</v>
      </c>
      <c r="E611" s="2" t="s">
        <v>12</v>
      </c>
      <c r="F611" s="14">
        <v>15175</v>
      </c>
      <c r="G611" s="6">
        <v>1269</v>
      </c>
      <c r="H611" t="str">
        <f t="shared" si="27"/>
        <v>Las Nubes</v>
      </c>
      <c r="K611" t="str">
        <f t="shared" si="28"/>
        <v>lasnubes</v>
      </c>
      <c r="N611" t="str">
        <f t="shared" si="29"/>
        <v>Indican Pictures</v>
      </c>
    </row>
    <row r="612" spans="1:14" ht="18" x14ac:dyDescent="0.2">
      <c r="A612" s="2">
        <v>611</v>
      </c>
      <c r="B612" s="3" t="s">
        <v>739</v>
      </c>
      <c r="C612" s="4">
        <v>36546</v>
      </c>
      <c r="D612" s="2" t="s">
        <v>492</v>
      </c>
      <c r="E612" s="2" t="s">
        <v>12</v>
      </c>
      <c r="F612" s="14">
        <v>14929</v>
      </c>
      <c r="G612" s="6">
        <v>1248</v>
      </c>
      <c r="H612" t="str">
        <f t="shared" si="27"/>
        <v>The Boondock Saints</v>
      </c>
      <c r="K612" t="str">
        <f t="shared" si="28"/>
        <v>theboondocksaints</v>
      </c>
      <c r="N612" t="str">
        <f t="shared" si="29"/>
        <v>Indican Pictures</v>
      </c>
    </row>
    <row r="613" spans="1:14" ht="18" x14ac:dyDescent="0.2">
      <c r="A613" s="2">
        <v>612</v>
      </c>
      <c r="B613" s="3" t="s">
        <v>740</v>
      </c>
      <c r="C613" s="7">
        <v>30743</v>
      </c>
      <c r="D613" s="2" t="s">
        <v>197</v>
      </c>
      <c r="E613" s="2" t="s">
        <v>38</v>
      </c>
      <c r="F613" s="14">
        <v>14703</v>
      </c>
      <c r="G613" s="6">
        <v>1229</v>
      </c>
      <c r="H613" t="str">
        <f t="shared" si="27"/>
        <v>This is Spinal Tap</v>
      </c>
      <c r="K613" t="str">
        <f t="shared" si="28"/>
        <v>thisisspinaltap</v>
      </c>
      <c r="N613" t="str">
        <f t="shared" si="29"/>
        <v>Bleecker Street</v>
      </c>
    </row>
    <row r="614" spans="1:14" ht="18" x14ac:dyDescent="0.2">
      <c r="A614" s="2">
        <v>613</v>
      </c>
      <c r="B614" s="3" t="s">
        <v>741</v>
      </c>
      <c r="C614" s="4">
        <v>45744</v>
      </c>
      <c r="D614" s="2" t="s">
        <v>742</v>
      </c>
      <c r="E614" s="2" t="s">
        <v>89</v>
      </c>
      <c r="F614" s="14">
        <v>14439</v>
      </c>
      <c r="G614" s="6">
        <v>1207</v>
      </c>
      <c r="H614" t="str">
        <f t="shared" si="27"/>
        <v>Thank You Very Much</v>
      </c>
      <c r="K614" t="str">
        <f t="shared" si="28"/>
        <v>thankyouverymuch</v>
      </c>
      <c r="N614" t="str">
        <f t="shared" si="29"/>
        <v>Drafthouse Films</v>
      </c>
    </row>
    <row r="615" spans="1:14" ht="18" x14ac:dyDescent="0.2">
      <c r="A615" s="2">
        <v>614</v>
      </c>
      <c r="B615" s="3" t="s">
        <v>743</v>
      </c>
      <c r="C615" s="4">
        <v>45730</v>
      </c>
      <c r="D615" s="2" t="s">
        <v>542</v>
      </c>
      <c r="E615" s="2" t="s">
        <v>70</v>
      </c>
      <c r="F615" s="14">
        <v>13847</v>
      </c>
      <c r="G615" s="6">
        <v>1158</v>
      </c>
      <c r="H615" t="str">
        <f t="shared" si="27"/>
        <v>Borderline</v>
      </c>
      <c r="K615" t="str">
        <f t="shared" si="28"/>
        <v>borderline</v>
      </c>
      <c r="N615" t="str">
        <f t="shared" si="29"/>
        <v>Magnet Releasing</v>
      </c>
    </row>
    <row r="616" spans="1:14" ht="18" x14ac:dyDescent="0.2">
      <c r="A616" s="2">
        <v>615</v>
      </c>
      <c r="B616" s="3" t="s">
        <v>744</v>
      </c>
      <c r="C616" s="7">
        <v>19336</v>
      </c>
      <c r="D616" s="2" t="s">
        <v>375</v>
      </c>
      <c r="E616" s="2" t="s">
        <v>55</v>
      </c>
      <c r="F616" s="14">
        <v>13395</v>
      </c>
      <c r="G616" s="6">
        <v>1120</v>
      </c>
      <c r="H616" t="str">
        <f t="shared" si="27"/>
        <v>Jeux interdits</v>
      </c>
      <c r="K616" t="str">
        <f t="shared" si="28"/>
        <v>jeuxinterdits</v>
      </c>
      <c r="N616" t="str">
        <f t="shared" si="29"/>
        <v>Rialto Pictures</v>
      </c>
    </row>
    <row r="617" spans="1:14" ht="18" x14ac:dyDescent="0.2">
      <c r="A617" s="2">
        <v>616</v>
      </c>
      <c r="B617" s="3" t="s">
        <v>745</v>
      </c>
      <c r="C617" s="4">
        <v>45828</v>
      </c>
      <c r="D617" s="2"/>
      <c r="E617" s="2" t="s">
        <v>83</v>
      </c>
      <c r="F617" s="14">
        <v>13377</v>
      </c>
      <c r="G617" s="6">
        <v>1118</v>
      </c>
      <c r="H617" t="str">
        <f t="shared" si="27"/>
        <v>Shanghai Blues</v>
      </c>
      <c r="K617" t="str">
        <f t="shared" si="28"/>
        <v>shanghaiblues</v>
      </c>
      <c r="N617" t="str">
        <f t="shared" si="29"/>
        <v>Other</v>
      </c>
    </row>
    <row r="618" spans="1:14" ht="18" x14ac:dyDescent="0.2">
      <c r="A618" s="2">
        <v>617</v>
      </c>
      <c r="B618" s="3" t="s">
        <v>746</v>
      </c>
      <c r="C618" s="4">
        <v>45751</v>
      </c>
      <c r="D618" s="2" t="s">
        <v>289</v>
      </c>
      <c r="E618" s="2" t="s">
        <v>55</v>
      </c>
      <c r="F618" s="14">
        <v>13211</v>
      </c>
      <c r="G618" s="6">
        <v>1105</v>
      </c>
      <c r="H618" t="str">
        <f t="shared" si="27"/>
        <v>Eric Larue</v>
      </c>
      <c r="K618" t="str">
        <f t="shared" si="28"/>
        <v>ericlarue</v>
      </c>
      <c r="N618" t="str">
        <f t="shared" si="29"/>
        <v>Magnolia Pictures</v>
      </c>
    </row>
    <row r="619" spans="1:14" ht="18" x14ac:dyDescent="0.2">
      <c r="A619" s="2">
        <v>618</v>
      </c>
      <c r="B619" s="3" t="s">
        <v>747</v>
      </c>
      <c r="C619" s="4">
        <v>42202</v>
      </c>
      <c r="D619" s="2" t="s">
        <v>14</v>
      </c>
      <c r="E619" s="2" t="s">
        <v>83</v>
      </c>
      <c r="F619" s="14">
        <v>13000</v>
      </c>
      <c r="G619" s="6">
        <v>1087</v>
      </c>
      <c r="H619" t="str">
        <f t="shared" si="27"/>
        <v>Trainwreck</v>
      </c>
      <c r="K619" t="str">
        <f t="shared" si="28"/>
        <v>trainwreck</v>
      </c>
      <c r="N619" t="str">
        <f t="shared" si="29"/>
        <v>Universal</v>
      </c>
    </row>
    <row r="620" spans="1:14" ht="18" x14ac:dyDescent="0.2">
      <c r="A620" s="2">
        <v>619</v>
      </c>
      <c r="B620" s="3" t="s">
        <v>748</v>
      </c>
      <c r="C620" s="4">
        <v>45695</v>
      </c>
      <c r="D620" s="2" t="s">
        <v>431</v>
      </c>
      <c r="E620" s="2" t="s">
        <v>38</v>
      </c>
      <c r="F620" s="14">
        <v>12989</v>
      </c>
      <c r="G620" s="6">
        <v>1086</v>
      </c>
      <c r="H620" t="str">
        <f t="shared" si="27"/>
        <v>I Love You Forever</v>
      </c>
      <c r="K620" t="str">
        <f t="shared" si="28"/>
        <v>iloveyouforever</v>
      </c>
      <c r="N620" t="str">
        <f t="shared" si="29"/>
        <v>Utopia</v>
      </c>
    </row>
    <row r="621" spans="1:14" ht="18" x14ac:dyDescent="0.2">
      <c r="A621" s="2">
        <v>620</v>
      </c>
      <c r="B621" s="3" t="s">
        <v>749</v>
      </c>
      <c r="C621" s="4">
        <v>45912</v>
      </c>
      <c r="D621" s="2" t="s">
        <v>391</v>
      </c>
      <c r="E621" s="2" t="s">
        <v>89</v>
      </c>
      <c r="F621" s="14">
        <v>12716</v>
      </c>
      <c r="G621" s="6">
        <v>1063</v>
      </c>
      <c r="H621" t="str">
        <f t="shared" si="27"/>
        <v>Naked Ambition</v>
      </c>
      <c r="K621" t="str">
        <f t="shared" si="28"/>
        <v>nakedambition</v>
      </c>
      <c r="N621" t="str">
        <f t="shared" si="29"/>
        <v>Music Box Films</v>
      </c>
    </row>
    <row r="622" spans="1:14" ht="18" x14ac:dyDescent="0.2">
      <c r="A622" s="2">
        <v>621</v>
      </c>
      <c r="B622" s="3" t="s">
        <v>750</v>
      </c>
      <c r="C622" s="4">
        <v>45884</v>
      </c>
      <c r="D622" s="2" t="s">
        <v>393</v>
      </c>
      <c r="E622" s="2" t="s">
        <v>55</v>
      </c>
      <c r="F622" s="14">
        <v>12174</v>
      </c>
      <c r="G622" s="6">
        <v>1018</v>
      </c>
      <c r="H622" t="str">
        <f t="shared" si="27"/>
        <v>The Glassworker</v>
      </c>
      <c r="K622" t="str">
        <f t="shared" si="28"/>
        <v>theglassworker</v>
      </c>
      <c r="N622" t="str">
        <f t="shared" si="29"/>
        <v>Watermelon Pictur…</v>
      </c>
    </row>
    <row r="623" spans="1:14" ht="18" x14ac:dyDescent="0.2">
      <c r="A623" s="2">
        <v>622</v>
      </c>
      <c r="B623" s="3" t="s">
        <v>751</v>
      </c>
      <c r="C623" s="4">
        <v>46052</v>
      </c>
      <c r="D623" s="2" t="s">
        <v>313</v>
      </c>
      <c r="E623" s="2" t="s">
        <v>89</v>
      </c>
      <c r="F623" s="14">
        <v>12025</v>
      </c>
      <c r="G623" s="6">
        <v>1005</v>
      </c>
      <c r="H623" t="str">
        <f t="shared" si="27"/>
        <v>Natchez</v>
      </c>
      <c r="K623" t="str">
        <f t="shared" si="28"/>
        <v>natchez</v>
      </c>
      <c r="N623" t="str">
        <f t="shared" si="29"/>
        <v>Oscilloscope Pict…</v>
      </c>
    </row>
    <row r="624" spans="1:14" ht="18" x14ac:dyDescent="0.2">
      <c r="A624" s="2">
        <v>623</v>
      </c>
      <c r="B624" s="3" t="s">
        <v>752</v>
      </c>
      <c r="C624" s="4">
        <v>45912</v>
      </c>
      <c r="D624" s="2" t="s">
        <v>753</v>
      </c>
      <c r="E624" s="2" t="s">
        <v>55</v>
      </c>
      <c r="F624" s="14">
        <v>12000</v>
      </c>
      <c r="G624" s="6">
        <v>1003</v>
      </c>
      <c r="H624" t="str">
        <f t="shared" si="27"/>
        <v>Bang Bang</v>
      </c>
      <c r="K624" t="str">
        <f t="shared" si="28"/>
        <v>bangbang</v>
      </c>
      <c r="N624" t="str">
        <f t="shared" si="29"/>
        <v>Vertigo Releasing</v>
      </c>
    </row>
    <row r="625" spans="1:14" ht="18" x14ac:dyDescent="0.2">
      <c r="A625" s="2">
        <v>624</v>
      </c>
      <c r="B625" s="3" t="s">
        <v>754</v>
      </c>
      <c r="C625" s="4">
        <v>45099</v>
      </c>
      <c r="D625" s="2" t="s">
        <v>755</v>
      </c>
      <c r="E625" s="2" t="s">
        <v>89</v>
      </c>
      <c r="F625" s="14">
        <v>11943</v>
      </c>
      <c r="G625" s="2">
        <v>999</v>
      </c>
      <c r="H625" t="str">
        <f t="shared" si="27"/>
        <v>Make Me Famous</v>
      </c>
      <c r="K625" t="str">
        <f t="shared" si="28"/>
        <v>makemefamous</v>
      </c>
      <c r="N625" t="str">
        <f t="shared" si="29"/>
        <v>Red Splat Product…</v>
      </c>
    </row>
    <row r="626" spans="1:14" ht="18" x14ac:dyDescent="0.2">
      <c r="A626" s="2">
        <v>625</v>
      </c>
      <c r="B626" s="3" t="s">
        <v>756</v>
      </c>
      <c r="C626" s="4">
        <v>45786</v>
      </c>
      <c r="D626" s="2" t="s">
        <v>757</v>
      </c>
      <c r="E626" s="2" t="s">
        <v>89</v>
      </c>
      <c r="F626" s="14">
        <v>11797</v>
      </c>
      <c r="G626" s="2">
        <v>986</v>
      </c>
      <c r="H626" t="str">
        <f t="shared" si="27"/>
        <v>ADA: My Mother the Architect</v>
      </c>
      <c r="K626" t="str">
        <f t="shared" si="28"/>
        <v>adamymotherthearchit</v>
      </c>
      <c r="N626" t="str">
        <f t="shared" si="29"/>
        <v>Chapter Two Films</v>
      </c>
    </row>
    <row r="627" spans="1:14" ht="18" x14ac:dyDescent="0.2">
      <c r="A627" s="2">
        <v>626</v>
      </c>
      <c r="B627" s="3" t="s">
        <v>758</v>
      </c>
      <c r="C627" s="4">
        <v>45856</v>
      </c>
      <c r="D627" s="2" t="s">
        <v>595</v>
      </c>
      <c r="E627" s="2" t="s">
        <v>55</v>
      </c>
      <c r="F627" s="14">
        <v>11719</v>
      </c>
      <c r="G627" s="2">
        <v>980</v>
      </c>
      <c r="H627" t="str">
        <f t="shared" si="27"/>
        <v>Seses</v>
      </c>
      <c r="K627" t="str">
        <f t="shared" si="28"/>
        <v>seses</v>
      </c>
      <c r="N627" t="str">
        <f t="shared" si="29"/>
        <v>Dekanalog</v>
      </c>
    </row>
    <row r="628" spans="1:14" ht="18" x14ac:dyDescent="0.2">
      <c r="A628" s="2">
        <v>627</v>
      </c>
      <c r="B628" s="3" t="s">
        <v>759</v>
      </c>
      <c r="C628" s="4">
        <v>45982</v>
      </c>
      <c r="D628" s="2" t="s">
        <v>669</v>
      </c>
      <c r="E628" s="2" t="s">
        <v>55</v>
      </c>
      <c r="F628" s="14">
        <v>11500</v>
      </c>
      <c r="G628" s="2">
        <v>962</v>
      </c>
      <c r="H628" t="str">
        <f t="shared" si="27"/>
        <v>Sabar Bonda</v>
      </c>
      <c r="K628" t="str">
        <f t="shared" si="28"/>
        <v>sabarbonda</v>
      </c>
      <c r="N628" t="str">
        <f t="shared" si="29"/>
        <v>Strand Releasing</v>
      </c>
    </row>
    <row r="629" spans="1:14" ht="18" x14ac:dyDescent="0.2">
      <c r="A629" s="2">
        <v>628</v>
      </c>
      <c r="B629" s="3" t="s">
        <v>760</v>
      </c>
      <c r="C629" s="4">
        <v>45709</v>
      </c>
      <c r="D629" s="2" t="s">
        <v>225</v>
      </c>
      <c r="E629" s="2" t="s">
        <v>55</v>
      </c>
      <c r="F629" s="14">
        <v>11403</v>
      </c>
      <c r="G629" s="2">
        <v>953</v>
      </c>
      <c r="H629" t="str">
        <f t="shared" si="27"/>
        <v>Compensation</v>
      </c>
      <c r="K629" t="str">
        <f t="shared" si="28"/>
        <v>compensation</v>
      </c>
      <c r="N629" t="str">
        <f t="shared" si="29"/>
        <v>Janus Films</v>
      </c>
    </row>
    <row r="630" spans="1:14" ht="18" x14ac:dyDescent="0.2">
      <c r="A630" s="2">
        <v>629</v>
      </c>
      <c r="B630" s="3" t="s">
        <v>761</v>
      </c>
      <c r="C630" s="4">
        <v>45695</v>
      </c>
      <c r="D630" s="2" t="s">
        <v>187</v>
      </c>
      <c r="E630" s="2" t="s">
        <v>50</v>
      </c>
      <c r="F630" s="14">
        <v>11372</v>
      </c>
      <c r="G630" s="2">
        <v>951</v>
      </c>
      <c r="H630" t="str">
        <f t="shared" si="27"/>
        <v>When I’m Ready</v>
      </c>
      <c r="K630" t="str">
        <f t="shared" si="28"/>
        <v>whenimready</v>
      </c>
      <c r="N630" t="str">
        <f t="shared" si="29"/>
        <v>Briarcliff Entert…</v>
      </c>
    </row>
    <row r="631" spans="1:14" ht="18" x14ac:dyDescent="0.2">
      <c r="A631" s="2">
        <v>630</v>
      </c>
      <c r="B631" s="3" t="s">
        <v>762</v>
      </c>
      <c r="C631" s="4">
        <v>45786</v>
      </c>
      <c r="D631" s="2" t="s">
        <v>461</v>
      </c>
      <c r="E631" s="2" t="s">
        <v>89</v>
      </c>
      <c r="F631" s="14">
        <v>11204</v>
      </c>
      <c r="G631" s="2">
        <v>937</v>
      </c>
      <c r="H631" t="str">
        <f t="shared" si="27"/>
        <v>Marcella</v>
      </c>
      <c r="K631" t="str">
        <f t="shared" si="28"/>
        <v>marcella</v>
      </c>
      <c r="N631" t="str">
        <f t="shared" si="29"/>
        <v>Greenwich</v>
      </c>
    </row>
    <row r="632" spans="1:14" ht="18" x14ac:dyDescent="0.2">
      <c r="A632" s="2">
        <v>631</v>
      </c>
      <c r="B632" s="3" t="s">
        <v>763</v>
      </c>
      <c r="C632" s="4">
        <v>45996</v>
      </c>
      <c r="D632" s="2" t="s">
        <v>289</v>
      </c>
      <c r="E632" s="2" t="s">
        <v>19</v>
      </c>
      <c r="F632" s="14">
        <v>11139</v>
      </c>
      <c r="G632" s="2">
        <v>931</v>
      </c>
      <c r="H632" t="str">
        <f t="shared" si="27"/>
        <v>Man Finds Tape</v>
      </c>
      <c r="K632" t="str">
        <f t="shared" si="28"/>
        <v>manfindstape</v>
      </c>
      <c r="N632" t="str">
        <f t="shared" si="29"/>
        <v>Magnolia Pictures</v>
      </c>
    </row>
    <row r="633" spans="1:14" ht="18" x14ac:dyDescent="0.2">
      <c r="A633" s="2">
        <v>632</v>
      </c>
      <c r="B633" s="3" t="s">
        <v>764</v>
      </c>
      <c r="C633" s="4">
        <v>45597</v>
      </c>
      <c r="D633" s="2" t="s">
        <v>443</v>
      </c>
      <c r="E633" s="2" t="s">
        <v>8</v>
      </c>
      <c r="F633" s="14">
        <v>11077</v>
      </c>
      <c r="G633" s="2">
        <v>926</v>
      </c>
      <c r="H633" t="str">
        <f t="shared" si="27"/>
        <v>Lost On A Mountain In Maine</v>
      </c>
      <c r="K633" t="str">
        <f t="shared" si="28"/>
        <v>lostonamountaininmai</v>
      </c>
      <c r="N633" t="str">
        <f t="shared" si="29"/>
        <v>Blue Fox Entertai…</v>
      </c>
    </row>
    <row r="634" spans="1:14" ht="18" x14ac:dyDescent="0.2">
      <c r="A634" s="2">
        <v>633</v>
      </c>
      <c r="B634" s="3" t="s">
        <v>765</v>
      </c>
      <c r="C634" s="4">
        <v>45674</v>
      </c>
      <c r="D634" s="2" t="s">
        <v>542</v>
      </c>
      <c r="E634" s="2" t="s">
        <v>50</v>
      </c>
      <c r="F634" s="14">
        <v>10980</v>
      </c>
      <c r="G634" s="2">
        <v>918</v>
      </c>
      <c r="H634" t="str">
        <f t="shared" si="27"/>
        <v>La Nuit se traîne</v>
      </c>
      <c r="K634" t="str">
        <f t="shared" si="28"/>
        <v>lanuitsetraîne</v>
      </c>
      <c r="N634" t="str">
        <f t="shared" si="29"/>
        <v>Magnet Releasing</v>
      </c>
    </row>
    <row r="635" spans="1:14" ht="18" x14ac:dyDescent="0.2">
      <c r="A635" s="2">
        <v>634</v>
      </c>
      <c r="B635" s="3" t="s">
        <v>766</v>
      </c>
      <c r="C635" s="4">
        <v>45681</v>
      </c>
      <c r="D635" s="2" t="s">
        <v>492</v>
      </c>
      <c r="E635" s="2" t="s">
        <v>12</v>
      </c>
      <c r="F635" s="14">
        <v>10072</v>
      </c>
      <c r="G635" s="2">
        <v>842</v>
      </c>
      <c r="H635" t="str">
        <f t="shared" si="27"/>
        <v>Blades in the Darkness</v>
      </c>
      <c r="K635" t="str">
        <f t="shared" si="28"/>
        <v>bladesinthedarkness</v>
      </c>
      <c r="N635" t="str">
        <f t="shared" si="29"/>
        <v>Indican Pictures</v>
      </c>
    </row>
    <row r="636" spans="1:14" ht="18" x14ac:dyDescent="0.2">
      <c r="A636" s="2">
        <v>635</v>
      </c>
      <c r="B636" s="3" t="s">
        <v>767</v>
      </c>
      <c r="C636" s="4">
        <v>45954</v>
      </c>
      <c r="D636" s="2" t="s">
        <v>492</v>
      </c>
      <c r="E636" s="2" t="s">
        <v>50</v>
      </c>
      <c r="F636" s="14">
        <v>9290</v>
      </c>
      <c r="G636" s="2">
        <v>777</v>
      </c>
      <c r="H636" t="str">
        <f t="shared" si="27"/>
        <v>Seclusion</v>
      </c>
      <c r="K636" t="str">
        <f t="shared" si="28"/>
        <v>seclusion</v>
      </c>
      <c r="N636" t="str">
        <f t="shared" si="29"/>
        <v>Indican Pictures</v>
      </c>
    </row>
    <row r="637" spans="1:14" ht="18" x14ac:dyDescent="0.2">
      <c r="A637" s="2">
        <v>636</v>
      </c>
      <c r="B637" s="3" t="s">
        <v>768</v>
      </c>
      <c r="C637" s="7">
        <v>35753</v>
      </c>
      <c r="D637" s="2" t="s">
        <v>477</v>
      </c>
      <c r="E637" s="2" t="s">
        <v>83</v>
      </c>
      <c r="F637" s="14">
        <v>9239</v>
      </c>
      <c r="G637" s="2">
        <v>772</v>
      </c>
      <c r="H637" t="str">
        <f t="shared" si="27"/>
        <v>Travolti da un insolito desti…</v>
      </c>
      <c r="K637" t="str">
        <f t="shared" si="28"/>
        <v>travoltidauninsolitod</v>
      </c>
      <c r="N637" t="str">
        <f t="shared" si="29"/>
        <v>Kino Lorber</v>
      </c>
    </row>
    <row r="638" spans="1:14" ht="18" x14ac:dyDescent="0.2">
      <c r="A638" s="2">
        <v>637</v>
      </c>
      <c r="B638" s="3" t="s">
        <v>769</v>
      </c>
      <c r="C638" s="7">
        <v>32619</v>
      </c>
      <c r="D638" s="2" t="s">
        <v>477</v>
      </c>
      <c r="E638" s="2" t="s">
        <v>89</v>
      </c>
      <c r="F638" s="14">
        <v>9085</v>
      </c>
      <c r="G638" s="2">
        <v>760</v>
      </c>
      <c r="H638" t="str">
        <f t="shared" si="27"/>
        <v>Let’s Get Lost</v>
      </c>
      <c r="K638" t="str">
        <f t="shared" si="28"/>
        <v>letsgetlost</v>
      </c>
      <c r="N638" t="str">
        <f t="shared" si="29"/>
        <v>Kino Lorber</v>
      </c>
    </row>
    <row r="639" spans="1:14" ht="18" x14ac:dyDescent="0.2">
      <c r="A639" s="2">
        <v>638</v>
      </c>
      <c r="B639" s="3" t="s">
        <v>770</v>
      </c>
      <c r="C639" s="4">
        <v>45821</v>
      </c>
      <c r="D639" s="2" t="s">
        <v>604</v>
      </c>
      <c r="E639" s="2" t="s">
        <v>89</v>
      </c>
      <c r="F639" s="14">
        <v>8493</v>
      </c>
      <c r="G639" s="2">
        <v>710</v>
      </c>
      <c r="H639" t="str">
        <f t="shared" si="27"/>
        <v>Endless Cookie</v>
      </c>
      <c r="K639" t="str">
        <f t="shared" si="28"/>
        <v>endlesscookie</v>
      </c>
      <c r="N639" t="str">
        <f t="shared" si="29"/>
        <v>Mongrel Media</v>
      </c>
    </row>
    <row r="640" spans="1:14" ht="18" x14ac:dyDescent="0.2">
      <c r="A640" s="2">
        <v>639</v>
      </c>
      <c r="B640" s="3" t="s">
        <v>771</v>
      </c>
      <c r="C640" s="4">
        <v>45952</v>
      </c>
      <c r="D640" s="2" t="s">
        <v>49</v>
      </c>
      <c r="E640" s="2" t="s">
        <v>55</v>
      </c>
      <c r="F640" s="14">
        <v>8393</v>
      </c>
      <c r="G640" s="2">
        <v>702</v>
      </c>
      <c r="H640" t="str">
        <f t="shared" si="27"/>
        <v>Hedda</v>
      </c>
      <c r="K640" t="str">
        <f t="shared" si="28"/>
        <v>hedda</v>
      </c>
      <c r="N640" t="str">
        <f t="shared" si="29"/>
        <v>Amazon MGM Studios</v>
      </c>
    </row>
    <row r="641" spans="1:14" ht="18" x14ac:dyDescent="0.2">
      <c r="A641" s="2">
        <v>640</v>
      </c>
      <c r="B641" s="3" t="s">
        <v>772</v>
      </c>
      <c r="C641" s="4">
        <v>45779</v>
      </c>
      <c r="D641" s="2" t="s">
        <v>773</v>
      </c>
      <c r="E641" s="2" t="s">
        <v>55</v>
      </c>
      <c r="F641" s="14">
        <v>8325</v>
      </c>
      <c r="G641" s="2">
        <v>696</v>
      </c>
      <c r="H641" t="str">
        <f t="shared" si="27"/>
        <v>Los domingos mueren más perso…</v>
      </c>
      <c r="K641" t="str">
        <f t="shared" si="28"/>
        <v>losdomingosmuerenmásp</v>
      </c>
      <c r="N641" t="str">
        <f t="shared" si="29"/>
        <v>Big World Pictures</v>
      </c>
    </row>
    <row r="642" spans="1:14" ht="18" x14ac:dyDescent="0.2">
      <c r="A642" s="2">
        <v>641</v>
      </c>
      <c r="B642" s="3" t="s">
        <v>774</v>
      </c>
      <c r="C642" s="4">
        <v>45735</v>
      </c>
      <c r="D642" s="2" t="s">
        <v>461</v>
      </c>
      <c r="E642" s="2" t="s">
        <v>89</v>
      </c>
      <c r="F642" s="14">
        <v>8268</v>
      </c>
      <c r="G642" s="2">
        <v>691</v>
      </c>
      <c r="H642" t="str">
        <f t="shared" si="27"/>
        <v>AUM: The Cult at the End of t…</v>
      </c>
      <c r="K642" t="str">
        <f t="shared" si="28"/>
        <v>aumthecultattheend</v>
      </c>
      <c r="N642" t="str">
        <f t="shared" si="29"/>
        <v>Greenwich</v>
      </c>
    </row>
    <row r="643" spans="1:14" ht="18" x14ac:dyDescent="0.2">
      <c r="A643" s="2">
        <v>642</v>
      </c>
      <c r="B643" s="3" t="s">
        <v>775</v>
      </c>
      <c r="C643" s="4">
        <v>45877</v>
      </c>
      <c r="D643" s="2" t="s">
        <v>595</v>
      </c>
      <c r="E643" s="2" t="s">
        <v>55</v>
      </c>
      <c r="F643" s="14">
        <v>8139</v>
      </c>
      <c r="G643" s="2">
        <v>681</v>
      </c>
      <c r="H643" t="str">
        <f t="shared" ref="H643:H688" si="30">IFERROR(TRIM(LEFT(B643,FIND("(",B643)-1)),TRIM(B643))</f>
        <v>Hema Hema</v>
      </c>
      <c r="K643" t="str">
        <f t="shared" ref="K643:K688" si="31">SUBSTITUTE(SUBSTITUTE(SUBSTITUTE(SUBSTITUTE(SUBSTITUTE(SUBSTITUTE(SUBSTITUTE(SUBSTITUTE(SUBSTITUTE(SUBSTITUTE(SUBSTITUTE(SUBSTITUTE(LOWER(LEFT(SUBSTITUTE(H643,"…",""),25)),":",""),",",""),".",""),"'",""),"’",""),"!",""),"*",""),"—",""),"–",""),"-",""),"&amp;","")," ","")</f>
        <v>hemahema</v>
      </c>
      <c r="N643" t="str">
        <f t="shared" ref="N643:N688" si="32">IF(D643="","Other",D643)</f>
        <v>Dekanalog</v>
      </c>
    </row>
    <row r="644" spans="1:14" ht="18" x14ac:dyDescent="0.2">
      <c r="A644" s="2">
        <v>643</v>
      </c>
      <c r="B644" s="3" t="s">
        <v>776</v>
      </c>
      <c r="C644" s="4">
        <v>45933</v>
      </c>
      <c r="D644" s="2" t="s">
        <v>718</v>
      </c>
      <c r="E644" s="2" t="s">
        <v>50</v>
      </c>
      <c r="F644" s="14">
        <v>8000</v>
      </c>
      <c r="G644" s="2">
        <v>669</v>
      </c>
      <c r="H644" t="str">
        <f t="shared" si="30"/>
        <v>La Tour de glace</v>
      </c>
      <c r="K644" t="str">
        <f t="shared" si="31"/>
        <v>latourdeglace</v>
      </c>
      <c r="N644" t="str">
        <f t="shared" si="32"/>
        <v>Yellow Veil Pictu…</v>
      </c>
    </row>
    <row r="645" spans="1:14" ht="18" x14ac:dyDescent="0.2">
      <c r="A645" s="2">
        <v>644</v>
      </c>
      <c r="B645" s="3" t="s">
        <v>777</v>
      </c>
      <c r="C645" s="4">
        <v>45730</v>
      </c>
      <c r="D645" s="2" t="s">
        <v>607</v>
      </c>
      <c r="E645" s="2" t="s">
        <v>89</v>
      </c>
      <c r="F645" s="14">
        <v>7961</v>
      </c>
      <c r="G645" s="2">
        <v>666</v>
      </c>
      <c r="H645" t="str">
        <f t="shared" si="30"/>
        <v>Prisoners of Fire</v>
      </c>
      <c r="K645" t="str">
        <f t="shared" si="31"/>
        <v>prisonersoffire</v>
      </c>
      <c r="N645" t="str">
        <f t="shared" si="32"/>
        <v>Purdie Distributi…</v>
      </c>
    </row>
    <row r="646" spans="1:14" ht="18" x14ac:dyDescent="0.2">
      <c r="A646" s="2">
        <v>645</v>
      </c>
      <c r="B646" s="3" t="s">
        <v>778</v>
      </c>
      <c r="C646" s="4">
        <v>45597</v>
      </c>
      <c r="D646" s="2" t="s">
        <v>492</v>
      </c>
      <c r="E646" s="2" t="s">
        <v>89</v>
      </c>
      <c r="F646" s="14">
        <v>7618</v>
      </c>
      <c r="G646" s="2">
        <v>637</v>
      </c>
      <c r="H646" t="str">
        <f t="shared" si="30"/>
        <v>Little Girl Blue</v>
      </c>
      <c r="K646" t="str">
        <f t="shared" si="31"/>
        <v>littlegirlblue</v>
      </c>
      <c r="N646" t="str">
        <f t="shared" si="32"/>
        <v>Indican Pictures</v>
      </c>
    </row>
    <row r="647" spans="1:14" ht="18" x14ac:dyDescent="0.2">
      <c r="A647" s="2">
        <v>646</v>
      </c>
      <c r="B647" s="3" t="s">
        <v>779</v>
      </c>
      <c r="C647" s="4">
        <v>45834</v>
      </c>
      <c r="D647" s="2" t="s">
        <v>780</v>
      </c>
      <c r="E647" s="2" t="s">
        <v>50</v>
      </c>
      <c r="F647" s="14">
        <v>7200</v>
      </c>
      <c r="G647" s="2">
        <v>602</v>
      </c>
      <c r="H647" t="str">
        <f t="shared" si="30"/>
        <v>Please Don’t Feed the Children</v>
      </c>
      <c r="K647" t="str">
        <f t="shared" si="31"/>
        <v>pleasedontfeedthechi</v>
      </c>
      <c r="N647" t="str">
        <f t="shared" si="32"/>
        <v>Altitude Film Dis…</v>
      </c>
    </row>
    <row r="648" spans="1:14" ht="18" x14ac:dyDescent="0.2">
      <c r="A648" s="2">
        <v>647</v>
      </c>
      <c r="B648" s="3" t="s">
        <v>781</v>
      </c>
      <c r="C648" s="4">
        <v>37552</v>
      </c>
      <c r="D648" s="2" t="s">
        <v>225</v>
      </c>
      <c r="E648" s="2" t="s">
        <v>55</v>
      </c>
      <c r="F648" s="14">
        <v>7159</v>
      </c>
      <c r="G648" s="2">
        <v>599</v>
      </c>
      <c r="H648" t="str">
        <f t="shared" si="30"/>
        <v>Gibel Otrara</v>
      </c>
      <c r="K648" t="str">
        <f t="shared" si="31"/>
        <v>gibelotrara</v>
      </c>
      <c r="N648" t="str">
        <f t="shared" si="32"/>
        <v>Janus Films</v>
      </c>
    </row>
    <row r="649" spans="1:14" ht="18" x14ac:dyDescent="0.2">
      <c r="A649" s="2">
        <v>648</v>
      </c>
      <c r="B649" s="3" t="s">
        <v>782</v>
      </c>
      <c r="C649" s="4">
        <v>45772</v>
      </c>
      <c r="D649" s="2" t="s">
        <v>413</v>
      </c>
      <c r="E649" s="2" t="s">
        <v>50</v>
      </c>
      <c r="F649" s="14">
        <v>7136</v>
      </c>
      <c r="G649" s="2">
        <v>597</v>
      </c>
      <c r="H649" t="str">
        <f t="shared" si="30"/>
        <v>Neighborhood Watch</v>
      </c>
      <c r="K649" t="str">
        <f t="shared" si="31"/>
        <v>neighborhoodwatch</v>
      </c>
      <c r="N649" t="str">
        <f t="shared" si="32"/>
        <v>IFC Films</v>
      </c>
    </row>
    <row r="650" spans="1:14" ht="18" x14ac:dyDescent="0.2">
      <c r="A650" s="2">
        <v>649</v>
      </c>
      <c r="B650" s="3" t="s">
        <v>783</v>
      </c>
      <c r="C650" s="4">
        <v>45982</v>
      </c>
      <c r="D650" s="2" t="s">
        <v>784</v>
      </c>
      <c r="E650" s="2" t="s">
        <v>89</v>
      </c>
      <c r="F650" s="14">
        <v>7066</v>
      </c>
      <c r="G650" s="2">
        <v>591</v>
      </c>
      <c r="H650" t="str">
        <f t="shared" si="30"/>
        <v>Cutting Through Rocks</v>
      </c>
      <c r="K650" t="str">
        <f t="shared" si="31"/>
        <v>cuttingthroughrocks</v>
      </c>
      <c r="N650" t="str">
        <f t="shared" si="32"/>
        <v>Film Forum</v>
      </c>
    </row>
    <row r="651" spans="1:14" ht="18" x14ac:dyDescent="0.2">
      <c r="A651" s="2">
        <v>650</v>
      </c>
      <c r="B651" s="3" t="s">
        <v>785</v>
      </c>
      <c r="C651" s="4">
        <v>45884</v>
      </c>
      <c r="D651" s="2" t="s">
        <v>162</v>
      </c>
      <c r="E651" s="2" t="s">
        <v>50</v>
      </c>
      <c r="F651" s="14">
        <v>6527</v>
      </c>
      <c r="G651" s="2">
        <v>546</v>
      </c>
      <c r="H651" t="str">
        <f t="shared" si="30"/>
        <v>Descendent</v>
      </c>
      <c r="K651" t="str">
        <f t="shared" si="31"/>
        <v>descendent</v>
      </c>
      <c r="N651" t="str">
        <f t="shared" si="32"/>
        <v>IFC Entertainment…</v>
      </c>
    </row>
    <row r="652" spans="1:14" ht="18" x14ac:dyDescent="0.2">
      <c r="A652" s="2">
        <v>651</v>
      </c>
      <c r="B652" s="3" t="s">
        <v>786</v>
      </c>
      <c r="C652" s="4">
        <v>45779</v>
      </c>
      <c r="D652" s="2" t="s">
        <v>604</v>
      </c>
      <c r="E652" s="2" t="s">
        <v>89</v>
      </c>
      <c r="F652" s="14">
        <v>6523</v>
      </c>
      <c r="G652" s="2">
        <v>545</v>
      </c>
      <c r="H652" t="str">
        <f t="shared" si="30"/>
        <v>Paul</v>
      </c>
      <c r="K652" t="str">
        <f t="shared" si="31"/>
        <v>paul</v>
      </c>
      <c r="N652" t="str">
        <f t="shared" si="32"/>
        <v>Mongrel Media</v>
      </c>
    </row>
    <row r="653" spans="1:14" ht="18" x14ac:dyDescent="0.2">
      <c r="A653" s="2">
        <v>652</v>
      </c>
      <c r="B653" s="3" t="s">
        <v>787</v>
      </c>
      <c r="C653" s="4">
        <v>45849</v>
      </c>
      <c r="D653" s="2" t="s">
        <v>260</v>
      </c>
      <c r="E653" s="2" t="s">
        <v>55</v>
      </c>
      <c r="F653" s="14">
        <v>6393</v>
      </c>
      <c r="G653" s="2">
        <v>535</v>
      </c>
      <c r="H653" t="str">
        <f t="shared" si="30"/>
        <v>Daniela Forever</v>
      </c>
      <c r="K653" t="str">
        <f t="shared" si="31"/>
        <v>danielaforever</v>
      </c>
      <c r="N653" t="str">
        <f t="shared" si="32"/>
        <v>Well Go USA</v>
      </c>
    </row>
    <row r="654" spans="1:14" ht="18" x14ac:dyDescent="0.2">
      <c r="A654" s="2">
        <v>653</v>
      </c>
      <c r="B654" s="3" t="s">
        <v>788</v>
      </c>
      <c r="C654" s="4">
        <v>45618</v>
      </c>
      <c r="D654" s="2" t="s">
        <v>641</v>
      </c>
      <c r="E654" s="2" t="s">
        <v>38</v>
      </c>
      <c r="F654" s="14">
        <v>6357</v>
      </c>
      <c r="G654" s="2">
        <v>532</v>
      </c>
      <c r="H654" t="str">
        <f t="shared" si="30"/>
        <v>The Black Sea</v>
      </c>
      <c r="K654" t="str">
        <f t="shared" si="31"/>
        <v>theblacksea</v>
      </c>
      <c r="N654" t="str">
        <f t="shared" si="32"/>
        <v>Metrograph Pictur…</v>
      </c>
    </row>
    <row r="655" spans="1:14" ht="18" x14ac:dyDescent="0.2">
      <c r="A655" s="2">
        <v>654</v>
      </c>
      <c r="B655" s="3" t="s">
        <v>789</v>
      </c>
      <c r="C655" s="4">
        <v>45863</v>
      </c>
      <c r="D655" s="2" t="s">
        <v>790</v>
      </c>
      <c r="E655" s="2" t="s">
        <v>50</v>
      </c>
      <c r="F655" s="14">
        <v>6318</v>
      </c>
      <c r="G655" s="2">
        <v>528</v>
      </c>
      <c r="H655" t="str">
        <f t="shared" si="30"/>
        <v>Life of Mike</v>
      </c>
      <c r="K655" t="str">
        <f t="shared" si="31"/>
        <v>lifeofmike</v>
      </c>
      <c r="N655" t="str">
        <f t="shared" si="32"/>
        <v>Mountain Park Med…</v>
      </c>
    </row>
    <row r="656" spans="1:14" ht="18" x14ac:dyDescent="0.2">
      <c r="A656" s="2">
        <v>655</v>
      </c>
      <c r="B656" s="3" t="s">
        <v>791</v>
      </c>
      <c r="C656" s="4">
        <v>45996</v>
      </c>
      <c r="D656" s="2" t="s">
        <v>461</v>
      </c>
      <c r="E656" s="2" t="s">
        <v>55</v>
      </c>
      <c r="F656" s="14">
        <v>6308</v>
      </c>
      <c r="G656" s="2">
        <v>527</v>
      </c>
      <c r="H656" t="str">
        <f t="shared" si="30"/>
        <v>Come Closer</v>
      </c>
      <c r="K656" t="str">
        <f t="shared" si="31"/>
        <v>comecloser</v>
      </c>
      <c r="N656" t="str">
        <f t="shared" si="32"/>
        <v>Greenwich</v>
      </c>
    </row>
    <row r="657" spans="1:14" ht="18" x14ac:dyDescent="0.2">
      <c r="A657" s="2">
        <v>656</v>
      </c>
      <c r="B657" s="3" t="s">
        <v>792</v>
      </c>
      <c r="C657" s="4">
        <v>45996</v>
      </c>
      <c r="D657" s="2" t="s">
        <v>492</v>
      </c>
      <c r="E657" s="2" t="s">
        <v>89</v>
      </c>
      <c r="F657" s="14">
        <v>5700</v>
      </c>
      <c r="G657" s="2">
        <v>477</v>
      </c>
      <c r="H657" t="str">
        <f t="shared" si="30"/>
        <v>Boil Alert</v>
      </c>
      <c r="K657" t="str">
        <f t="shared" si="31"/>
        <v>boilalert</v>
      </c>
      <c r="N657" t="str">
        <f t="shared" si="32"/>
        <v>Indican Pictures</v>
      </c>
    </row>
    <row r="658" spans="1:14" ht="18" x14ac:dyDescent="0.2">
      <c r="A658" s="2">
        <v>657</v>
      </c>
      <c r="B658" s="3" t="s">
        <v>793</v>
      </c>
      <c r="C658" s="4">
        <v>45534</v>
      </c>
      <c r="D658" s="2" t="s">
        <v>492</v>
      </c>
      <c r="E658" s="2" t="s">
        <v>50</v>
      </c>
      <c r="F658" s="14">
        <v>5601</v>
      </c>
      <c r="G658" s="2">
        <v>468</v>
      </c>
      <c r="H658" t="str">
        <f t="shared" si="30"/>
        <v>Petrol</v>
      </c>
      <c r="K658" t="str">
        <f t="shared" si="31"/>
        <v>petrol</v>
      </c>
      <c r="N658" t="str">
        <f t="shared" si="32"/>
        <v>Indican Pictures</v>
      </c>
    </row>
    <row r="659" spans="1:14" ht="18" x14ac:dyDescent="0.2">
      <c r="A659" s="2">
        <v>658</v>
      </c>
      <c r="B659" s="3" t="s">
        <v>794</v>
      </c>
      <c r="C659" s="4">
        <v>45632</v>
      </c>
      <c r="D659" s="2" t="s">
        <v>625</v>
      </c>
      <c r="E659" s="2" t="s">
        <v>55</v>
      </c>
      <c r="F659" s="14">
        <v>5429</v>
      </c>
      <c r="G659" s="2">
        <v>454</v>
      </c>
      <c r="H659" t="str">
        <f t="shared" si="30"/>
        <v>Day of the Fight</v>
      </c>
      <c r="K659" t="str">
        <f t="shared" si="31"/>
        <v>dayofthefight</v>
      </c>
      <c r="N659" t="str">
        <f t="shared" si="32"/>
        <v>Falling Forward F…</v>
      </c>
    </row>
    <row r="660" spans="1:14" ht="18" x14ac:dyDescent="0.2">
      <c r="A660" s="2">
        <v>659</v>
      </c>
      <c r="B660" s="3" t="s">
        <v>795</v>
      </c>
      <c r="C660" s="4">
        <v>45772</v>
      </c>
      <c r="D660" s="2" t="s">
        <v>796</v>
      </c>
      <c r="E660" s="2" t="s">
        <v>12</v>
      </c>
      <c r="F660" s="14">
        <v>5283</v>
      </c>
      <c r="G660" s="2">
        <v>442</v>
      </c>
      <c r="H660" t="str">
        <f t="shared" si="30"/>
        <v>Bears on a Ship</v>
      </c>
      <c r="K660" t="str">
        <f t="shared" si="31"/>
        <v>bearsonaship</v>
      </c>
      <c r="N660" t="str">
        <f t="shared" si="32"/>
        <v>Uncia Films</v>
      </c>
    </row>
    <row r="661" spans="1:14" ht="18" x14ac:dyDescent="0.2">
      <c r="A661" s="2">
        <v>660</v>
      </c>
      <c r="B661" s="3" t="s">
        <v>797</v>
      </c>
      <c r="C661" s="4">
        <v>37386</v>
      </c>
      <c r="D661" s="2" t="s">
        <v>477</v>
      </c>
      <c r="E661" s="2" t="s">
        <v>55</v>
      </c>
      <c r="F661" s="14">
        <v>4863</v>
      </c>
      <c r="G661" s="2">
        <v>407</v>
      </c>
      <c r="H661" t="str">
        <f t="shared" si="30"/>
        <v>The Business of Fancydancing</v>
      </c>
      <c r="K661" t="str">
        <f t="shared" si="31"/>
        <v>thebusinessoffancydanc</v>
      </c>
      <c r="N661" t="str">
        <f t="shared" si="32"/>
        <v>Kino Lorber</v>
      </c>
    </row>
    <row r="662" spans="1:14" ht="18" x14ac:dyDescent="0.2">
      <c r="A662" s="2">
        <v>661</v>
      </c>
      <c r="B662" s="3" t="s">
        <v>798</v>
      </c>
      <c r="C662" s="4">
        <v>45702</v>
      </c>
      <c r="D662" s="2" t="s">
        <v>391</v>
      </c>
      <c r="E662" s="2" t="s">
        <v>50</v>
      </c>
      <c r="F662" s="14">
        <v>4745</v>
      </c>
      <c r="G662" s="2">
        <v>397</v>
      </c>
      <c r="H662" t="str">
        <f t="shared" si="30"/>
        <v>Rounding</v>
      </c>
      <c r="K662" t="str">
        <f t="shared" si="31"/>
        <v>rounding</v>
      </c>
      <c r="N662" t="str">
        <f t="shared" si="32"/>
        <v>Music Box Films</v>
      </c>
    </row>
    <row r="663" spans="1:14" ht="18" x14ac:dyDescent="0.2">
      <c r="A663" s="2">
        <v>662</v>
      </c>
      <c r="B663" s="3" t="s">
        <v>799</v>
      </c>
      <c r="C663" s="7">
        <v>35298</v>
      </c>
      <c r="D663" s="2" t="s">
        <v>800</v>
      </c>
      <c r="E663" s="2" t="s">
        <v>38</v>
      </c>
      <c r="F663" s="14">
        <v>4665</v>
      </c>
      <c r="G663" s="2">
        <v>390</v>
      </c>
      <c r="H663" t="str">
        <f t="shared" si="30"/>
        <v>Girls Town</v>
      </c>
      <c r="K663" t="str">
        <f t="shared" si="31"/>
        <v>girlstown</v>
      </c>
      <c r="N663" t="str">
        <f t="shared" si="32"/>
        <v>October Films</v>
      </c>
    </row>
    <row r="664" spans="1:14" ht="18" x14ac:dyDescent="0.2">
      <c r="A664" s="2">
        <v>663</v>
      </c>
      <c r="B664" s="3" t="s">
        <v>801</v>
      </c>
      <c r="C664" s="4">
        <v>45828</v>
      </c>
      <c r="D664" s="2" t="s">
        <v>604</v>
      </c>
      <c r="E664" s="2" t="s">
        <v>55</v>
      </c>
      <c r="F664" s="14">
        <v>4510</v>
      </c>
      <c r="G664" s="2">
        <v>377</v>
      </c>
      <c r="H664" t="str">
        <f t="shared" si="30"/>
        <v>His Father’s Son</v>
      </c>
      <c r="K664" t="str">
        <f t="shared" si="31"/>
        <v>hisfathersson</v>
      </c>
      <c r="N664" t="str">
        <f t="shared" si="32"/>
        <v>Mongrel Media</v>
      </c>
    </row>
    <row r="665" spans="1:14" ht="18" x14ac:dyDescent="0.2">
      <c r="A665" s="2">
        <v>664</v>
      </c>
      <c r="B665" s="3" t="s">
        <v>802</v>
      </c>
      <c r="C665" s="4">
        <v>45793</v>
      </c>
      <c r="D665" s="2" t="s">
        <v>803</v>
      </c>
      <c r="E665" s="2" t="s">
        <v>55</v>
      </c>
      <c r="F665" s="14">
        <v>4472</v>
      </c>
      <c r="G665" s="2">
        <v>374</v>
      </c>
      <c r="H665" t="str">
        <f t="shared" si="30"/>
        <v>Desert of Namibia</v>
      </c>
      <c r="K665" t="str">
        <f t="shared" si="31"/>
        <v>desertofnamibia</v>
      </c>
      <c r="N665" t="str">
        <f t="shared" si="32"/>
        <v>Kani Releasing</v>
      </c>
    </row>
    <row r="666" spans="1:14" ht="18" x14ac:dyDescent="0.2">
      <c r="A666" s="2">
        <v>665</v>
      </c>
      <c r="B666" s="3" t="s">
        <v>804</v>
      </c>
      <c r="C666" s="4">
        <v>46003</v>
      </c>
      <c r="D666" s="2" t="s">
        <v>698</v>
      </c>
      <c r="E666" s="2" t="s">
        <v>89</v>
      </c>
      <c r="F666" s="14">
        <v>4442</v>
      </c>
      <c r="G666" s="2">
        <v>371</v>
      </c>
      <c r="H666" t="str">
        <f t="shared" si="30"/>
        <v>The King of Color</v>
      </c>
      <c r="K666" t="str">
        <f t="shared" si="31"/>
        <v>thekingofcolor</v>
      </c>
      <c r="N666" t="str">
        <f t="shared" si="32"/>
        <v>Picturehouse</v>
      </c>
    </row>
    <row r="667" spans="1:14" ht="18" x14ac:dyDescent="0.2">
      <c r="A667" s="2">
        <v>666</v>
      </c>
      <c r="B667" s="3" t="s">
        <v>805</v>
      </c>
      <c r="C667" s="4">
        <v>36068</v>
      </c>
      <c r="D667" s="2" t="s">
        <v>477</v>
      </c>
      <c r="E667" s="2" t="s">
        <v>38</v>
      </c>
      <c r="F667" s="14">
        <v>3428</v>
      </c>
      <c r="G667" s="2">
        <v>287</v>
      </c>
      <c r="H667" t="str">
        <f t="shared" si="30"/>
        <v>Naked Acts</v>
      </c>
      <c r="K667" t="str">
        <f t="shared" si="31"/>
        <v>nakedacts</v>
      </c>
      <c r="N667" t="str">
        <f t="shared" si="32"/>
        <v>Kino Lorber</v>
      </c>
    </row>
    <row r="668" spans="1:14" ht="18" x14ac:dyDescent="0.2">
      <c r="A668" s="2">
        <v>667</v>
      </c>
      <c r="B668" s="3" t="s">
        <v>806</v>
      </c>
      <c r="C668" s="4">
        <v>45702</v>
      </c>
      <c r="D668" s="2" t="s">
        <v>807</v>
      </c>
      <c r="E668" s="2" t="s">
        <v>55</v>
      </c>
      <c r="F668" s="14">
        <v>3136</v>
      </c>
      <c r="G668" s="2">
        <v>262</v>
      </c>
      <c r="H668" t="str">
        <f t="shared" si="30"/>
        <v>Sex Love Venice</v>
      </c>
      <c r="K668" t="str">
        <f t="shared" si="31"/>
        <v>sexlovevenice</v>
      </c>
      <c r="N668" t="str">
        <f t="shared" si="32"/>
        <v>Lion Heart Distri…</v>
      </c>
    </row>
    <row r="669" spans="1:14" ht="18" x14ac:dyDescent="0.2">
      <c r="A669" s="2">
        <v>668</v>
      </c>
      <c r="B669" s="3" t="s">
        <v>808</v>
      </c>
      <c r="C669" s="4">
        <v>45765</v>
      </c>
      <c r="D669" s="2" t="s">
        <v>809</v>
      </c>
      <c r="E669" s="2" t="s">
        <v>70</v>
      </c>
      <c r="F669" s="14">
        <v>2999</v>
      </c>
      <c r="G669" s="2">
        <v>251</v>
      </c>
      <c r="H669" t="str">
        <f t="shared" si="30"/>
        <v>Evicted</v>
      </c>
      <c r="K669" t="str">
        <f t="shared" si="31"/>
        <v>evicted</v>
      </c>
      <c r="N669" t="str">
        <f t="shared" si="32"/>
        <v>Kismet Circle</v>
      </c>
    </row>
    <row r="670" spans="1:14" ht="18" x14ac:dyDescent="0.2">
      <c r="A670" s="2">
        <v>669</v>
      </c>
      <c r="B670" s="3" t="s">
        <v>810</v>
      </c>
      <c r="C670" s="4">
        <v>45709</v>
      </c>
      <c r="D670" s="2" t="s">
        <v>542</v>
      </c>
      <c r="E670" s="2" t="s">
        <v>12</v>
      </c>
      <c r="F670" s="14">
        <v>2813</v>
      </c>
      <c r="G670" s="2">
        <v>235</v>
      </c>
      <c r="H670" t="str">
        <f t="shared" si="30"/>
        <v>De Lydløse</v>
      </c>
      <c r="K670" t="str">
        <f t="shared" si="31"/>
        <v>delydløse</v>
      </c>
      <c r="N670" t="str">
        <f t="shared" si="32"/>
        <v>Magnet Releasing</v>
      </c>
    </row>
    <row r="671" spans="1:14" ht="18" x14ac:dyDescent="0.2">
      <c r="A671" s="2">
        <v>670</v>
      </c>
      <c r="B671" s="3" t="s">
        <v>811</v>
      </c>
      <c r="C671" s="4">
        <v>45807</v>
      </c>
      <c r="D671" s="2" t="s">
        <v>812</v>
      </c>
      <c r="E671" s="2" t="s">
        <v>38</v>
      </c>
      <c r="F671" s="14">
        <v>2725</v>
      </c>
      <c r="G671" s="2">
        <v>228</v>
      </c>
      <c r="H671" t="str">
        <f t="shared" si="30"/>
        <v>Tim Travers &amp; the Time Travel…</v>
      </c>
      <c r="K671" t="str">
        <f t="shared" si="31"/>
        <v>timtraversthetimetr</v>
      </c>
      <c r="N671" t="str">
        <f t="shared" si="32"/>
        <v>Disrupt Entertain…</v>
      </c>
    </row>
    <row r="672" spans="1:14" ht="18" x14ac:dyDescent="0.2">
      <c r="A672" s="2">
        <v>671</v>
      </c>
      <c r="B672" s="3" t="s">
        <v>813</v>
      </c>
      <c r="C672" s="4">
        <v>45919</v>
      </c>
      <c r="D672" s="2" t="s">
        <v>812</v>
      </c>
      <c r="E672" s="2" t="s">
        <v>50</v>
      </c>
      <c r="F672" s="14">
        <v>2713</v>
      </c>
      <c r="G672" s="2">
        <v>227</v>
      </c>
      <c r="H672" t="str">
        <f t="shared" si="30"/>
        <v>Namaka</v>
      </c>
      <c r="K672" t="str">
        <f t="shared" si="31"/>
        <v>namaka</v>
      </c>
      <c r="N672" t="str">
        <f t="shared" si="32"/>
        <v>Disrupt Entertain…</v>
      </c>
    </row>
    <row r="673" spans="1:14" ht="18" x14ac:dyDescent="0.2">
      <c r="A673" s="2">
        <v>672</v>
      </c>
      <c r="B673" s="3" t="s">
        <v>814</v>
      </c>
      <c r="C673" s="4">
        <v>45918</v>
      </c>
      <c r="D673" s="2" t="s">
        <v>49</v>
      </c>
      <c r="E673" s="2" t="s">
        <v>55</v>
      </c>
      <c r="F673" s="14">
        <v>2558</v>
      </c>
      <c r="G673" s="2">
        <v>214</v>
      </c>
      <c r="H673" t="str">
        <f t="shared" si="30"/>
        <v>Somos Belén</v>
      </c>
      <c r="K673" t="str">
        <f t="shared" si="31"/>
        <v>somosbelén</v>
      </c>
      <c r="N673" t="str">
        <f t="shared" si="32"/>
        <v>Amazon MGM Studios</v>
      </c>
    </row>
    <row r="674" spans="1:14" ht="18" x14ac:dyDescent="0.2">
      <c r="A674" s="2">
        <v>673</v>
      </c>
      <c r="B674" s="3" t="s">
        <v>815</v>
      </c>
      <c r="C674" s="4">
        <v>45975</v>
      </c>
      <c r="D674" s="2" t="s">
        <v>492</v>
      </c>
      <c r="E674" s="2" t="s">
        <v>38</v>
      </c>
      <c r="F674" s="14">
        <v>2500</v>
      </c>
      <c r="G674" s="2">
        <v>209</v>
      </c>
      <c r="H674" t="str">
        <f t="shared" si="30"/>
        <v>Tapawingo</v>
      </c>
      <c r="K674" t="str">
        <f t="shared" si="31"/>
        <v>tapawingo</v>
      </c>
      <c r="N674" t="str">
        <f t="shared" si="32"/>
        <v>Indican Pictures</v>
      </c>
    </row>
    <row r="675" spans="1:14" ht="18" x14ac:dyDescent="0.2">
      <c r="A675" s="2">
        <v>674</v>
      </c>
      <c r="B675" s="3" t="s">
        <v>816</v>
      </c>
      <c r="C675" s="4">
        <v>45709</v>
      </c>
      <c r="D675" s="2" t="s">
        <v>391</v>
      </c>
      <c r="E675" s="2" t="s">
        <v>19</v>
      </c>
      <c r="F675" s="14">
        <v>2353</v>
      </c>
      <c r="G675" s="2">
        <v>197</v>
      </c>
      <c r="H675" t="str">
        <f t="shared" si="30"/>
        <v>Invader</v>
      </c>
      <c r="K675" t="str">
        <f t="shared" si="31"/>
        <v>invader</v>
      </c>
      <c r="N675" t="str">
        <f t="shared" si="32"/>
        <v>Music Box Films</v>
      </c>
    </row>
    <row r="676" spans="1:14" ht="18" x14ac:dyDescent="0.2">
      <c r="A676" s="2">
        <v>675</v>
      </c>
      <c r="B676" s="3" t="s">
        <v>817</v>
      </c>
      <c r="C676" s="4">
        <v>45478</v>
      </c>
      <c r="D676" s="2" t="s">
        <v>391</v>
      </c>
      <c r="E676" s="2" t="s">
        <v>83</v>
      </c>
      <c r="F676" s="14">
        <v>2337</v>
      </c>
      <c r="G676" s="2">
        <v>195</v>
      </c>
      <c r="H676" t="str">
        <f t="shared" si="30"/>
        <v>Simple comme Sylvain</v>
      </c>
      <c r="K676" t="str">
        <f t="shared" si="31"/>
        <v>simplecommesylvain</v>
      </c>
      <c r="N676" t="str">
        <f t="shared" si="32"/>
        <v>Music Box Films</v>
      </c>
    </row>
    <row r="677" spans="1:14" ht="18" x14ac:dyDescent="0.2">
      <c r="A677" s="2">
        <v>676</v>
      </c>
      <c r="B677" s="3" t="s">
        <v>818</v>
      </c>
      <c r="C677" s="4">
        <v>45610</v>
      </c>
      <c r="D677" s="2" t="s">
        <v>819</v>
      </c>
      <c r="E677" s="2" t="s">
        <v>83</v>
      </c>
      <c r="F677" s="14">
        <v>1755</v>
      </c>
      <c r="G677" s="2">
        <v>147</v>
      </c>
      <c r="H677" t="str">
        <f t="shared" si="30"/>
        <v>Breakup Season</v>
      </c>
      <c r="K677" t="str">
        <f t="shared" si="31"/>
        <v>breakupseason</v>
      </c>
      <c r="N677" t="str">
        <f t="shared" si="32"/>
        <v>Buffalo 8</v>
      </c>
    </row>
    <row r="678" spans="1:14" ht="18" x14ac:dyDescent="0.2">
      <c r="A678" s="2">
        <v>677</v>
      </c>
      <c r="B678" s="3" t="s">
        <v>820</v>
      </c>
      <c r="C678" s="4">
        <v>45555</v>
      </c>
      <c r="D678" s="2" t="s">
        <v>391</v>
      </c>
      <c r="E678" s="2" t="s">
        <v>55</v>
      </c>
      <c r="F678" s="14">
        <v>1428</v>
      </c>
      <c r="G678" s="2">
        <v>119</v>
      </c>
      <c r="H678" t="str">
        <f t="shared" si="30"/>
        <v>In the Summers</v>
      </c>
      <c r="K678" t="str">
        <f t="shared" si="31"/>
        <v>inthesummers</v>
      </c>
      <c r="N678" t="str">
        <f t="shared" si="32"/>
        <v>Music Box Films</v>
      </c>
    </row>
    <row r="679" spans="1:14" ht="18" x14ac:dyDescent="0.2">
      <c r="A679" s="2">
        <v>678</v>
      </c>
      <c r="B679" s="3" t="s">
        <v>821</v>
      </c>
      <c r="C679" s="4">
        <v>45574</v>
      </c>
      <c r="D679" s="2" t="s">
        <v>477</v>
      </c>
      <c r="E679" s="2" t="s">
        <v>89</v>
      </c>
      <c r="F679" s="14">
        <v>1227</v>
      </c>
      <c r="G679" s="2">
        <v>103</v>
      </c>
      <c r="H679" t="str">
        <f t="shared" si="30"/>
        <v>Daytime Revolution</v>
      </c>
      <c r="K679" t="str">
        <f t="shared" si="31"/>
        <v>daytimerevolution</v>
      </c>
      <c r="N679" t="str">
        <f t="shared" si="32"/>
        <v>Kino Lorber</v>
      </c>
    </row>
    <row r="680" spans="1:14" ht="18" x14ac:dyDescent="0.2">
      <c r="A680" s="2">
        <v>679</v>
      </c>
      <c r="B680" s="3">
        <v>2073</v>
      </c>
      <c r="C680" s="4">
        <v>45653</v>
      </c>
      <c r="D680" s="2" t="s">
        <v>77</v>
      </c>
      <c r="E680" s="2" t="s">
        <v>89</v>
      </c>
      <c r="F680" s="14">
        <v>1210</v>
      </c>
      <c r="G680" s="2">
        <v>101</v>
      </c>
      <c r="H680" t="str">
        <f t="shared" si="30"/>
        <v>2073</v>
      </c>
      <c r="K680" t="str">
        <f t="shared" si="31"/>
        <v>2073</v>
      </c>
      <c r="N680" t="str">
        <f t="shared" si="32"/>
        <v>Neon</v>
      </c>
    </row>
    <row r="681" spans="1:14" ht="18" x14ac:dyDescent="0.2">
      <c r="A681" s="2">
        <v>680</v>
      </c>
      <c r="B681" s="3" t="s">
        <v>822</v>
      </c>
      <c r="C681" s="4">
        <v>45632</v>
      </c>
      <c r="D681" s="2" t="s">
        <v>289</v>
      </c>
      <c r="E681" s="2" t="s">
        <v>50</v>
      </c>
      <c r="F681" s="14">
        <v>1158</v>
      </c>
      <c r="G681" s="2">
        <v>97</v>
      </c>
      <c r="H681" t="str">
        <f t="shared" si="30"/>
        <v>Lake George</v>
      </c>
      <c r="K681" t="str">
        <f t="shared" si="31"/>
        <v>lakegeorge</v>
      </c>
      <c r="N681" t="str">
        <f t="shared" si="32"/>
        <v>Magnolia Pictures</v>
      </c>
    </row>
    <row r="682" spans="1:14" ht="18" x14ac:dyDescent="0.2">
      <c r="A682" s="2">
        <v>681</v>
      </c>
      <c r="B682" s="3" t="s">
        <v>823</v>
      </c>
      <c r="C682" s="4">
        <v>45520</v>
      </c>
      <c r="D682" s="2" t="s">
        <v>391</v>
      </c>
      <c r="E682" s="2" t="s">
        <v>55</v>
      </c>
      <c r="F682" s="14">
        <v>983</v>
      </c>
      <c r="G682" s="2">
        <v>82</v>
      </c>
      <c r="H682" t="str">
        <f t="shared" si="30"/>
        <v>Mountains</v>
      </c>
      <c r="K682" t="str">
        <f t="shared" si="31"/>
        <v>mountains</v>
      </c>
      <c r="N682" t="str">
        <f t="shared" si="32"/>
        <v>Music Box Films</v>
      </c>
    </row>
    <row r="683" spans="1:14" ht="18" x14ac:dyDescent="0.2">
      <c r="A683" s="2">
        <v>682</v>
      </c>
      <c r="B683" s="3" t="s">
        <v>824</v>
      </c>
      <c r="C683" s="4">
        <v>45758</v>
      </c>
      <c r="D683" s="2" t="s">
        <v>33</v>
      </c>
      <c r="E683" s="2" t="s">
        <v>83</v>
      </c>
      <c r="F683" s="14">
        <v>941</v>
      </c>
      <c r="G683" s="2">
        <v>79</v>
      </c>
      <c r="H683" t="str">
        <f t="shared" si="30"/>
        <v>Yo no soy ésa</v>
      </c>
      <c r="K683" t="str">
        <f t="shared" si="31"/>
        <v>yonosoyésa</v>
      </c>
      <c r="N683" t="str">
        <f t="shared" si="32"/>
        <v>Sony Pictures</v>
      </c>
    </row>
    <row r="684" spans="1:14" ht="18" x14ac:dyDescent="0.2">
      <c r="A684" s="2">
        <v>683</v>
      </c>
      <c r="B684" s="3" t="s">
        <v>825</v>
      </c>
      <c r="C684" s="4">
        <v>45884</v>
      </c>
      <c r="D684" s="2" t="s">
        <v>33</v>
      </c>
      <c r="E684" s="2" t="s">
        <v>38</v>
      </c>
      <c r="F684" s="14">
        <v>936</v>
      </c>
      <c r="G684" s="2">
        <v>78</v>
      </c>
      <c r="H684" t="str">
        <f t="shared" si="30"/>
        <v>Vacances forcées</v>
      </c>
      <c r="K684" t="str">
        <f t="shared" si="31"/>
        <v>vacancesforcées</v>
      </c>
      <c r="N684" t="str">
        <f t="shared" si="32"/>
        <v>Sony Pictures</v>
      </c>
    </row>
    <row r="685" spans="1:14" ht="18" x14ac:dyDescent="0.2">
      <c r="A685" s="2">
        <v>684</v>
      </c>
      <c r="B685" s="3" t="s">
        <v>826</v>
      </c>
      <c r="C685" s="4">
        <v>45765</v>
      </c>
      <c r="D685" s="2" t="s">
        <v>33</v>
      </c>
      <c r="E685" s="2" t="s">
        <v>19</v>
      </c>
      <c r="F685" s="14">
        <v>669</v>
      </c>
      <c r="G685" s="2">
        <v>56</v>
      </c>
      <c r="H685" t="str">
        <f t="shared" si="30"/>
        <v>Turno Nocturno</v>
      </c>
      <c r="K685" t="str">
        <f t="shared" si="31"/>
        <v>turnonocturno</v>
      </c>
      <c r="N685" t="str">
        <f t="shared" si="32"/>
        <v>Sony Pictures</v>
      </c>
    </row>
    <row r="686" spans="1:14" ht="18" x14ac:dyDescent="0.2">
      <c r="A686" s="2">
        <v>685</v>
      </c>
      <c r="B686" s="3" t="s">
        <v>827</v>
      </c>
      <c r="C686" s="4">
        <v>45891</v>
      </c>
      <c r="D686" s="2" t="s">
        <v>33</v>
      </c>
      <c r="E686" s="2" t="s">
        <v>50</v>
      </c>
      <c r="F686" s="14">
        <v>633</v>
      </c>
      <c r="G686" s="2">
        <v>53</v>
      </c>
      <c r="H686" t="str">
        <f t="shared" si="30"/>
        <v>Il Corpo</v>
      </c>
      <c r="K686" t="str">
        <f t="shared" si="31"/>
        <v>ilcorpo</v>
      </c>
      <c r="N686" t="str">
        <f t="shared" si="32"/>
        <v>Sony Pictures</v>
      </c>
    </row>
    <row r="687" spans="1:14" ht="18" x14ac:dyDescent="0.2">
      <c r="A687" s="2">
        <v>686</v>
      </c>
      <c r="B687" s="3" t="s">
        <v>828</v>
      </c>
      <c r="C687" s="4">
        <v>45737</v>
      </c>
      <c r="D687" s="2" t="s">
        <v>604</v>
      </c>
      <c r="E687" s="2" t="s">
        <v>55</v>
      </c>
      <c r="F687" s="14">
        <v>527</v>
      </c>
      <c r="G687" s="2">
        <v>44</v>
      </c>
      <c r="H687" t="str">
        <f t="shared" si="30"/>
        <v>The Birds Who Fear Death</v>
      </c>
      <c r="K687" t="str">
        <f t="shared" si="31"/>
        <v>thebirdswhofeardeath</v>
      </c>
      <c r="N687" t="str">
        <f t="shared" si="32"/>
        <v>Mongrel Media</v>
      </c>
    </row>
    <row r="688" spans="1:14" ht="18" x14ac:dyDescent="0.2">
      <c r="A688" s="2">
        <v>687</v>
      </c>
      <c r="B688" s="3" t="s">
        <v>829</v>
      </c>
      <c r="C688" s="4">
        <v>45992</v>
      </c>
      <c r="D688" s="2" t="s">
        <v>590</v>
      </c>
      <c r="E688" s="2" t="s">
        <v>83</v>
      </c>
      <c r="F688" s="5">
        <v>409</v>
      </c>
      <c r="G688" s="2">
        <v>34</v>
      </c>
      <c r="H688" t="str">
        <f t="shared" si="30"/>
        <v>Fureru</v>
      </c>
      <c r="K688" t="str">
        <f t="shared" si="31"/>
        <v>fureru</v>
      </c>
      <c r="N688" t="str">
        <f t="shared" si="32"/>
        <v>Crunchyroll</v>
      </c>
    </row>
  </sheetData>
  <hyperlinks>
    <hyperlink ref="B2" r:id="rId2" display="https://www.the-numbers.com/movie/Minecraft-Movie-A-(2025)" xr:uid="{3D7BF183-2081-BD4C-BAC0-E47079618011}"/>
    <hyperlink ref="C2" r:id="rId3" display="https://www.the-numbers.com/box-office-chart/daily/2025/04/04" xr:uid="{CDCEBAE0-F775-684D-8406-9B32D9BA6C91}"/>
    <hyperlink ref="B3" r:id="rId4" display="https://www.the-numbers.com/movie/Lilo-and-Stitch-(2025)" xr:uid="{B13273A6-3252-B241-B2CB-33B60F335676}"/>
    <hyperlink ref="C3" r:id="rId5" display="https://www.the-numbers.com/box-office-chart/daily/2025/05/23" xr:uid="{8C4C7FD6-9EA4-F042-BDAE-3865A9CF87ED}"/>
    <hyperlink ref="B4" r:id="rId6" display="https://www.the-numbers.com/movie/Superman-(2025)" xr:uid="{CAA03911-D67D-3246-A444-6CA55D0D5AC5}"/>
    <hyperlink ref="C4" r:id="rId7" display="https://www.the-numbers.com/box-office-chart/daily/2025/07/11" xr:uid="{5C3A5105-C221-9243-B2C6-8150C337328F}"/>
    <hyperlink ref="B5" r:id="rId8" display="https://www.the-numbers.com/movie/Jurassic-World-Rebirth-(2025)" xr:uid="{94884347-2D20-6F44-85A6-877546D48265}"/>
    <hyperlink ref="C5" r:id="rId9" display="https://www.the-numbers.com/box-office-chart/daily/2025/07/02" xr:uid="{B4B3CE49-E6ED-BA43-BEDE-C269CBA1294F}"/>
    <hyperlink ref="B6" r:id="rId10" display="https://www.the-numbers.com/movie/Zootopia-2-(2025)" xr:uid="{5BC5B2F4-CA4E-C646-A7F7-F9AD000A2A81}"/>
    <hyperlink ref="C6" r:id="rId11" display="https://www.the-numbers.com/box-office-chart/daily/2025/11/26" xr:uid="{49B1E510-4D2B-BF41-A706-2E0EC7E9FCCD}"/>
    <hyperlink ref="B7" r:id="rId12" display="https://www.the-numbers.com/movie/Wicked-For-Good-(2025)" xr:uid="{47B8D15E-D168-A447-BF06-D97C86139D1E}"/>
    <hyperlink ref="C7" r:id="rId13" display="https://www.the-numbers.com/box-office-chart/daily/2025/11/21" xr:uid="{769D4288-5FBD-5247-9E8F-6CB33A9FB0AD}"/>
    <hyperlink ref="B8" r:id="rId14" display="https://www.the-numbers.com/movie/Sinners-(2025)" xr:uid="{55B12623-8643-4948-974C-E627C102B834}"/>
    <hyperlink ref="C8" r:id="rId15" display="https://www.the-numbers.com/box-office-chart/daily/2025/04/18" xr:uid="{EDDA64A6-5C47-B74A-B40D-302EAA4CF1AA}"/>
    <hyperlink ref="B9" r:id="rId16" display="https://www.the-numbers.com/movie/Fantastic-Four-The-First-Steps-(2025)" xr:uid="{2A0C0B03-EE8D-D74C-9152-46E3A90BC342}"/>
    <hyperlink ref="C9" r:id="rId17" display="https://www.the-numbers.com/box-office-chart/daily/2025/07/25" xr:uid="{A8F7EEFC-B242-1048-981A-87479984F0DD}"/>
    <hyperlink ref="B10" r:id="rId18" display="https://www.the-numbers.com/movie/How-to-Train-Your-Dragon-(2025)" xr:uid="{42D76C6D-C93A-004A-8FD1-A028600BE29C}"/>
    <hyperlink ref="C10" r:id="rId19" display="https://www.the-numbers.com/box-office-chart/daily/2025/06/13" xr:uid="{5924D8DE-A2B2-2E4A-8D01-81404293DD9F}"/>
    <hyperlink ref="B11" r:id="rId20" display="https://www.the-numbers.com/movie/Avatar-Fire-and-Ash-(2025)" xr:uid="{3D3BF38F-1D72-7149-997E-0C1E9AE50963}"/>
    <hyperlink ref="C11" r:id="rId21" display="https://www.the-numbers.com/box-office-chart/daily/2025/12/19" xr:uid="{85A8140A-B966-044C-82CE-B4D451F5730D}"/>
    <hyperlink ref="B12" r:id="rId22" display="https://www.the-numbers.com/movie/Captain-America-Brave-New-World-(2025)" xr:uid="{F95C3176-B574-8A42-A55B-8E3BED424955}"/>
    <hyperlink ref="C12" r:id="rId23" display="https://www.the-numbers.com/box-office-chart/daily/2025/02/14" xr:uid="{02086128-7A7F-2A41-8D2B-4499E4E1502E}"/>
    <hyperlink ref="B13" r:id="rId24" display="https://www.the-numbers.com/movie/Mission-Impossible-The-Final-Reckoning-(2025)" xr:uid="{F3C92210-8637-2243-A16C-E2D1F90079D7}"/>
    <hyperlink ref="C13" r:id="rId25" display="https://www.the-numbers.com/box-office-chart/daily/2025/05/23" xr:uid="{AEE5AA75-3525-904C-891E-4F0BDC6E61E2}"/>
    <hyperlink ref="B14" r:id="rId26" display="https://www.the-numbers.com/movie/Thunderbolts-(2025)" xr:uid="{8C9735A0-4C92-B243-A759-BC32D6CBF642}"/>
    <hyperlink ref="C14" r:id="rId27" display="https://www.the-numbers.com/box-office-chart/daily/2025/05/02" xr:uid="{FB1871A3-E2D7-8643-BEA7-19EDD9A91819}"/>
    <hyperlink ref="B15" r:id="rId28" display="https://www.the-numbers.com/movie/F1-The-Movie-(2025)" xr:uid="{C87145A7-1A72-EF48-B8D1-3508D049A534}"/>
    <hyperlink ref="C15" r:id="rId29" display="https://www.the-numbers.com/box-office-chart/daily/2025/06/27" xr:uid="{369973E1-9CFE-7A4C-BA4A-D37494638F5D}"/>
    <hyperlink ref="B16" r:id="rId30" display="https://www.the-numbers.com/movie/Conjuring-The-Last-Rites-(2025)" xr:uid="{5449745A-8B1F-FC44-B0EE-B1BA547553F6}"/>
    <hyperlink ref="C16" r:id="rId31" display="https://www.the-numbers.com/box-office-chart/daily/2025/09/05" xr:uid="{3C6A9BE9-3237-1A47-AEC6-88DE06FF38EC}"/>
    <hyperlink ref="B17" r:id="rId32" display="https://www.the-numbers.com/movie/Weapons-(2025)" xr:uid="{F20255C9-FA3D-9D41-83BC-DC7054F59315}"/>
    <hyperlink ref="C17" r:id="rId33" display="https://www.the-numbers.com/box-office-chart/daily/2025/08/08" xr:uid="{BF23FAD7-4605-3948-BD25-03F28268206E}"/>
    <hyperlink ref="B18" r:id="rId34" display="https://www.the-numbers.com/movie/Final-Destination-Bloodlines-(2025)" xr:uid="{3A140F7C-517B-934E-8DE7-773218C16C31}"/>
    <hyperlink ref="C18" r:id="rId35" display="https://www.the-numbers.com/box-office-chart/daily/2025/05/16" xr:uid="{2EE458AD-DCFC-7742-BB91-5FD80B8B2455}"/>
    <hyperlink ref="B19" r:id="rId36" display="https://www.the-numbers.com/movie/Demon-Slayer-Kimetsu-no-Yaiba-The-Movie-Infinity-Castle-(2025-Japan)" xr:uid="{5CF9BE0A-A6C5-4448-9EA8-868A9170B33D}"/>
    <hyperlink ref="C19" r:id="rId37" display="https://www.the-numbers.com/box-office-chart/daily/2025/09/12" xr:uid="{A7394ABB-2B6C-DA4A-A204-9D4A92574CEB}"/>
    <hyperlink ref="B20" r:id="rId38" display="https://www.the-numbers.com/movie/Mufasa-The-Lion-King-(2024)" xr:uid="{14886EFC-52AE-F542-9AEB-88D63DE81851}"/>
    <hyperlink ref="C20" r:id="rId39" display="https://www.the-numbers.com/box-office-chart/daily/2024/12/20" xr:uid="{BBE9B0F2-C0A1-4240-A499-61F3BF7020FC}"/>
    <hyperlink ref="B21" r:id="rId40" display="https://www.the-numbers.com/movie/Five-Nights-at-Freddys-2-(2025)" xr:uid="{A46839E4-61ED-284F-97CD-7DB8A9BBCAB3}"/>
    <hyperlink ref="C21" r:id="rId41" display="https://www.the-numbers.com/box-office-chart/daily/2025/12/05" xr:uid="{D733B912-172F-DE49-A485-A988CD42B551}"/>
    <hyperlink ref="B22" r:id="rId42" display="https://www.the-numbers.com/movie/Dog-Man-(2025)" xr:uid="{F5CD5AD1-94DE-BD4B-B679-45FE99006539}"/>
    <hyperlink ref="C22" r:id="rId43" display="https://www.the-numbers.com/box-office-chart/daily/2025/01/31" xr:uid="{2A27EE78-EEB3-9849-B054-1F51B9AF7045}"/>
    <hyperlink ref="B23" r:id="rId44" display="https://www.the-numbers.com/movie/Freakier-Friday-(2025)" xr:uid="{FD3498F8-C3F6-FC45-B7A9-DC830C31FC19}"/>
    <hyperlink ref="C23" r:id="rId45" display="https://www.the-numbers.com/box-office-chart/daily/2025/08/08" xr:uid="{8B6E0A79-20C7-D24A-BF9D-3F4B26A4C383}"/>
    <hyperlink ref="B24" r:id="rId46" display="https://www.the-numbers.com/movie/Predator-Badlands-(2025)" xr:uid="{6BDDE680-C50D-F445-A3FE-037A5131238B}"/>
    <hyperlink ref="C24" r:id="rId47" display="https://www.the-numbers.com/box-office-chart/daily/2025/11/07" xr:uid="{E97EC2B4-F737-A64C-9467-A144A12CA9D8}"/>
    <hyperlink ref="B25" r:id="rId48" display="https://www.the-numbers.com/movie/Disneys-Snow-White-(2025)" xr:uid="{8E093074-DA96-004A-AF8B-67879613F92B}"/>
    <hyperlink ref="C25" r:id="rId49" display="https://www.the-numbers.com/box-office-chart/daily/2025/03/21" xr:uid="{4D4666D1-C664-E54E-91F5-114D27834090}"/>
    <hyperlink ref="B26" r:id="rId50" display="https://www.the-numbers.com/movie/Sonic-the-Hedgehog-3-(2024)" xr:uid="{D8CEFF69-964B-5B4A-94C6-4805DD5D20EA}"/>
    <hyperlink ref="C26" r:id="rId51" display="https://www.the-numbers.com/box-office-chart/daily/2024/12/20" xr:uid="{F84E5C53-9DB4-4F4F-BC47-16EE9967CD98}"/>
    <hyperlink ref="B27" r:id="rId52" display="https://www.the-numbers.com/movie/Bad-Guys-2-The-(2025)" xr:uid="{8DA4091E-EE7B-E442-A2FB-93A012A6CA98}"/>
    <hyperlink ref="C27" r:id="rId53" display="https://www.the-numbers.com/box-office-chart/daily/2025/08/01" xr:uid="{A58ED80A-05E8-1144-88F5-172BD4247D83}"/>
    <hyperlink ref="B28" r:id="rId54" display="https://www.the-numbers.com/movie/Black-Phone-2-(2025)" xr:uid="{DE5B8B6D-C574-FA4D-8C1B-0D32E0781C61}"/>
    <hyperlink ref="C28" r:id="rId55" display="https://www.the-numbers.com/box-office-chart/daily/2025/10/17" xr:uid="{06800C7D-4EB3-9346-83AC-434DE448FD53}"/>
    <hyperlink ref="B29" r:id="rId56" display="https://www.the-numbers.com/movie/Tron-Ares-(2025)" xr:uid="{619D24C8-0BF5-E140-9618-1871677D5DA0}"/>
    <hyperlink ref="C29" r:id="rId57" display="https://www.the-numbers.com/box-office-chart/daily/2025/10/10" xr:uid="{85EF5DFF-F103-C946-A9D4-3D9C6D64692A}"/>
    <hyperlink ref="B30" r:id="rId58" display="https://www.the-numbers.com/movie/Elio-(2025)" xr:uid="{017ECCDC-CE54-2C4C-870B-A0BA3FCDB5E7}"/>
    <hyperlink ref="C30" r:id="rId59" display="https://www.the-numbers.com/box-office-chart/daily/2025/06/20" xr:uid="{9FC8FC85-A322-4445-A50A-D4F73EF7542F}"/>
    <hyperlink ref="B31" r:id="rId60" display="https://www.the-numbers.com/movie/One-Battle-After-Another-(2025)" xr:uid="{F2506606-0744-E749-BDA6-8C4070686617}"/>
    <hyperlink ref="C31" r:id="rId61" display="https://www.the-numbers.com/box-office-chart/daily/2025/09/26" xr:uid="{F7901EA4-C485-1D4F-80E9-8123A9CD18B1}"/>
    <hyperlink ref="B32" r:id="rId62" display="https://www.the-numbers.com/movie/28-Years-Later-(2025)" xr:uid="{3D6C194B-C8F9-6740-B80F-EED7CA2241BC}"/>
    <hyperlink ref="C32" r:id="rId63" display="https://www.the-numbers.com/box-office-chart/daily/2025/06/20" xr:uid="{720723D1-7FCE-D148-B3FE-D061BDCDCEE2}"/>
    <hyperlink ref="B33" r:id="rId64" display="https://www.the-numbers.com/movie/Accountant-2-The-(2025)" xr:uid="{E01BF3D8-AB51-E74A-AE7F-5FEFC2C067DE}"/>
    <hyperlink ref="C33" r:id="rId65" display="https://www.the-numbers.com/box-office-chart/daily/2025/04/25" xr:uid="{A581C342-9D42-BA4B-817B-B55324583744}"/>
    <hyperlink ref="B34" r:id="rId66" display="https://www.the-numbers.com/movie/Now-You-See-Me-Now-You-Dont-(2025)" xr:uid="{6FF3C525-9B6E-4942-9D78-8394294B5CAE}"/>
    <hyperlink ref="C34" r:id="rId67" display="https://www.the-numbers.com/box-office-chart/daily/2025/11/14" xr:uid="{E3372B44-41AD-F34A-8CB9-CFA19F5E1B2E}"/>
    <hyperlink ref="B35" r:id="rId68" display="https://www.the-numbers.com/movie/King-of-Kings-The-(2025-South-Korea)" xr:uid="{5771FA7C-8E20-CE4C-A78C-67C039EA4AE9}"/>
    <hyperlink ref="C35" r:id="rId69" display="https://www.the-numbers.com/box-office-chart/daily/2025/04/11" xr:uid="{5F457610-DADC-CA4B-AC64-449354929C22}"/>
    <hyperlink ref="B36" r:id="rId70" display="https://www.the-numbers.com/movie/David-(2025)" xr:uid="{CF306D03-197C-3545-A3F5-7FDCEE60B04C}"/>
    <hyperlink ref="C36" r:id="rId71" display="https://www.the-numbers.com/box-office-chart/daily/2025/12/19" xr:uid="{8BB8A34F-6236-344D-AA56-564640A9DCDB}"/>
    <hyperlink ref="B37" r:id="rId72" display="https://www.the-numbers.com/movie/From-the-World-of-John-Wick-Ballerina-(2025)" xr:uid="{FA7E1403-5AB2-A449-9477-D361AD534E27}"/>
    <hyperlink ref="C37" r:id="rId73" display="https://www.the-numbers.com/box-office-chart/daily/2025/06/06" xr:uid="{16E5CAA3-7D83-0840-B022-71676FD41120}"/>
    <hyperlink ref="B38" r:id="rId74" display="https://www.the-numbers.com/movie/Moana-2-(2024)" xr:uid="{8B8ADA24-064B-9948-AEE3-05648111C624}"/>
    <hyperlink ref="C38" r:id="rId75" display="https://www.the-numbers.com/box-office-chart/daily/2024/11/27" xr:uid="{A83E6263-6FB0-2043-B867-83719DE197E2}"/>
    <hyperlink ref="B39" r:id="rId76" display="https://www.the-numbers.com/movie/Housemaid-The-(2025)" xr:uid="{CF30FD25-C905-1543-A201-D5B782E9DC7B}"/>
    <hyperlink ref="C39" r:id="rId77" display="https://www.the-numbers.com/box-office-chart/daily/2025/12/19" xr:uid="{8D6AEC6D-2E27-9B40-B2B5-40349274DD96}"/>
    <hyperlink ref="B40" r:id="rId78" display="https://www.the-numbers.com/movie/Naked-Gun-The-(2025)" xr:uid="{1C091C34-38EB-5648-819B-AA16961E2B97}"/>
    <hyperlink ref="C40" r:id="rId79" display="https://www.the-numbers.com/box-office-chart/daily/2025/08/01" xr:uid="{433E43E1-97F0-9C4F-B942-5EA14252121B}"/>
    <hyperlink ref="B41" r:id="rId80" display="https://www.the-numbers.com/movie/Karate-Kid-Legends-(2025)" xr:uid="{CDAD0E28-38D5-FF42-9065-5BEF65BDC542}"/>
    <hyperlink ref="C41" r:id="rId81" display="https://www.the-numbers.com/box-office-chart/daily/2025/05/30" xr:uid="{1E91C698-F874-8942-A9B4-86506893B9F2}"/>
    <hyperlink ref="B42" r:id="rId82" display="https://www.the-numbers.com/movie/One-of-Them-Days-(2025)" xr:uid="{DDECDDC0-985F-F847-9DAF-06CB89D954E4}"/>
    <hyperlink ref="C42" r:id="rId83" display="https://www.the-numbers.com/box-office-chart/daily/2025/01/17" xr:uid="{D48E1F7D-62BA-974F-9E2D-7B0A0A4F2CFC}"/>
    <hyperlink ref="B43" r:id="rId84" display="https://www.the-numbers.com/movie/Regretting-You-(2025)" xr:uid="{70BA8E36-55EE-B442-BCBB-0C3763DCBF76}"/>
    <hyperlink ref="C43" r:id="rId85" display="https://www.the-numbers.com/box-office-chart/daily/2025/10/24" xr:uid="{50BDB6F4-B7D7-ED40-BF30-25B9FE85ACDC}"/>
    <hyperlink ref="B44" r:id="rId86" display="https://www.the-numbers.com/movie/Nosferatu-(2024)" xr:uid="{54D56698-ACED-3044-A0C7-018815631171}"/>
    <hyperlink ref="C44" r:id="rId87" display="https://www.the-numbers.com/box-office-chart/daily/2024/12/25" xr:uid="{11341432-FDD7-FE40-9E88-D823676B4CB7}"/>
    <hyperlink ref="B45" r:id="rId88" display="https://www.the-numbers.com/movie/Complete-Unknown-A-(2024)" xr:uid="{9F8CAC8A-1155-2A49-B1AF-820862DEC6DB}"/>
    <hyperlink ref="C45" r:id="rId89" display="https://www.the-numbers.com/box-office-chart/daily/2024/12/25" xr:uid="{665FE0A6-8253-BD45-82DD-914053B723DE}"/>
    <hyperlink ref="B46" r:id="rId90" display="https://www.the-numbers.com/movie/SpongeBob-Movie-The-Search-for-Squarepants-(2025)" xr:uid="{E0EC29D2-99E6-4F42-87CD-D43FAE33EF0D}"/>
    <hyperlink ref="C46" r:id="rId91" display="https://www.the-numbers.com/box-office-chart/daily/2025/12/19" xr:uid="{2548406A-B1D8-524C-8AC9-C3E1662B1D63}"/>
    <hyperlink ref="B47" r:id="rId92" display="https://www.the-numbers.com/movie/Mickey-17-(2025)" xr:uid="{FCF8C748-DD94-9849-B94B-2C9F8F72FA59}"/>
    <hyperlink ref="C47" r:id="rId93" display="https://www.the-numbers.com/box-office-chart/daily/2025/03/07" xr:uid="{2CB4A9C8-837A-9248-822F-5FF6357BC13E}"/>
    <hyperlink ref="B48" r:id="rId94" display="https://www.the-numbers.com/movie/Paddington-in-Peru-(2024-United-Kingdom)" xr:uid="{C4203E48-C45E-F241-A073-254CF3BFB0EB}"/>
    <hyperlink ref="C48" r:id="rId95" display="https://www.the-numbers.com/box-office-chart/daily/2025/02/14" xr:uid="{3F5DFD2C-5A27-A847-8B65-757AA9448130}"/>
    <hyperlink ref="B49" r:id="rId96" display="https://www.the-numbers.com/movie/Downton-Abbey-The-Grand-Finale-(2025-United-Kingdom)" xr:uid="{0E570B53-33AD-E24E-B98A-AC747EBE1958}"/>
    <hyperlink ref="C49" r:id="rId97" display="https://www.the-numbers.com/box-office-chart/daily/2025/09/12" xr:uid="{0658533B-15F5-954E-AE5A-F721107E0394}"/>
    <hyperlink ref="B50" r:id="rId98" display="https://www.the-numbers.com/movie/Chainsaw-Man-The-Movie-Reze-Arc-(2025-Japan)" xr:uid="{5BE0BAF9-1641-C049-8B10-E9CEC300F60B}"/>
    <hyperlink ref="C50" r:id="rId99" display="https://www.the-numbers.com/box-office-chart/daily/2025/10/24" xr:uid="{1421D231-5F37-4C4B-B38A-A01D62A56917}"/>
    <hyperlink ref="B51" r:id="rId100" display="https://www.the-numbers.com/movie/Wicked-(2024)" xr:uid="{E3592BDD-7280-124B-9149-CCA563D87D6C}"/>
    <hyperlink ref="C51" r:id="rId101" display="https://www.the-numbers.com/box-office-chart/daily/2024/11/22" xr:uid="{2271A669-C71D-924C-A996-A8C1772302E7}"/>
    <hyperlink ref="B52" r:id="rId102" display="https://www.the-numbers.com/movie/Amateur-The-(2025)" xr:uid="{FAA8E4CD-3BA7-6A4F-BA58-BB3BC9D31580}"/>
    <hyperlink ref="C52" r:id="rId103" display="https://www.the-numbers.com/box-office-chart/daily/2025/04/11" xr:uid="{0D90AEA4-0D13-AB40-8146-4EEFF641504A}"/>
    <hyperlink ref="B53" r:id="rId104" display="https://www.the-numbers.com/movie/Monkey-The-(2025)" xr:uid="{A814F7C3-2AAD-604E-88DE-ECEBCAA762AB}"/>
    <hyperlink ref="C53" r:id="rId105" display="https://www.the-numbers.com/box-office-chart/daily/2025/02/21" xr:uid="{C5D4E43D-B40D-A04A-90D8-5361970ADC60}"/>
    <hyperlink ref="B54" r:id="rId106" display="https://www.the-numbers.com/movie/Marty-Supreme-(2025)" xr:uid="{73F27410-AD31-804E-9148-329E5DD07965}"/>
    <hyperlink ref="C54" r:id="rId107" display="https://www.the-numbers.com/box-office-chart/daily/2025/12/19" xr:uid="{08273296-B6B8-F644-844E-C41620DBE0A4}"/>
    <hyperlink ref="B55" r:id="rId108" display="https://www.the-numbers.com/movie/Running-Man-The-(2025)" xr:uid="{149AA931-75C1-B049-8A8F-33EFCF3F6BF4}"/>
    <hyperlink ref="C55" r:id="rId109" display="https://www.the-numbers.com/box-office-chart/daily/2025/11/14" xr:uid="{27F92279-1EFD-3043-ABA6-85EFF077751E}"/>
    <hyperlink ref="B56" r:id="rId110" display="https://www.the-numbers.com/movie/Working-Man-A-(2025)" xr:uid="{197DF59C-26FA-D641-8CEE-5B0E463BBD32}"/>
    <hyperlink ref="C56" r:id="rId111" display="https://www.the-numbers.com/box-office-chart/daily/2025/03/28" xr:uid="{F2E1E65D-5D9A-B141-BC85-5C9A7200A014}"/>
    <hyperlink ref="B57" r:id="rId112" display="https://www.the-numbers.com/movie/Materialists-(2025)" xr:uid="{7B4AC04D-8869-C140-AE59-D1F6212C7465}"/>
    <hyperlink ref="C57" r:id="rId113" display="https://www.the-numbers.com/box-office-chart/daily/2025/06/13" xr:uid="{729635A1-3DDA-D646-9ADC-F113AF3F2901}"/>
    <hyperlink ref="B58" r:id="rId114" display="https://www.the-numbers.com/movie/Den-of-Thieves-2-Pantera-(2025)" xr:uid="{074D58BA-1816-4D46-AA4F-4CCC13A6A452}"/>
    <hyperlink ref="C58" r:id="rId115" display="https://www.the-numbers.com/box-office-chart/daily/2025/01/10" xr:uid="{A192144E-5B68-2641-BE0D-03E503282DA1}"/>
    <hyperlink ref="B59" r:id="rId116" display="https://www.the-numbers.com/movie/Long-Walk-The-(2025)" xr:uid="{21442E26-7EF0-5849-9176-6871B41C9A8A}"/>
    <hyperlink ref="C59" r:id="rId117" display="https://www.the-numbers.com/box-office-chart/daily/2025/09/12" xr:uid="{350B2490-117B-CE44-8B1A-8356855B2BE7}"/>
    <hyperlink ref="B60" r:id="rId118" display="https://www.the-numbers.com/movie/Star-Wars-Ep-III-Revenge-of-the-Sith" xr:uid="{A360DF33-2FF5-1E48-9D61-B26573B4ED12}"/>
    <hyperlink ref="C60" r:id="rId119" display="https://www.the-numbers.com/box-office-chart/daily/2005/05/19" xr:uid="{E305C2FD-41BE-024C-8018-0E9DFFD3E077}"/>
    <hyperlink ref="B61" r:id="rId120" display="https://www.the-numbers.com/movie/Taylor-Swift-The-Official-Release-Party-of-a-Showgirl-(2025)" xr:uid="{770B4C0B-61DF-F249-855D-B0A5482E3F57}"/>
    <hyperlink ref="C61" r:id="rId121" display="https://www.the-numbers.com/box-office-chart/daily/2025/10/03" xr:uid="{4FB26C2B-0483-F649-9F58-9B072170FFBE}"/>
    <hyperlink ref="B62" r:id="rId122" display="https://www.the-numbers.com/movie/I-Know-What-You-Did-Last-Summer-(2025)" xr:uid="{DEEC4EC9-7072-944F-9570-174C17EB8676}"/>
    <hyperlink ref="C62" r:id="rId123" display="https://www.the-numbers.com/box-office-chart/daily/2025/07/18" xr:uid="{4FF477E2-2837-D246-A412-F482A353A43F}"/>
    <hyperlink ref="B63" r:id="rId124" display="https://www.the-numbers.com/movie/Gabbys-Dollhouse-The-Movie-(2025)" xr:uid="{03DBDC82-5BB2-824B-B747-877814C21CDA}"/>
    <hyperlink ref="C63" r:id="rId125" display="https://www.the-numbers.com/box-office-chart/daily/2025/09/26" xr:uid="{D4E8B17F-CC03-0541-87AF-6BA16636CCF0}"/>
    <hyperlink ref="B64" r:id="rId126" display="https://www.the-numbers.com/movie/Anaconda-(2025)" xr:uid="{8B930B4C-8D81-CD45-A4F0-21E02BBA92C8}"/>
    <hyperlink ref="C64" r:id="rId127" display="https://www.the-numbers.com/box-office-chart/daily/2025/12/25" xr:uid="{88579D99-D384-354C-AE4E-47FDB130FC0D}"/>
    <hyperlink ref="B65" r:id="rId128" display="https://www.the-numbers.com/movie/Smurfs-(2025)" xr:uid="{FFB59553-6FDC-E047-A7F9-2A12E5E1030E}"/>
    <hyperlink ref="C65" r:id="rId129" display="https://www.the-numbers.com/box-office-chart/daily/2025/07/18" xr:uid="{C83249DB-11F3-7047-8CA6-27347002440F}"/>
    <hyperlink ref="B66" r:id="rId130" display="https://www.the-numbers.com/movie/Heart-Eyes-(2025-New-Zealand)" xr:uid="{CF16BDD6-F915-664F-8CA2-A876334F4107}"/>
    <hyperlink ref="C66" r:id="rId131" display="https://www.the-numbers.com/box-office-chart/daily/2025/02/07" xr:uid="{27D9B8C9-2691-8240-8B4C-F606996D8DE0}"/>
    <hyperlink ref="B67" r:id="rId132" display="https://www.the-numbers.com/movie/Flight-Risk-(2025)" xr:uid="{E8C2C186-B784-164E-8A12-ADE767FF6DFC}"/>
    <hyperlink ref="C67" r:id="rId133" display="https://www.the-numbers.com/box-office-chart/daily/2025/01/24" xr:uid="{2E2134B9-D86D-0B4D-8888-CF8B225FDE80}"/>
    <hyperlink ref="B68" r:id="rId134" display="https://www.the-numbers.com/movie/Warfare-(2025)" xr:uid="{BBC6EDCE-4914-834C-B8C2-49AD5E98920A}"/>
    <hyperlink ref="C68" r:id="rId135" display="https://www.the-numbers.com/box-office-chart/daily/2025/04/11" xr:uid="{0BD018D5-6273-FC49-B879-C1F288A69A32}"/>
    <hyperlink ref="B69" r:id="rId136" display="https://www.the-numbers.com/movie/Him-(2025)" xr:uid="{D3C0003A-9FE2-AF42-862A-33F2747136E4}"/>
    <hyperlink ref="C69" r:id="rId137" display="https://www.the-numbers.com/box-office-chart/daily/2025/09/19" xr:uid="{7E57E02C-A838-964B-9B40-F49A5DB5E080}"/>
    <hyperlink ref="B70" r:id="rId138" display="https://www.the-numbers.com/movie/KPop-Demon-Hunters-(2025)" xr:uid="{370E50C7-E336-6943-A2A5-D41FE4F38DAB}"/>
    <hyperlink ref="C70" r:id="rId139" display="https://www.the-numbers.com/box-office-chart/daily/2025/06/20" xr:uid="{9CF9BAE5-5783-2F45-8C19-2ADC991D3C4D}"/>
    <hyperlink ref="B71" r:id="rId140" display="https://www.the-numbers.com/movie/M3GAN-2-0-(2025)" xr:uid="{A41746CE-D3B6-6D4A-85BD-02F030C271C2}"/>
    <hyperlink ref="C71" r:id="rId141" display="https://www.the-numbers.com/box-office-chart/daily/2025/06/27" xr:uid="{1F0512CA-22A1-A747-89D8-D7CF8432EB52}"/>
    <hyperlink ref="B72" r:id="rId142" display="https://www.the-numbers.com/movie/Ne-Zha-2-(2025-China)" xr:uid="{6A82E8E6-281D-A646-A40A-108A5742197D}"/>
    <hyperlink ref="C72" r:id="rId143" display="https://www.the-numbers.com/box-office-chart/daily/2025/02/14" xr:uid="{EB7F4DDD-AB3B-DD4C-A325-4CCF1DD382A9}"/>
    <hyperlink ref="B73" r:id="rId144" display="https://www.the-numbers.com/movie/Roofman-(2025)" xr:uid="{76CA5691-5FCB-8846-83D3-369690579546}"/>
    <hyperlink ref="C73" r:id="rId145" display="https://www.the-numbers.com/box-office-chart/daily/2025/10/10" xr:uid="{58493D62-63EF-FE45-B920-E0957045D20F}"/>
    <hyperlink ref="B74" r:id="rId146" display="https://www.the-numbers.com/movie/Springsteen-Deliver-Me-From-Nowhere-(2025)" xr:uid="{FA34ECDB-5657-E841-9AEC-CEEA2A8ED6CE}"/>
    <hyperlink ref="C74" r:id="rId147" display="https://www.the-numbers.com/box-office-chart/daily/2025/10/24" xr:uid="{CF71A318-4998-6247-B7AC-72E3A760E7C4}"/>
    <hyperlink ref="B75" r:id="rId148" display="https://www.the-numbers.com/movie/Woman-in-the-Yard-The-(2025)" xr:uid="{CEEE0A71-625E-CB46-9578-D7FF3D62E5FD}"/>
    <hyperlink ref="C75" r:id="rId149" display="https://www.the-numbers.com/box-office-chart/daily/2025/03/28" xr:uid="{3A0750BC-F380-9F41-9B66-A85536F33485}"/>
    <hyperlink ref="B76" r:id="rId150" display="https://www.the-numbers.com/movie/Nobody-2-(2025)" xr:uid="{DC602683-B653-094D-8639-DF8812AF80D8}"/>
    <hyperlink ref="C76" r:id="rId151" display="https://www.the-numbers.com/box-office-chart/daily/2025/08/15" xr:uid="{B6D4A09C-AE05-2C40-8DB8-C85D37BB7BC6}"/>
    <hyperlink ref="B77" r:id="rId152" display="https://www.the-numbers.com/movie/Black-Bag-(2025)" xr:uid="{8DD42764-C3EE-F449-AD6B-F227FF474BED}"/>
    <hyperlink ref="C77" r:id="rId153" display="https://www.the-numbers.com/box-office-chart/daily/2025/03/14" xr:uid="{DF003315-6CA0-2841-991C-EF2853342EAC}"/>
    <hyperlink ref="B78" r:id="rId154" display="https://www.the-numbers.com/movie/Together-(2025)" xr:uid="{059CE2D0-A8D1-4740-8C60-8F6BDF2020E7}"/>
    <hyperlink ref="C78" r:id="rId155" display="https://www.the-numbers.com/box-office-chart/daily/2025/07/30" xr:uid="{CF0837F1-A03C-6545-BE3C-8B4A2A5F3455}"/>
    <hyperlink ref="B79" r:id="rId156" display="https://www.the-numbers.com/movie/Last-Breath-(2025-United-Kingdom)" xr:uid="{029FA1EF-B9AB-2A4A-9073-CD6B5F6CEAF3}"/>
    <hyperlink ref="C79" r:id="rId157" display="https://www.the-numbers.com/box-office-chart/daily/2025/02/28" xr:uid="{2FFC4FD4-0BF1-1A4C-86A9-6BC3C943297D}"/>
    <hyperlink ref="B80" r:id="rId158" display="https://www.the-numbers.com/movie/Companion-(2025)" xr:uid="{C15C32C7-F00A-6242-B7B9-C99A2A0DD3AE}"/>
    <hyperlink ref="C80" r:id="rId159" display="https://www.the-numbers.com/box-office-chart/daily/2025/01/31" xr:uid="{002D93F1-78AD-5743-80E2-CEFE5D77970D}"/>
    <hyperlink ref="B81" r:id="rId160" display="https://www.the-numbers.com/movie/Wolf-Man-(2025)" xr:uid="{8AB9EBCF-99E6-1843-9E82-34AB0B460596}"/>
    <hyperlink ref="C81" r:id="rId161" display="https://www.the-numbers.com/box-office-chart/daily/2025/01/17" xr:uid="{1B811EC5-4F35-1F4D-BF02-9DC9CA4F389A}"/>
    <hyperlink ref="B82" r:id="rId162" display="https://www.the-numbers.com/movie/Chosen-The-Last-Supper-Part-1-(2025)" xr:uid="{5ACD55A9-539C-E940-9E59-5A7B0C1A4F5C}"/>
    <hyperlink ref="C82" r:id="rId163" display="https://www.the-numbers.com/box-office-chart/daily/2025/03/27" xr:uid="{2CC1BC21-8085-B248-85B0-F0FEDAA0240F}"/>
    <hyperlink ref="B83" r:id="rId164" display="https://www.the-numbers.com/movie/Until-Dawn-(2025)" xr:uid="{A1DEE72D-F01A-FE43-B3FD-9A03F9C8186A}"/>
    <hyperlink ref="C83" r:id="rId165" display="https://www.the-numbers.com/box-office-chart/daily/2025/04/25" xr:uid="{F3DAA9D0-220E-9849-B01E-7987C456FD86}"/>
    <hyperlink ref="B84" r:id="rId166" display="https://www.the-numbers.com/movie/Novocaine-(2025)" xr:uid="{96EF592B-0ECF-5447-A69D-F6A0E781CF6D}"/>
    <hyperlink ref="C84" r:id="rId167" display="https://www.the-numbers.com/box-office-chart/daily/2025/03/14" xr:uid="{BF180E47-DD4B-D540-BB93-9D719E20CB65}"/>
    <hyperlink ref="B85" r:id="rId168" display="https://www.the-numbers.com/movie/Phoenician-Scheme-The-(2025)" xr:uid="{81F723AB-B78D-7C48-8C18-CF4AA03A1C4C}"/>
    <hyperlink ref="C85" r:id="rId169" display="https://www.the-numbers.com/box-office-chart/daily/2025/05/30" xr:uid="{C9E166EB-E4FC-D24B-8F73-D3135A4528E5}"/>
    <hyperlink ref="B86" r:id="rId170" display="https://www.the-numbers.com/movie/Bring-Her-Back-(2025)" xr:uid="{C79DBB03-978A-F24D-96D8-746D00071126}"/>
    <hyperlink ref="C86" r:id="rId171" display="https://www.the-numbers.com/box-office-chart/daily/2025/05/30" xr:uid="{27C51A95-29A4-FF4B-BD16-614A34E029A2}"/>
    <hyperlink ref="B87" r:id="rId172" display="https://www.the-numbers.com/movie/Caught-Stealing-(2025)" xr:uid="{5345F3F7-6FA9-6246-A7EE-69D35228E348}"/>
    <hyperlink ref="C87" r:id="rId173" display="https://www.the-numbers.com/box-office-chart/daily/2025/08/29" xr:uid="{7D1AF577-771B-9841-83E6-3EA3A8B96961}"/>
    <hyperlink ref="B88" r:id="rId174" display="https://www.the-numbers.com/movie/Babygirl-(2024)" xr:uid="{52C15453-BB8B-D744-AD18-D3860BDBA59E}"/>
    <hyperlink ref="C88" r:id="rId175" display="https://www.the-numbers.com/box-office-chart/daily/2024/12/25" xr:uid="{6B86268D-4636-C042-9009-F126DB190CDC}"/>
    <hyperlink ref="B89" r:id="rId176" display="https://www.the-numbers.com/movie/Bugonia-(2025)" xr:uid="{F40D7C68-9029-9D49-8D6D-70C62B7773EF}"/>
    <hyperlink ref="C89" r:id="rId177" display="https://www.the-numbers.com/box-office-chart/daily/2025/10/24" xr:uid="{8A71FCDE-D0A3-1A4E-84B5-C2B7451C5D72}"/>
    <hyperlink ref="B90" r:id="rId178" display="https://www.the-numbers.com/movie/Hamilton-(2020)" xr:uid="{A1841FA2-DBC1-D54D-BFD2-728F4D18E029}"/>
    <hyperlink ref="C90" r:id="rId179" display="https://www.the-numbers.com/box-office-chart/daily/2020/07/03" xr:uid="{D85B1D9B-2A6F-0B45-94CD-DF2924F651D9}"/>
    <hyperlink ref="B91" r:id="rId180" display="https://www.the-numbers.com/movie/Song-Sung-Blue-(2025)" xr:uid="{4B11A362-5AD4-5345-B6AB-FD8402B3C075}"/>
    <hyperlink ref="C91" r:id="rId181" display="https://www.the-numbers.com/box-office-chart/daily/2025/12/25" xr:uid="{771925E0-2080-5E40-9A88-7C33A2D019BF}"/>
    <hyperlink ref="B92" r:id="rId182" display="https://www.the-numbers.com/movie/Drop-(2025)" xr:uid="{0F4BF9C5-C956-0E4A-A8F3-1D67AC5E46FD}"/>
    <hyperlink ref="C92" r:id="rId183" display="https://www.the-numbers.com/box-office-chart/daily/2025/04/11" xr:uid="{5C9D1127-F017-5A47-8608-DB7AA7165CA7}"/>
    <hyperlink ref="B93" r:id="rId184" display="https://www.the-numbers.com/movie/Good-Fortune-(2025)" xr:uid="{B07B66FA-9C65-8C4E-AB63-2B0AF5C46213}"/>
    <hyperlink ref="C93" r:id="rId185" display="https://www.the-numbers.com/box-office-chart/daily/2025/10/17" xr:uid="{08C8056C-AC8D-E14B-AAAE-4EDF1A7A4B7A}"/>
    <hyperlink ref="B94" r:id="rId186" display="https://www.the-numbers.com/movie/Jujutsu-Kaisen-Execution-(2025-Japan)" xr:uid="{69C35523-C879-8E4F-AD59-37BFF6951A35}"/>
    <hyperlink ref="C94" r:id="rId187" display="https://www.the-numbers.com/box-office-chart/daily/2025/12/05" xr:uid="{C32A9C99-ADC2-B44D-97D4-F486E8624D87}"/>
    <hyperlink ref="B95" r:id="rId188" display="https://www.the-numbers.com/movie/Friendship-(2025)" xr:uid="{1E7BC28A-CA4B-9442-A949-3A6290FAEF55}"/>
    <hyperlink ref="C95" r:id="rId189" display="https://www.the-numbers.com/box-office-chart/daily/2025/05/09" xr:uid="{9F6C38C1-F729-D146-8140-8A4FE2F5D3BB}"/>
    <hyperlink ref="B96" r:id="rId190" display="https://www.the-numbers.com/movie/Eternity-(2025)" xr:uid="{D8E29F48-1E11-E743-901B-BE369BEC9B1D}"/>
    <hyperlink ref="C96" r:id="rId191" display="https://www.the-numbers.com/box-office-chart/daily/2025/11/26" xr:uid="{072E8A11-8FA9-EE43-A0CA-37319B4FEF20}"/>
    <hyperlink ref="B97" r:id="rId192" display="https://www.the-numbers.com/movie/Love-Hurts-(2025)" xr:uid="{92991AFC-4FFD-9349-AD00-FC91F2132C1F}"/>
    <hyperlink ref="C97" r:id="rId193" display="https://www.the-numbers.com/box-office-chart/daily/2025/02/07" xr:uid="{888FAFAB-FF83-084C-9824-47A57F914F3D}"/>
    <hyperlink ref="B98" r:id="rId194" display="https://www.the-numbers.com/movie/Brutalist-The-(2024)" xr:uid="{6858BA1D-7DDA-6C4C-81A1-CA46A39EB0A4}"/>
    <hyperlink ref="C98" r:id="rId195" display="https://www.the-numbers.com/box-office-chart/daily/2024/12/20" xr:uid="{04EC753D-51F0-7048-AB65-2A7EE6658D7C}"/>
    <hyperlink ref="B99" r:id="rId196" display="https://www.the-numbers.com/movie/Roses-The-(2025-United-Kingdom)" xr:uid="{58452528-75F3-F742-8ABC-4B8D0C3A8291}"/>
    <hyperlink ref="C99" r:id="rId197" display="https://www.the-numbers.com/box-office-chart/daily/2025/08/29" xr:uid="{4414D402-8A56-4847-A9F1-3A445427607F}"/>
    <hyperlink ref="B100" r:id="rId198" display="https://www.the-numbers.com/movie/Last-Rodeo-The-(2025)" xr:uid="{41263ECC-986C-BE41-AF5F-A9FF6D329312}"/>
    <hyperlink ref="C100" r:id="rId199" display="https://www.the-numbers.com/box-office-chart/daily/2025/05/23" xr:uid="{B5FA778F-021F-AB41-8179-6202E27FF57E}"/>
    <hyperlink ref="B101" r:id="rId200" display="https://www.the-numbers.com/movie/Strangers-The-Chapter-2-(2025)" xr:uid="{4BCEE051-E446-7E40-8548-950A5737344E}"/>
    <hyperlink ref="C101" r:id="rId201" display="https://www.the-numbers.com/box-office-chart/daily/2025/09/26" xr:uid="{1008413D-53E2-3746-B900-46C9316F8B27}"/>
    <hyperlink ref="B102" r:id="rId202" display="https://www.the-numbers.com/movie/Warner-Bros-Other-Catalog-(2025)" xr:uid="{A91D07FB-6C9E-3E4E-A723-02F53F9A0542}"/>
    <hyperlink ref="C102" r:id="rId203" display="https://www.the-numbers.com/box-office-chart/daily/2025/12/31" xr:uid="{79B399BA-7FCE-B444-AF04-5E5593F5B429}"/>
    <hyperlink ref="B103" r:id="rId204" display="https://www.the-numbers.com/movie/Nuremberg-(2025)" xr:uid="{74800DD8-2BAE-7C4B-A0B8-C1AACE827255}"/>
    <hyperlink ref="C103" r:id="rId205" display="https://www.the-numbers.com/box-office-chart/daily/2025/11/07" xr:uid="{675C7871-4F7D-8E4D-A671-50B5AA9F19CC}"/>
    <hyperlink ref="B104" r:id="rId206" display="https://www.the-numbers.com/movie/Jaws-(1975)" xr:uid="{5C25B9CD-8AA9-754C-979F-C8C01AAB88DE}"/>
    <hyperlink ref="B105" r:id="rId207" display="https://www.the-numbers.com/movie/Death-of-a-Unicorn-(2025)" xr:uid="{2D22A7B5-6C3F-1340-ADAA-E512B7EAB625}"/>
    <hyperlink ref="C105" r:id="rId208" display="https://www.the-numbers.com/box-office-chart/daily/2025/03/28" xr:uid="{5E7634BB-F76C-F845-A699-1F5D76C13E72}"/>
    <hyperlink ref="B106" r:id="rId209" display="https://www.the-numbers.com/movie/Dhurandhar-(2025-India)" xr:uid="{AA8D9B9E-D7B3-3243-B98B-5CAC6A1509F4}"/>
    <hyperlink ref="C106" r:id="rId210" display="https://www.the-numbers.com/box-office-chart/daily/2025/12/05" xr:uid="{32646C57-4760-0544-8FD2-ABDDDEDE253D}"/>
    <hyperlink ref="B107" r:id="rId211" display="https://www.the-numbers.com/movie/Chosen-The-Last-Supper-Part-2-(2025)" xr:uid="{4D134560-DA4D-C94B-A6C1-ABBD7356F811}"/>
    <hyperlink ref="C107" r:id="rId212" display="https://www.the-numbers.com/box-office-chart/daily/2025/04/04" xr:uid="{408A56B6-8367-4847-BDDA-97C6969E9208}"/>
    <hyperlink ref="B108" r:id="rId213" display="https://www.the-numbers.com/movie/Chosen-The-Last-Supper-Part-3-(2025)" xr:uid="{A02254AA-CFAF-FA44-95B7-ED4CAD6BAB12}"/>
    <hyperlink ref="C108" r:id="rId214" display="https://www.the-numbers.com/box-office-chart/daily/2025/04/11" xr:uid="{A1FC397A-F20D-0A44-9942-562BE4EC9C92}"/>
    <hyperlink ref="B109" r:id="rId215" display="https://www.the-numbers.com/movie/Sarahs-Oil-(2025)" xr:uid="{FB69A88C-1D37-454E-AB56-3944BD21CD39}"/>
    <hyperlink ref="C109" r:id="rId216" display="https://www.the-numbers.com/box-office-chart/daily/2025/11/07" xr:uid="{0CE85E7A-94DB-4F4E-B3AF-330366614FA8}"/>
    <hyperlink ref="B110" r:id="rId217" display="https://www.the-numbers.com/movie/Smashing-Machine-The-(2025)" xr:uid="{07C41CEC-02AA-C042-841E-C1B3EA7B929F}"/>
    <hyperlink ref="C110" r:id="rId218" display="https://www.the-numbers.com/box-office-chart/daily/2025/10/03" xr:uid="{C54AFB5A-22A3-BE4B-B988-3C339DD1A9C4}"/>
    <hyperlink ref="B111" r:id="rId219" display="https://www.the-numbers.com/movie/Hamnet-(2025-United-Kingdom)" xr:uid="{146B8FBB-EB16-A74C-A29C-51D3A241B883}"/>
    <hyperlink ref="C111" r:id="rId220" display="https://www.the-numbers.com/box-office-chart/daily/2025/11/26" xr:uid="{2AEAEEFA-CA07-8248-B3D9-33A62B2D1228}"/>
    <hyperlink ref="B112" r:id="rId221" display="https://www.the-numbers.com/movie/Becoming-Led-Zeppelin-(2025)" xr:uid="{63C6C1FA-A412-A548-9BD7-4343B4F69FE1}"/>
    <hyperlink ref="C112" r:id="rId222" display="https://www.the-numbers.com/box-office-chart/daily/2025/02/07" xr:uid="{AA76D4F6-8D8E-B740-B4B5-58CD8B846122}"/>
    <hyperlink ref="B113" r:id="rId223" display="https://www.the-numbers.com/movie/Eddington-(2025)" xr:uid="{045E921D-2D89-3949-AC2D-FD28203BAB89}"/>
    <hyperlink ref="C113" r:id="rId224" display="https://www.the-numbers.com/box-office-chart/daily/2025/07/18" xr:uid="{FC2ADFCE-0761-5D40-A169-0E7D6917A2BC}"/>
    <hyperlink ref="B114" r:id="rId225" display="https://www.the-numbers.com/movie/Rental-Family-(2025)" xr:uid="{C9068B67-BC76-894B-A1B9-0ED51DDC55ED}"/>
    <hyperlink ref="C114" r:id="rId226" display="https://www.the-numbers.com/box-office-chart/daily/2025/11/21" xr:uid="{27E75203-0E66-AA4B-BAFB-3EEA8BA59821}"/>
    <hyperlink ref="B115" r:id="rId227" display="https://www.the-numbers.com/movie/Day-the-Earth-Blew-Up-The-A-Looney-Tunes-Movie-(2024)" xr:uid="{5CE2799D-E598-0F44-91EB-C0725D510207}"/>
    <hyperlink ref="C115" r:id="rId228" display="https://www.the-numbers.com/box-office-chart/daily/2025/03/14" xr:uid="{0D691B16-9105-0445-8D80-9A8D43DDB236}"/>
    <hyperlink ref="B116" r:id="rId229" display="https://www.the-numbers.com/movie/Sketch-(2025)" xr:uid="{D090FF8F-CA5F-5843-A28B-6CBC5BDEE0C2}"/>
    <hyperlink ref="C116" r:id="rId230" display="https://www.the-numbers.com/box-office-chart/daily/2025/08/06" xr:uid="{20C613E7-7730-C349-817F-18A3E29B55AB}"/>
    <hyperlink ref="B117" r:id="rId231" display="https://www.the-numbers.com/movie/Back-to-the-Future-(1985)" xr:uid="{7A3ADC2C-F424-2B4C-9903-43CF3A0C31DD}"/>
    <hyperlink ref="B118" r:id="rId232" display="https://www.the-numbers.com/movie/Gladiator-II-(2024)" xr:uid="{F6D8634F-97EF-304F-AE5E-C4FBB3506BB2}"/>
    <hyperlink ref="C118" r:id="rId233" display="https://www.the-numbers.com/box-office-chart/daily/2024/11/22" xr:uid="{9F8C0B72-02BE-8D41-883B-2BF58C0C01BB}"/>
    <hyperlink ref="B119" r:id="rId234" display="https://www.the-numbers.com/movie/Paramount-Pictures-Other-Catalog-(2025)" xr:uid="{8E6599E3-1285-5B41-9DE8-862411CBA779}"/>
    <hyperlink ref="C119" r:id="rId235" display="https://www.the-numbers.com/box-office-chart/daily/2025/12/31" xr:uid="{B72E7E33-6E72-DC4B-A8FF-8F6847CE5076}"/>
    <hyperlink ref="B120" r:id="rId236" display="https://www.the-numbers.com/movie/Soul-on-Fire-(2025)" xr:uid="{5241B358-671A-BB46-8912-FB42410524F2}"/>
    <hyperlink ref="C120" r:id="rId237" display="https://www.the-numbers.com/box-office-chart/daily/2025/10/10" xr:uid="{8910F5A4-23FA-C641-B251-300DA2C85ACD}"/>
    <hyperlink ref="B121" r:id="rId238" display="https://www.the-numbers.com/movie/Clown-in-a-Cornfield-(2025)" xr:uid="{005FF28B-9F31-3548-875E-9B25681CDA5E}"/>
    <hyperlink ref="C121" r:id="rId239" display="https://www.the-numbers.com/box-office-chart/daily/2025/05/09" xr:uid="{2A06998F-4186-5048-B0E3-DA7BB9D9D2FD}"/>
    <hyperlink ref="B122" r:id="rId240" display="https://www.the-numbers.com/movie/Presence-(2025)" xr:uid="{60D4C875-2317-514B-AB21-4D9EB9DF1EA6}"/>
    <hyperlink ref="C122" r:id="rId241" display="https://www.the-numbers.com/box-office-chart/daily/2025/01/24" xr:uid="{F1454DB1-AA94-9B4B-8D7B-3A58EA39C752}"/>
    <hyperlink ref="B123" r:id="rId242" display="https://www.the-numbers.com/movie/Princess-Mononoke-(1997-Japan)" xr:uid="{21302137-E6BD-2A4F-B96D-DBCBC6199A73}"/>
    <hyperlink ref="C123" r:id="rId243" display="https://www.the-numbers.com/box-office-chart/daily/1999/10/29" xr:uid="{3E3CC38C-1F6B-9A4E-B02A-8B78551B5372}"/>
    <hyperlink ref="B124" r:id="rId244" display="https://www.the-numbers.com/movie/Homestead-(2024)" xr:uid="{B16CDC8F-2C87-1F4E-B723-5648283F2D69}"/>
    <hyperlink ref="C124" r:id="rId245" display="https://www.the-numbers.com/box-office-chart/daily/2024/12/20" xr:uid="{C7EC0CC0-5639-9D43-AB4E-4C5F4135B2EF}"/>
    <hyperlink ref="B125" r:id="rId246" display="https://www.the-numbers.com/movie/Toy-Story-(1995)" xr:uid="{B5F652AA-FE9B-C642-9B9D-ACF87BB7CB65}"/>
    <hyperlink ref="B126" r:id="rId247" display="https://www.the-numbers.com/movie/Life-of-Chuck-The-(2025)" xr:uid="{AA479885-F9E1-DD44-A8F9-97FF43F182FD}"/>
    <hyperlink ref="C126" r:id="rId248" display="https://www.the-numbers.com/box-office-chart/daily/2025/06/06" xr:uid="{6C98AF0B-1AC5-0D4D-88B4-8133B6490081}"/>
    <hyperlink ref="B127" r:id="rId249" display="https://www.the-numbers.com/movie/Big-Bold-Beautiful-Journey-A-(2025)" xr:uid="{4FD8B409-B0D3-2347-89F5-9F8914004D0D}"/>
    <hyperlink ref="C127" r:id="rId250" display="https://www.the-numbers.com/box-office-chart/daily/2025/09/19" xr:uid="{A956469A-AB7F-ED4A-A5E9-5F62E0E8BF2C}"/>
    <hyperlink ref="B128" r:id="rId251" display="https://www.the-numbers.com/movie/Good-Boy-(2025)" xr:uid="{F44233DC-FD66-994F-9B93-8752D90125AC}"/>
    <hyperlink ref="C128" r:id="rId252" display="https://www.the-numbers.com/box-office-chart/daily/2025/10/03" xr:uid="{20E329B2-CCD5-6A47-98A0-7CC13008CF27}"/>
    <hyperlink ref="B129" r:id="rId253" display="https://www.the-numbers.com/movie/Last-Supper-The-(2025)" xr:uid="{72E45CDF-47EC-824A-9229-616622BB2647}"/>
    <hyperlink ref="C129" r:id="rId254" display="https://www.the-numbers.com/box-office-chart/daily/2025/03/14" xr:uid="{8F5E770E-0BF1-4A4B-B3B6-89E04C9E62DC}"/>
    <hyperlink ref="B130" r:id="rId255" display="https://www.the-numbers.com/movie/Unbreakable-Boy-The-(2025)" xr:uid="{24B10171-3FC8-A641-B8F5-7A6E172CDA94}"/>
    <hyperlink ref="C130" r:id="rId256" display="https://www.the-numbers.com/box-office-chart/daily/2025/02/21" xr:uid="{2669EB85-E303-AA46-A15C-AAE3FF0443FE}"/>
    <hyperlink ref="B131" r:id="rId257" display="https://www.the-numbers.com/movie/Anora-(2024)" xr:uid="{B2F2E9D3-F487-3E42-9069-B17CE9F27CF5}"/>
    <hyperlink ref="C131" r:id="rId258" display="https://www.the-numbers.com/box-office-chart/daily/2024/10/18" xr:uid="{6C88E066-2360-3B46-AB6F-61F664391175}"/>
    <hyperlink ref="B132" r:id="rId259" display="https://www.the-numbers.com/movie/Ainda-Estou-Aqui-(2024-Brazil)" xr:uid="{A3B853B1-952F-2246-B3AA-CE1784603C91}"/>
    <hyperlink ref="C132" r:id="rId260" display="https://www.the-numbers.com/box-office-chart/daily/2025/01/17" xr:uid="{1E75EFE1-BF26-C44F-95C2-0E1A3CAC7D1C}"/>
    <hyperlink ref="B133" r:id="rId261" display="https://www.the-numbers.com/movie/Pride-and-Prejudice-(2005)" xr:uid="{43820AA5-519C-F249-A933-3069E9143829}"/>
    <hyperlink ref="C133" r:id="rId262" display="https://www.the-numbers.com/box-office-chart/daily/2005/11/11" xr:uid="{2D55C4D1-C7F7-484A-AAA1-D399BFA13706}"/>
    <hyperlink ref="B134" r:id="rId263" display="https://www.the-numbers.com/movie/Alto-Knights-The-(2025)" xr:uid="{07AF25F9-6E79-C94D-8E34-768C16C1DA07}"/>
    <hyperlink ref="C134" r:id="rId264" display="https://www.the-numbers.com/box-office-chart/daily/2025/03/21" xr:uid="{0F331A19-27F4-2E42-AEF5-384F4A26874B}"/>
    <hyperlink ref="B135" r:id="rId265" display="https://www.the-numbers.com/movie/Truth-and-Treason-(2025)" xr:uid="{E2FC2634-D1B1-774E-8AC9-1F8CFEBA35D0}"/>
    <hyperlink ref="C135" r:id="rId266" display="https://www.the-numbers.com/box-office-chart/daily/2025/10/17" xr:uid="{337A1CDC-DFF1-134B-AB7B-DC61289EDA08}"/>
    <hyperlink ref="B136" r:id="rId267" display="https://www.the-numbers.com/movie/Kill-Bill-The-Whole-Bloody-Affair-(2025)" xr:uid="{994BF0E5-6E44-DE46-A72E-E23637855204}"/>
    <hyperlink ref="C136" r:id="rId268" display="https://www.the-numbers.com/box-office-chart/daily/2025/12/05" xr:uid="{C34D6A3D-D430-CB44-9A35-3CD6B39F336A}"/>
    <hyperlink ref="B137" r:id="rId269" display="https://www.the-numbers.com/movie/Honey-Dont-(2025)" xr:uid="{6DA72681-C39A-0B48-81F8-3844A979E844}"/>
    <hyperlink ref="C137" r:id="rId270" display="https://www.the-numbers.com/box-office-chart/daily/2025/08/22" xr:uid="{A5F544DA-3F26-0C42-82E0-1577823F86E9}"/>
    <hyperlink ref="B138" r:id="rId271" display="https://www.the-numbers.com/movie/Dan-Da-Dan-Evil-Eye-(2025-Japan)" xr:uid="{456C932B-EE08-D344-8EAB-AF14F31ED71B}"/>
    <hyperlink ref="C138" r:id="rId272" display="https://www.the-numbers.com/box-office-chart/daily/2025/06/06" xr:uid="{CF2FAE24-11DF-5543-9F02-28DC7E00251E}"/>
    <hyperlink ref="B139" r:id="rId273" display="https://www.the-numbers.com/movie/Die-My-Love-(2025)" xr:uid="{B178A701-6338-6949-9ACB-DF35EE357A50}"/>
    <hyperlink ref="C139" r:id="rId274" display="https://www.the-numbers.com/box-office-chart/daily/2025/11/07" xr:uid="{1164F61D-78F0-C846-8880-75A967ED609A}"/>
    <hyperlink ref="B140" r:id="rId275" display="https://www.the-numbers.com/movie/Matrix-The" xr:uid="{52F10269-9CC2-864D-A485-E66C6AEDA33A}"/>
    <hyperlink ref="C140" r:id="rId276" display="https://www.the-numbers.com/box-office-chart/daily/1999/03/31" xr:uid="{19A8F667-2466-024B-819E-A6E8B2489BCC}"/>
    <hyperlink ref="B141" r:id="rId277" display="https://www.the-numbers.com/movie/Senior-The-(2025)" xr:uid="{369CC936-194D-B342-B39F-92A9D730874F}"/>
    <hyperlink ref="C141" r:id="rId278" display="https://www.the-numbers.com/box-office-chart/daily/2025/09/19" xr:uid="{0DCCB755-9AC8-7347-89A8-2FC12424D8D3}"/>
    <hyperlink ref="B142" r:id="rId279" display="https://www.the-numbers.com/movie/Hurry-Up-Tomorrow-(2025)" xr:uid="{E24E0E4C-A380-544B-82D2-ED6B275D45D2}"/>
    <hyperlink ref="C142" r:id="rId280" display="https://www.the-numbers.com/box-office-chart/daily/2025/05/16" xr:uid="{D9C82B82-1A53-7E46-9BC6-5B27B6F7FE72}"/>
    <hyperlink ref="B143" r:id="rId281" display="https://www.the-numbers.com/movie/Light-of-the-World-(2025)" xr:uid="{F00E626E-B77A-8E4E-85EC-33C76021B7D2}"/>
    <hyperlink ref="C143" r:id="rId282" display="https://www.the-numbers.com/box-office-chart/daily/2025/09/05" xr:uid="{FB19E5E6-87E3-8748-B0BB-83E123B7844D}"/>
    <hyperlink ref="B144" r:id="rId283" display="https://www.the-numbers.com/movie/They-Call-Him-OG-(2025-India)" xr:uid="{8BB69D96-3D87-AA4A-953C-D18A375658D9}"/>
    <hyperlink ref="C144" r:id="rId284" display="https://www.the-numbers.com/box-office-chart/daily/2025/09/25" xr:uid="{1215E681-D6E4-3247-BE3C-34E7BD97787D}"/>
    <hyperlink ref="B145" r:id="rId285" display="https://www.the-numbers.com/movie/Chhaava-(2024-India)" xr:uid="{1BFAD86E-ADDD-AF48-A69B-FDB02530732F}"/>
    <hyperlink ref="C145" r:id="rId286" display="https://www.the-numbers.com/box-office-chart/daily/2025/02/14" xr:uid="{87A977B4-E807-4443-8368-CF9B2048B8AF}"/>
    <hyperlink ref="B146" r:id="rId287" display="https://www.the-numbers.com/movie/Last-Showgirl-The-(2024)" xr:uid="{2921845F-380A-DE47-9388-A7A63BD5DB18}"/>
    <hyperlink ref="C146" r:id="rId288" display="https://www.the-numbers.com/box-office-chart/daily/2025/01/10" xr:uid="{9FA3609A-6B88-AD45-9054-39EC0D0ADAF3}"/>
    <hyperlink ref="B147" r:id="rId289" display="https://www.the-numbers.com/movie/Stitch-Head-(2025-United-Kingdom)" xr:uid="{F186416B-89FD-7C4E-836D-06D9D7D2F7ED}"/>
    <hyperlink ref="C147" r:id="rId290" display="https://www.the-numbers.com/box-office-chart/daily/2025/10/29" xr:uid="{063AB5C8-70C4-3740-B7C8-AC96C361DA5B}"/>
    <hyperlink ref="B148" r:id="rId291" display="https://www.the-numbers.com/movie/Sisu-Road-to-Revenge-(2025)" xr:uid="{7DAD64A8-3033-1B4F-BC94-237C813AF675}"/>
    <hyperlink ref="C148" r:id="rId292" display="https://www.the-numbers.com/box-office-chart/daily/2025/11/21" xr:uid="{A170A1E5-1407-8840-9506-F59A82371B3D}"/>
    <hyperlink ref="B149" r:id="rId293" display="https://www.the-numbers.com/movie/Brave-the-Dark-(2025)" xr:uid="{A6DD95D0-4B03-4245-8325-B13BB94DA4F6}"/>
    <hyperlink ref="C149" r:id="rId294" display="https://www.the-numbers.com/box-office-chart/daily/2025/01/24" xr:uid="{2EA7B0EC-6490-6547-B64D-79B87FED3B5F}"/>
    <hyperlink ref="B150" r:id="rId295" display="https://www.the-numbers.com/movie/Shelby-Oaks-(2025)" xr:uid="{16FC1827-0B9E-4F4B-97C2-DA5706B16360}"/>
    <hyperlink ref="C150" r:id="rId296" display="https://www.the-numbers.com/box-office-chart/daily/2025/10/24" xr:uid="{9F57AE8A-776E-C143-A058-CDC71385C61D}"/>
    <hyperlink ref="B151" r:id="rId297" display="https://www.the-numbers.com/movie/Avatar-The-Way-of-Water-(2022)" xr:uid="{37F00CC9-D385-C142-8AD2-B39AAEE42F34}"/>
    <hyperlink ref="C151" r:id="rId298" display="https://www.the-numbers.com/box-office-chart/daily/2022/12/16" xr:uid="{481F8BF3-06D0-834C-81F6-8706B8445DC3}"/>
    <hyperlink ref="B152" r:id="rId299" display="https://www.the-numbers.com/movie/Keeper-(2025)" xr:uid="{BF03A473-9584-214D-87E6-1679F10A115A}"/>
    <hyperlink ref="C152" r:id="rId300" display="https://www.the-numbers.com/box-office-chart/daily/2025/11/14" xr:uid="{6B2DAEF1-47B3-7A46-9AE0-908E0ED7BA7C}"/>
    <hyperlink ref="B153" r:id="rId301" display="https://www.the-numbers.com/movie/Walt-Disney-Other-Catalog-(2025)" xr:uid="{A3CAF3F6-9A76-F245-B36E-3F0E873D1D5A}"/>
    <hyperlink ref="C153" r:id="rId302" display="https://www.the-numbers.com/box-office-chart/daily/2025/12/31" xr:uid="{4D1939BC-AB5D-3A4E-94A1-154DF5DD7639}"/>
    <hyperlink ref="B154" r:id="rId303" display="https://www.the-numbers.com/movie/Shin-Godzilla-(2016-Japan)" xr:uid="{7F0F6226-6102-9A44-AABB-48544B92A8D2}"/>
    <hyperlink ref="C154" r:id="rId304" display="https://www.the-numbers.com/box-office-chart/daily/2016/10/11" xr:uid="{8CB37269-77E5-6E4F-B02F-1B15E4C0B74A}"/>
    <hyperlink ref="B155" r:id="rId305" display="https://www.the-numbers.com/movie/Ella-McCay-(2025)" xr:uid="{E61F2E3F-053D-964D-8C1D-E435B7414DA5}"/>
    <hyperlink ref="C155" r:id="rId306" display="https://www.the-numbers.com/box-office-chart/daily/2025/12/12" xr:uid="{9E25332A-B2B4-E04E-A178-B5F700EF016C}"/>
    <hyperlink ref="B156" r:id="rId307" display="https://www.the-numbers.com/movie/Friend-The-(2025)" xr:uid="{086BB118-D9E9-C241-8E54-E7BA62AC36E4}"/>
    <hyperlink ref="C156" r:id="rId308" display="https://www.the-numbers.com/box-office-chart/daily/2025/03/28" xr:uid="{06426F5C-0B26-6B4A-9274-80B8BDB8AF6E}"/>
    <hyperlink ref="B157" r:id="rId309" display="https://www.the-numbers.com/movie/Shadow-Force-(2025)" xr:uid="{126ADE9F-F372-0A4D-A745-03084968D24C}"/>
    <hyperlink ref="C157" r:id="rId310" display="https://www.the-numbers.com/box-office-chart/daily/2025/05/09" xr:uid="{01FCE5E3-6985-0140-8F13-964850DB865E}"/>
    <hyperlink ref="B158" r:id="rId311" display="https://www.the-numbers.com/movie/Sentimental-Value-(2025-Norway)" xr:uid="{79D67A90-C48A-314C-922A-2BBBD37EE4A7}"/>
    <hyperlink ref="C158" r:id="rId312" display="https://www.the-numbers.com/box-office-chart/daily/2025/11/07" xr:uid="{BB3863FC-149D-8B48-BDA5-11C05A98F0AD}"/>
    <hyperlink ref="B159" r:id="rId313" display="https://www.the-numbers.com/movie/War-2-(2025-India)" xr:uid="{D2A763BA-458C-F744-94C4-1EB83BFE6EFC}"/>
    <hyperlink ref="C159" r:id="rId314" display="https://www.the-numbers.com/box-office-chart/daily/2025/08/14" xr:uid="{626BBB12-9631-1747-ABFE-AD04C2F1D910}"/>
    <hyperlink ref="B160" r:id="rId315" display="https://www.the-numbers.com/movie/Colorful-Stage-The-Movie-A-Miku-Who-Cant-Sing-(2025-Japan)" xr:uid="{3D140D1F-AC80-5A4D-AAE4-BD94206C924F}"/>
    <hyperlink ref="C160" r:id="rId316" display="https://www.the-numbers.com/box-office-chart/daily/2025/04/18" xr:uid="{EDCBBEF0-39B1-3448-A65E-4348380F1FA2}"/>
    <hyperlink ref="B161" r:id="rId317" display="https://www.the-numbers.com/movie/Fight-or-Flight-(2025)" xr:uid="{B260B1C3-D7D6-D04B-AF44-82FFFE6DD9AA}"/>
    <hyperlink ref="C161" r:id="rId318" display="https://www.the-numbers.com/box-office-chart/daily/2025/05/09" xr:uid="{AEDDBA52-5775-BD4B-9995-19A29B255583}"/>
    <hyperlink ref="B162" r:id="rId319" display="https://www.the-numbers.com/movie/Saiyaara-(2025-India)" xr:uid="{23FC90C7-88BA-FC44-8A3D-04B418DCFE06}"/>
    <hyperlink ref="C162" r:id="rId320" display="https://www.the-numbers.com/box-office-chart/daily/2025/07/18" xr:uid="{50C765C0-4979-2145-ADBD-AB948CAF45CD}"/>
    <hyperlink ref="B163" r:id="rId321" display="https://www.the-numbers.com/movie/Penguin-Lessons-The-(2025)" xr:uid="{1DF618E0-D6D4-8F43-BF8A-36E0D0D37F8D}"/>
    <hyperlink ref="C163" r:id="rId322" display="https://www.the-numbers.com/box-office-chart/daily/2025/03/28" xr:uid="{B36A975E-82C8-7849-948A-6EDD074A28F8}"/>
    <hyperlink ref="B164" r:id="rId323" display="https://www.the-numbers.com/movie/2025-Oscar-Shorts-(2025)" xr:uid="{C6CF909F-CC45-7E45-8EAF-022A57020BAB}"/>
    <hyperlink ref="C164" r:id="rId324" display="https://www.the-numbers.com/box-office-chart/daily/2025/02/14" xr:uid="{B0ACC3B3-86EE-9344-9CEA-47B391425C01}"/>
    <hyperlink ref="B165" r:id="rId325" display="https://www.the-numbers.com/movie/After-the-Hunt-(2025)" xr:uid="{41FAF73C-73EC-C84E-8378-136D79825A15}"/>
    <hyperlink ref="C165" r:id="rId326" display="https://www.the-numbers.com/box-office-chart/daily/2025/10/10" xr:uid="{09B30419-64EE-D243-95C0-353FF92939A6}"/>
    <hyperlink ref="B166" r:id="rId327" display="https://www.the-numbers.com/movie/Jujutsu-Kaisen-Hidden-Inventory-Premature-Death-The-Movie-(2025-Japan)" xr:uid="{A24A8128-7837-4E42-8408-B34A290F5D4B}"/>
    <hyperlink ref="C166" r:id="rId328" display="https://www.the-numbers.com/box-office-chart/daily/2025/07/16" xr:uid="{7DF10B96-E326-6F45-A924-C5912B4272CD}"/>
    <hyperlink ref="B167" r:id="rId329" display="https://www.the-numbers.com/movie/Hell-of-a-Summer-(2025)" xr:uid="{EBE9DF1D-3F92-FD49-B2BA-46D6C66156EA}"/>
    <hyperlink ref="C167" r:id="rId330" display="https://www.the-numbers.com/box-office-chart/daily/2025/04/04" xr:uid="{CCD689A3-58F4-CA4F-BB81-E9F618C5DC30}"/>
    <hyperlink ref="B168" r:id="rId331" display="https://www.the-numbers.com/movie/Relay-(2025)" xr:uid="{150E2407-EB8A-164D-B91C-FC7019458BA4}"/>
    <hyperlink ref="C168" r:id="rId332" display="https://www.the-numbers.com/box-office-chart/daily/2025/08/22" xr:uid="{3B96E45A-3B0A-4D42-8EC2-8DAC98EB4BE1}"/>
    <hyperlink ref="B169" r:id="rId333" display="https://www.the-numbers.com/movie/Kraven-the-Hunter-(2024)" xr:uid="{B120A1E0-C055-CA4F-B4B7-81578B411284}"/>
    <hyperlink ref="C169" r:id="rId334" display="https://www.the-numbers.com/box-office-chart/daily/2024/12/13" xr:uid="{8A0487FF-54D6-6D4F-A88D-1310D4BBBB5C}"/>
    <hyperlink ref="B170" r:id="rId335" display="https://www.the-numbers.com/movie/Fire-Inside-The-(2024)" xr:uid="{47670C5A-DA08-CD4E-950B-7CD2079A8B33}"/>
    <hyperlink ref="C170" r:id="rId336" display="https://www.the-numbers.com/box-office-chart/daily/2024/12/25" xr:uid="{5BA5A3B6-468F-9A45-9F4A-FF451826C140}"/>
    <hyperlink ref="B171" r:id="rId337" display="https://www.the-numbers.com/movie/How-the-Grinch-Stole-Christmas-(2000)" xr:uid="{F04E6F28-7FB6-B640-B47F-697FCC1CF654}"/>
    <hyperlink ref="C171" r:id="rId338" display="https://www.the-numbers.com/box-office-chart/daily/2000/11/17" xr:uid="{B4689296-FF37-834B-BC7B-9CCEC2E4F661}"/>
    <hyperlink ref="B172" r:id="rId339" display="https://www.the-numbers.com/movie/Rule-Breakers-(2025)" xr:uid="{E00FFE15-1DED-BC49-B4BC-A8DF0C36C7F8}"/>
    <hyperlink ref="C172" r:id="rId340" display="https://www.the-numbers.com/box-office-chart/daily/2025/03/07" xr:uid="{C5B65AAE-9CE3-1640-BDDE-178838032D0E}"/>
    <hyperlink ref="B173" r:id="rId341" display="https://www.the-numbers.com/movie/Attack-on-Titan-the-Movie-The-Last-Attack-(2024-Japan)" xr:uid="{6C2B31FD-DE45-6847-873E-921C01E7A685}"/>
    <hyperlink ref="C173" r:id="rId342" display="https://www.the-numbers.com/box-office-chart/daily/2025/02/10" xr:uid="{B3A3582D-09C5-E646-8C5C-CA10F7C3C0D3}"/>
    <hyperlink ref="B174" r:id="rId343" display="https://www.the-numbers.com/movie/Toxic-Avenger-Unrated-The-(2025)" xr:uid="{2A26484F-B457-DF43-BFBF-26C4E6E8570B}"/>
    <hyperlink ref="C174" r:id="rId344" display="https://www.the-numbers.com/box-office-chart/daily/2025/08/29" xr:uid="{51141C42-44BA-8546-923F-ABBE37DAB0F9}"/>
    <hyperlink ref="B175" r:id="rId345" display="https://www.the-numbers.com/movie/Sardaar-Ji-3-(2025-India)" xr:uid="{7B668269-78B7-C14D-830E-A6D5A2CFE92C}"/>
    <hyperlink ref="C175" r:id="rId346" display="https://www.the-numbers.com/box-office-chart/daily/2025/06/27" xr:uid="{48AA7574-B8C0-F04C-A3DB-7AC78499B868}"/>
    <hyperlink ref="B176" r:id="rId347" display="https://www.the-numbers.com/movie/Rocky-Horror-Picture-Show-The" xr:uid="{4C28C0BB-BCB6-2F43-A696-45166D237ECE}"/>
    <hyperlink ref="B177" r:id="rId348" display="https://www.the-numbers.com/movie/Dangerous-Animals-(2025-Australia)" xr:uid="{97BF7223-455F-EA46-B6F1-3D180C5C4239}"/>
    <hyperlink ref="C177" r:id="rId349" display="https://www.the-numbers.com/box-office-chart/daily/2025/06/06" xr:uid="{85C896FE-46B0-4D43-B64F-1994E145504C}"/>
    <hyperlink ref="B178" r:id="rId350" display="https://www.the-numbers.com/movie/Flow-le-chat-qui-navait-plus-peur-de-leau-(2024-France)" xr:uid="{5CBD65D3-F3C1-CD46-B5B0-E4B33123F779}"/>
    <hyperlink ref="C178" r:id="rId351" display="https://www.the-numbers.com/box-office-chart/daily/2024/01/07" xr:uid="{27298737-29C9-154D-8560-B92E451A1AAE}"/>
    <hyperlink ref="B179" r:id="rId352" display="https://www.the-numbers.com/movie/Nickel-Boys-(2024)" xr:uid="{121D948C-6E98-744D-9BEC-8585FC28A96C}"/>
    <hyperlink ref="C179" r:id="rId353" display="https://www.the-numbers.com/box-office-chart/daily/2024/12/13" xr:uid="{442E2F31-5C3C-4F40-B3F6-DD6896EFF232}"/>
    <hyperlink ref="B180" r:id="rId354" display="https://www.the-numbers.com/movie/Pink-Floyd-Live-at-Pompeii-(1972-France)" xr:uid="{94515626-AC35-5649-BC59-425733C22825}"/>
    <hyperlink ref="C180" r:id="rId355" display="https://www.the-numbers.com/box-office-chart/daily/2025/04/24" xr:uid="{2F080087-426C-734E-B8D8-043EE97370BB}"/>
    <hyperlink ref="B181" r:id="rId356" display="https://www.the-numbers.com/movie/Eleanor-the-Great-(2025)" xr:uid="{3F3DE737-555F-C848-8EC7-04BDAEA4CC01}"/>
    <hyperlink ref="C181" r:id="rId357" display="https://www.the-numbers.com/box-office-chart/daily/2025/09/26" xr:uid="{4EE587D7-CE1F-B14B-8050-83B7B6F84623}"/>
    <hyperlink ref="B182" r:id="rId358" display="https://www.the-numbers.com/movie/No-Other-Land-(2024-Palestine)" xr:uid="{84C2536D-3E6B-2F4A-BCE3-2E7CF251AE74}"/>
    <hyperlink ref="C182" r:id="rId359" display="https://www.the-numbers.com/box-office-chart/daily/2025/01/31" xr:uid="{D122D056-CC92-784D-B4A7-1E69A42E235C}"/>
    <hyperlink ref="B183" r:id="rId360" display="https://www.the-numbers.com/movie/Spinal-Tap-II-The-End-Continues-(2025)" xr:uid="{A1A42BCF-9D5A-5741-AF14-6DF7AB0CEF46}"/>
    <hyperlink ref="C183" r:id="rId361" display="https://www.the-numbers.com/box-office-chart/daily/2025/09/12" xr:uid="{94A8DB28-E5D6-6948-A9C9-0AAFC743C12F}"/>
    <hyperlink ref="B184" r:id="rId362" display="https://www.the-numbers.com/movie/Wake-Up-Dead-Man-A-Knives-Out-Mystery-(2025)" xr:uid="{F430FBC6-441A-4547-9F7D-5297DB4F9584}"/>
    <hyperlink ref="C184" r:id="rId363" display="https://www.the-numbers.com/box-office-chart/daily/2025/11/26" xr:uid="{8B52AE47-9D83-0347-9FDF-182B2CE9F1AC}"/>
    <hyperlink ref="B185" r:id="rId364" display="https://www.the-numbers.com/movie/Legend-of-Ochi-The-(2025)" xr:uid="{A4135635-37C1-9B49-AA44-3C0AE0D9235F}"/>
    <hyperlink ref="C185" r:id="rId365" display="https://www.the-numbers.com/box-office-chart/daily/2025/04/18" xr:uid="{763562A2-85D5-E446-9253-C66A6D81CF18}"/>
    <hyperlink ref="B186" r:id="rId366" display="https://www.the-numbers.com/movie/Merrily-We-Roll-Along-(2025)" xr:uid="{EE15AE4E-5CD5-C74C-AE7B-0D0170BFF14B}"/>
    <hyperlink ref="C186" r:id="rId367" display="https://www.the-numbers.com/box-office-chart/daily/2025/12/05" xr:uid="{BCDD6CE7-A4D8-344F-BF56-CCDBF9D1EA0D}"/>
    <hyperlink ref="B187" r:id="rId368" display="https://www.the-numbers.com/movie/Sorry-Baby-(2025)" xr:uid="{28CC9853-C8CC-CF43-917C-94EFB34B6E3F}"/>
    <hyperlink ref="C187" r:id="rId369" display="https://www.the-numbers.com/box-office-chart/daily/2025/06/27" xr:uid="{9F372518-A202-374B-A1DA-8C64AE2AFB40}"/>
    <hyperlink ref="B188" r:id="rId370" display="https://www.the-numbers.com/movie/September-5-(2024-Germany)" xr:uid="{DBA52160-054D-D748-8E85-6B6E0692ED3C}"/>
    <hyperlink ref="C188" r:id="rId371" display="https://www.the-numbers.com/box-office-chart/daily/2024/12/13" xr:uid="{3EFF5356-2FDB-3845-9923-4B37B7ABF728}"/>
    <hyperlink ref="B189" r:id="rId372" display="https://www.the-numbers.com/movie/Room-Next-Door-The-(2024-Spain)" xr:uid="{682A279E-91CB-E348-B5E8-D2973259CD50}"/>
    <hyperlink ref="C189" r:id="rId373" display="https://www.the-numbers.com/box-office-chart/daily/2024/12/20" xr:uid="{C3DE76F7-6486-1942-B4F6-0A5FECE0C602}"/>
    <hyperlink ref="B190" r:id="rId374" display="https://www.the-numbers.com/movie/L2-Empuraan-(2025-India)" xr:uid="{DD0884B1-15A0-4142-8751-DEC1D670BB25}"/>
    <hyperlink ref="C190" r:id="rId375" display="https://www.the-numbers.com/box-office-chart/daily/2025/03/27" xr:uid="{2609EC76-AA92-1F4B-92C9-1E514FB1C558}"/>
    <hyperlink ref="B191" r:id="rId376" display="https://www.the-numbers.com/movie/Sound-of-Music-The" xr:uid="{F9A8FA26-4A4F-6148-B49F-F81385E60451}"/>
    <hyperlink ref="B192" r:id="rId377" display="https://www.the-numbers.com/movie/Night-of-the-Zoopocalypse-(2024-France)" xr:uid="{FA4AE35C-E148-C24A-9D9A-DD6B44AE7640}"/>
    <hyperlink ref="C192" r:id="rId378" display="https://www.the-numbers.com/box-office-chart/daily/2025/02/28" xr:uid="{8CD56107-4CB1-754C-A0C3-72AE7956FAFB}"/>
    <hyperlink ref="B193" r:id="rId379" display="https://www.the-numbers.com/movie/Wedding-Banquet-The-(2025)" xr:uid="{5AC95E08-72BA-804F-8E04-E64E9365074B}"/>
    <hyperlink ref="C193" r:id="rId380" display="https://www.the-numbers.com/box-office-chart/daily/2025/04/18" xr:uid="{1750EE31-91A2-D240-8035-2DB62DF15969}"/>
    <hyperlink ref="B194" r:id="rId381" display="https://www.the-numbers.com/movie/Oh-Hi-(2025)" xr:uid="{47EC8A9E-550F-2E44-BE52-CD7375073910}"/>
    <hyperlink ref="C194" r:id="rId382" display="https://www.the-numbers.com/box-office-chart/daily/2025/07/25" xr:uid="{34017CD4-F034-5248-A323-C071EB419D8C}"/>
    <hyperlink ref="B195" r:id="rId383" display="https://www.the-numbers.com/movie/Game-Changer-(2025-India)" xr:uid="{4BC87591-08C9-814E-B14E-077605E60702}"/>
    <hyperlink ref="C195" r:id="rId384" display="https://www.the-numbers.com/box-office-chart/daily/2025/01/10" xr:uid="{AD5ED781-90E1-8E43-9D5F-00DE9D48A668}"/>
    <hyperlink ref="B196" r:id="rId385" display="https://www.the-numbers.com/movie/Sight-and-Sound-Presents-Noah-Live-(2025)" xr:uid="{3ADD4B7C-896E-CA4F-B01E-36D1E9777FAB}"/>
    <hyperlink ref="C196" r:id="rId386" display="https://www.the-numbers.com/box-office-chart/daily/2025/09/18" xr:uid="{502F99AD-9166-0545-961D-DF38842F2555}"/>
    <hyperlink ref="B197" r:id="rId387" display="https://www.the-numbers.com/movie/Blue-Moon-(2025)" xr:uid="{6291E546-D815-0743-B09E-CAB6B6194BAE}"/>
    <hyperlink ref="C197" r:id="rId388" display="https://www.the-numbers.com/box-office-chart/daily/2025/10/17" xr:uid="{165073F6-12CA-A545-BF8D-3D3A19637F9E}"/>
    <hyperlink ref="B198" r:id="rId389" display="https://www.the-numbers.com/movie/Christy-(2025)" xr:uid="{F88A053C-0E1D-BA49-9A4F-F7515CDC1C8B}"/>
    <hyperlink ref="C198" r:id="rId390" display="https://www.the-numbers.com/box-office-chart/daily/2025/11/07" xr:uid="{DB0E3D79-9F56-5347-8FC7-462926E9F4D8}"/>
    <hyperlink ref="B199" r:id="rId391" display="https://www.the-numbers.com/movie/Better-Man-(2024)" xr:uid="{45FE7F68-2125-A24A-AEFB-1688360E4A2F}"/>
    <hyperlink ref="C199" r:id="rId392" display="https://www.the-numbers.com/box-office-chart/daily/2024/12/25" xr:uid="{F2B7B21F-AD3D-7146-B6AF-892A7FB7E589}"/>
    <hyperlink ref="B200" r:id="rId393" display="https://www.the-numbers.com/movie/Jane-Austen-a-gache-ma-vie-(2025-France)" xr:uid="{81C3F7DD-967C-884E-88F9-6DFEC705D0F8}"/>
    <hyperlink ref="C200" r:id="rId394" display="https://www.the-numbers.com/box-office-chart/daily/2025/05/23" xr:uid="{80E9B458-75E4-E541-8D0C-AF3A05228423}"/>
    <hyperlink ref="B201" r:id="rId395" display="https://www.the-numbers.com/movie/Pets-on-a-Train-(2025-France)" xr:uid="{3C85B92D-7320-794F-AD8F-365452FC6744}"/>
    <hyperlink ref="C201" r:id="rId396" display="https://www.the-numbers.com/box-office-chart/daily/2025/10/17" xr:uid="{DDD30D52-9F39-6A45-A8DB-957DA0CD17E0}"/>
    <hyperlink ref="B202" r:id="rId397" display="https://www.the-numbers.com/movie/Splitsville-(2025)" xr:uid="{19F52E49-6E81-B74C-8094-088391A33771}"/>
    <hyperlink ref="C202" r:id="rId398" display="https://www.the-numbers.com/box-office-chart/daily/2025/08/22" xr:uid="{094B4E94-90C9-7249-BA9E-3A4C667EE018}"/>
    <hyperlink ref="B203" r:id="rId399" display="https://www.the-numbers.com/movie/Shining-The-(1980)" xr:uid="{A69523E0-2CD9-FE43-8C19-895D546F9582}"/>
    <hyperlink ref="B204" r:id="rId400" display="https://www.the-numbers.com/movie/In-the-Lost-Lands-(2025)" xr:uid="{7B13A70D-1804-EC4B-B918-E5C035286A50}"/>
    <hyperlink ref="C204" r:id="rId401" display="https://www.the-numbers.com/box-office-chart/daily/2025/03/07" xr:uid="{68E35114-D868-B247-BA95-336C3ACF2F8A}"/>
    <hyperlink ref="B205" r:id="rId402" display="https://www.the-numbers.com/movie/Riff-Raff-(2025)" xr:uid="{3A8D72AF-46E6-7E47-8083-2980CBE764BD}"/>
    <hyperlink ref="C205" r:id="rId403" display="https://www.the-numbers.com/box-office-chart/daily/2025/02/28" xr:uid="{E6995293-2E96-8244-A803-987D551FF3D5}"/>
    <hyperlink ref="B206" r:id="rId404" display="https://www.the-numbers.com/movie/Creation-of-the-Gods-II-Demonic-Confrontation-(2025-China)" xr:uid="{EB473609-9A30-304C-91B5-6DC6ECEA218B}"/>
    <hyperlink ref="C206" r:id="rId405" display="https://www.the-numbers.com/box-office-chart/daily/2025/01/29" xr:uid="{2E3A838C-A0F4-144E-857F-648B5372D97E}"/>
    <hyperlink ref="B207" r:id="rId406" display="https://www.the-numbers.com/movie/Casper-(1995)" xr:uid="{1EC8EDC5-3480-C647-9551-F959C8698E82}"/>
    <hyperlink ref="B208" r:id="rId407" display="https://www.the-numbers.com/movie/Opus-(2025)" xr:uid="{8A978797-F76A-AC42-95D5-C718B01C15B9}"/>
    <hyperlink ref="C208" r:id="rId408" display="https://www.the-numbers.com/box-office-chart/daily/2025/03/14" xr:uid="{73907D1C-7F0F-B84D-A7BD-6026E4490DFD}"/>
    <hyperlink ref="B209" r:id="rId409" display="https://www.the-numbers.com/movie/Ballad-of-Wallis-Island-The-(2025-United-Kingdom)" xr:uid="{FF251D3C-DFD5-F740-A797-18CFD8BAA1D7}"/>
    <hyperlink ref="C209" r:id="rId410" display="https://www.the-numbers.com/box-office-chart/daily/2025/03/28" xr:uid="{8C290D7A-F871-C04C-A454-1BDE35CA02DC}"/>
    <hyperlink ref="B210" r:id="rId411" display="https://www.the-numbers.com/movie/Kuberaa-(2025-India)" xr:uid="{47FED89E-4A79-F145-A090-6A2E4E4C6654}"/>
    <hyperlink ref="C210" r:id="rId412" display="https://www.the-numbers.com/box-office-chart/daily/2025/06/20" xr:uid="{661DF567-1C55-A142-9A50-4A3838D9995C}"/>
    <hyperlink ref="B211" r:id="rId413" display="https://www.the-numbers.com/movie/Se7en-(1995)" xr:uid="{1AD47EC2-E8C4-784B-8998-61E9A7EE31BF}"/>
    <hyperlink ref="B212" r:id="rId414" display="https://www.the-numbers.com/movie/Green-and-Gold-(2025)" xr:uid="{8D26C38D-7763-6D44-B45C-46A027FF77FF}"/>
    <hyperlink ref="C212" r:id="rId415" display="https://www.the-numbers.com/box-office-chart/daily/2025/01/31" xr:uid="{EBC5FFAD-7C94-924D-B317-64D0663BC1E9}"/>
    <hyperlink ref="B213" r:id="rId416" display="https://www.the-numbers.com/movie/Elf-(2003)" xr:uid="{89157575-D0D2-A440-8C8A-B7FC45D3E92D}"/>
    <hyperlink ref="C213" r:id="rId417" display="https://www.the-numbers.com/box-office-chart/daily/2003/11/07" xr:uid="{A76AB0DE-5A38-0649-9AC8-7EFC1D4BFB81}"/>
    <hyperlink ref="B214" r:id="rId418" display="https://www.the-numbers.com/movie/Mirai-(2025-India)" xr:uid="{7D976B68-883F-9843-9E18-E5640AB185E6}"/>
    <hyperlink ref="C214" r:id="rId419" display="https://www.the-numbers.com/box-office-chart/daily/2025/09/11" xr:uid="{7D339B2C-3046-784E-98EE-7A1905819F4D}"/>
    <hyperlink ref="B215" r:id="rId420" display="https://www.the-numbers.com/movie/Dead-of-Winter-(2025)" xr:uid="{B71D9694-3ECF-D44B-B7F6-6712B52EC2B0}"/>
    <hyperlink ref="C215" r:id="rId421" display="https://www.the-numbers.com/box-office-chart/daily/2025/09/26" xr:uid="{001E3FB0-9AE0-804E-9564-BC956EE3C059}"/>
    <hyperlink ref="B216" r:id="rId422" display="https://www.the-numbers.com/movie/Willy-Wonka-and-the-Chocolate-Factory" xr:uid="{8EF70C23-49ED-504C-9C93-965E3395FC4E}"/>
    <hyperlink ref="B217" r:id="rId423" display="https://www.the-numbers.com/movie/Locked-(2025)" xr:uid="{C40F3671-BF44-984C-ACF3-11D38F53C8A0}"/>
    <hyperlink ref="C217" r:id="rId424" display="https://www.the-numbers.com/box-office-chart/daily/2025/03/21" xr:uid="{8627600D-9526-ED41-9700-18F27519CD49}"/>
    <hyperlink ref="B218" r:id="rId425" display="https://www.the-numbers.com/movie/Yek-tasadef-sadeh-(2025-Iran)" xr:uid="{DDB23B94-92E0-0B46-A1FC-F1F904A2D7C7}"/>
    <hyperlink ref="C218" r:id="rId426" display="https://www.the-numbers.com/box-office-chart/daily/2025/10/15" xr:uid="{CDC8A985-542D-9F48-9D2C-379D48EBAEA6}"/>
    <hyperlink ref="B219" r:id="rId427" display="https://www.the-numbers.com/movie/Kiss-of-the-Spider-Woman-(2025)" xr:uid="{CFF81A99-F20D-6447-A66F-C6B5C2BA5A4B}"/>
    <hyperlink ref="C219" r:id="rId428" display="https://www.the-numbers.com/box-office-chart/daily/2025/10/10" xr:uid="{E86357FD-3649-CB4D-9B94-CB4F4F67EA03}"/>
    <hyperlink ref="B220" r:id="rId429" display="https://www.the-numbers.com/movie/Agente-Secreto-O-(2025-Brazil)" xr:uid="{842CCE85-5513-8C44-A448-D98E0B9B017A}"/>
    <hyperlink ref="C220" r:id="rId430" display="https://www.the-numbers.com/box-office-chart/daily/2025/11/26" xr:uid="{6CB49FC6-167B-4647-BC27-BC8F133A5E63}"/>
    <hyperlink ref="B221" r:id="rId431" display="https://www.the-numbers.com/movie/Home-The-(2025)" xr:uid="{FFA3D4CA-F9F3-1D47-985E-5B11B27F227F}"/>
    <hyperlink ref="C221" r:id="rId432" display="https://www.the-numbers.com/box-office-chart/daily/2025/07/25" xr:uid="{A921FB8E-8E92-BF49-825F-2CF1D5A475CF}"/>
    <hyperlink ref="B222" r:id="rId433" display="https://www.the-numbers.com/movie/Eden-(2025)" xr:uid="{CBFD6F02-CD22-444A-A944-84EC6E65FA49}"/>
    <hyperlink ref="C222" r:id="rId434" display="https://www.the-numbers.com/box-office-chart/daily/2025/08/22" xr:uid="{C64CF199-5E2D-2E4B-BB62-519D9AF2B860}"/>
    <hyperlink ref="B223" r:id="rId435" display="https://www.the-numbers.com/movie/Withnail-and-I-(1987-United-Kingdom)" xr:uid="{22D199FD-E813-9B43-986A-CD746CA1654C}"/>
    <hyperlink ref="B224" r:id="rId436" display="https://www.the-numbers.com/movie/Twilight-(2008)" xr:uid="{10EFBA7C-DBA8-3A40-9CF1-9E79ADEDD146}"/>
    <hyperlink ref="C224" r:id="rId437" display="https://www.the-numbers.com/box-office-chart/daily/2008/11/21" xr:uid="{7578893B-E422-FE40-83D3-3F693AE712A8}"/>
    <hyperlink ref="B225" r:id="rId438" display="https://www.the-numbers.com/movie/Highest-2-Lowest-(2025)" xr:uid="{C9130D2C-35F7-1046-A7B8-9E2570D2CF8A}"/>
    <hyperlink ref="C225" r:id="rId439" display="https://www.the-numbers.com/box-office-chart/daily/2025/08/15" xr:uid="{AD67B67E-711F-C646-B3E8-F4BBE7148B23}"/>
    <hyperlink ref="B226" r:id="rId440" display="https://www.the-numbers.com/movie/Silent-Night-Deadly-Night-(2025)" xr:uid="{D5B5CB51-E1AE-C34E-925E-F0D01C209FD2}"/>
    <hyperlink ref="C226" r:id="rId441" display="https://www.the-numbers.com/box-office-chart/daily/2025/12/12" xr:uid="{8C6EDF43-4581-2A4F-B311-7829FE72D11C}"/>
    <hyperlink ref="B227" r:id="rId442" display="https://www.the-numbers.com/movie/Polar-Express-The-(2004)" xr:uid="{6D8415AB-C799-744E-9084-B6B5EDC29F3D}"/>
    <hyperlink ref="C227" r:id="rId443" display="https://www.the-numbers.com/box-office-chart/daily/2004/11/10" xr:uid="{DA0B46C3-C4DA-EC4D-9AAC-9E505FB0EE9F}"/>
    <hyperlink ref="B228" r:id="rId444" display="https://www.the-numbers.com/movie/Bad-Shabbos-(2024)" xr:uid="{A2260904-EE40-8844-8F97-DBB7CAB71A2A}"/>
    <hyperlink ref="C228" r:id="rId445" display="https://www.the-numbers.com/box-office-chart/daily/2024/11/29" xr:uid="{FB03341B-F757-A64F-A3AE-1E421F600216}"/>
    <hyperlink ref="B229" r:id="rId446" display="https://www.the-numbers.com/movie/Its-Never-Over-Jeff-Buckley-(2025)" xr:uid="{24499FB2-C23B-3649-AF83-EA80D7865A11}"/>
    <hyperlink ref="C229" r:id="rId447" display="https://www.the-numbers.com/box-office-chart/daily/2025/08/08" xr:uid="{9A0DAAA2-CC0D-7B4D-BB3F-EBECD89C1662}"/>
    <hyperlink ref="B230" r:id="rId448" display="https://www.the-numbers.com/movie/Wild-Robot-The-(2024)" xr:uid="{BCC0A2D4-A5A2-BF4F-B5E0-39F1105B684F}"/>
    <hyperlink ref="C230" r:id="rId449" display="https://www.the-numbers.com/box-office-chart/daily/2024/09/27" xr:uid="{AA812B34-B348-A34F-954D-B36E41D58DB7}"/>
    <hyperlink ref="B231" r:id="rId450" display="https://www.the-numbers.com/movie/October-8-(2025)" xr:uid="{666BBD79-48AB-7D40-8EB4-02CDC200D716}"/>
    <hyperlink ref="C231" r:id="rId451" display="https://www.the-numbers.com/box-office-chart/daily/2025/03/14" xr:uid="{2F451577-3587-8747-A085-C42CFA03CD74}"/>
    <hyperlink ref="B232" r:id="rId452" display="https://www.the-numbers.com/movie/Bone-Lake-(2025)" xr:uid="{9AB79E9A-E512-254C-97B8-37F7DDA95754}"/>
    <hyperlink ref="C232" r:id="rId453" display="https://www.the-numbers.com/box-office-chart/daily/2025/10/03" xr:uid="{588074D4-F88A-8D43-91BB-D64952366746}"/>
    <hyperlink ref="B233" r:id="rId454" display="https://www.the-numbers.com/movie/Damned-The-(2025-Ireland)" xr:uid="{900D07C7-B4D9-464F-9530-9D257F9C912E}"/>
    <hyperlink ref="C233" r:id="rId455" display="https://www.the-numbers.com/box-office-chart/daily/2025/01/03" xr:uid="{FC83E09C-450B-124B-B8D0-11E8DC506D03}"/>
    <hyperlink ref="B234" r:id="rId456" display="https://www.the-numbers.com/movie/Surfer-The-(2025)" xr:uid="{11428777-008D-454B-BA75-051A9D22C13C}"/>
    <hyperlink ref="C234" r:id="rId457" display="https://www.the-numbers.com/box-office-chart/daily/2025/05/02" xr:uid="{0B846002-DD61-6D4A-9BD8-568022A9656B}"/>
    <hyperlink ref="B235" r:id="rId458" display="https://www.the-numbers.com/movie/Conclave-(2024)" xr:uid="{8F8BC8E5-90D4-884E-B7BE-9E47BEBC0A26}"/>
    <hyperlink ref="C235" r:id="rId459" display="https://www.the-numbers.com/box-office-chart/daily/2024/10/25" xr:uid="{81C34EAD-7C61-254F-B0E6-A89075FD4F33}"/>
    <hyperlink ref="B236" r:id="rId460" display="https://www.the-numbers.com/movie/Spider-Man" xr:uid="{E412EDAD-B224-D345-B5B5-EDA341090B50}"/>
    <hyperlink ref="C236" r:id="rId461" display="https://www.the-numbers.com/box-office-chart/daily/2002/05/03" xr:uid="{DEFE9209-D25F-8349-AEF7-2314147E0C5A}"/>
    <hyperlink ref="B237" r:id="rId462" display="https://www.the-numbers.com/movie/Twinless-(2025)" xr:uid="{6C3D424A-AD3D-9F4C-A656-EA535718E8B9}"/>
    <hyperlink ref="C237" r:id="rId463" display="https://www.the-numbers.com/box-office-chart/daily/2025/09/05" xr:uid="{EB93AB53-DFF0-274E-9A41-F15A3B590B8A}"/>
    <hyperlink ref="B238" r:id="rId464" display="https://www.the-numbers.com/movie/Interstellar-(2014)" xr:uid="{79330FFD-CB2E-C743-AF32-0ED5DBDE9084}"/>
    <hyperlink ref="C238" r:id="rId465" display="https://www.the-numbers.com/box-office-chart/daily/2014/11/05" xr:uid="{AA0AFFED-6519-CC49-890A-F1BFEC4BD803}"/>
    <hyperlink ref="B239" r:id="rId466" display="https://www.the-numbers.com/movie/My-Dead-Friend-Zoe-(2025)" xr:uid="{91DE3481-1B4E-8848-A085-46583EDB93A8}"/>
    <hyperlink ref="C239" r:id="rId467" display="https://www.the-numbers.com/box-office-chart/daily/2025/02/28" xr:uid="{B4D4E4C9-031A-7E42-B48F-E1D8E016E932}"/>
    <hyperlink ref="B240" r:id="rId468" display="https://www.the-numbers.com/movie/Valiant-One-(2025)" xr:uid="{37AF157F-3D0E-3F4E-9A1D-9350CA8927F7}"/>
    <hyperlink ref="C240" r:id="rId469" display="https://www.the-numbers.com/box-office-chart/daily/2025/01/31" xr:uid="{3CACC75C-D6A2-7847-AFB5-D5292A9A5331}"/>
    <hyperlink ref="B241" r:id="rId470" display="https://www.the-numbers.com/movie/Mobile-Suit-Gundam-GQuuuuuuX-Beginning-(2025-Japan)" xr:uid="{9CBD4DEE-ED8B-BF47-A233-62A816B63C90}"/>
    <hyperlink ref="C241" r:id="rId471" display="https://www.the-numbers.com/box-office-chart/daily/2025/02/28" xr:uid="{48277649-972F-5B44-96BE-5FB484147096}"/>
    <hyperlink ref="B242" r:id="rId472" display="https://www.the-numbers.com/movie/Perfect-Blue-(1997-Japan)" xr:uid="{F73B34D9-FC20-7D49-AD09-28D9AC212BB1}"/>
    <hyperlink ref="C242" r:id="rId473" display="https://www.the-numbers.com/box-office-chart/daily/1999/08/20" xr:uid="{5463E834-DA0D-1649-956B-DC2258706D3B}"/>
    <hyperlink ref="B243" r:id="rId474" display="https://www.the-numbers.com/movie/Magazine-Dreams-(2025)" xr:uid="{2B488321-3E91-5844-996D-71649059BB42}"/>
    <hyperlink ref="C243" r:id="rId475" display="https://www.the-numbers.com/box-office-chart/daily/2025/03/21" xr:uid="{4308177E-9943-974B-B8F1-5664DF76BB8E}"/>
    <hyperlink ref="B244" r:id="rId476" display="https://www.the-numbers.com/movie/Anemone-(2025)" xr:uid="{19EDCF59-4567-B043-9514-1E9294568FD6}"/>
    <hyperlink ref="C244" r:id="rId477" display="https://www.the-numbers.com/box-office-chart/daily/2025/10/03" xr:uid="{4F266EE9-0DE3-3044-BCDC-B16B84AA3736}"/>
    <hyperlink ref="B245" r:id="rId478" display="https://www.the-numbers.com/movie/Substance-The-(2024)" xr:uid="{E6C334D5-360B-DE4E-B92A-B2160B441716}"/>
    <hyperlink ref="C245" r:id="rId479" display="https://www.the-numbers.com/box-office-chart/daily/2024/09/20" xr:uid="{D6E4B4BA-9F2F-E349-B2E4-71E2C3B5D36A}"/>
    <hyperlink ref="B246" r:id="rId480" display="https://www.the-numbers.com/movie/Spider-Man-2" xr:uid="{35EC8979-CFBE-5948-8241-6DEF5A44F925}"/>
    <hyperlink ref="C246" r:id="rId481" display="https://www.the-numbers.com/box-office-chart/daily/2004/06/30" xr:uid="{C01E22FF-1FA0-FE42-AC51-C605F265FC57}"/>
    <hyperlink ref="B247" r:id="rId482" display="https://www.the-numbers.com/movie/Mastermind-The-(2025)" xr:uid="{760CA4A7-807F-5044-A87F-583BF3638C1F}"/>
    <hyperlink ref="C247" r:id="rId483" display="https://www.the-numbers.com/box-office-chart/daily/2025/10/17" xr:uid="{C03D5F0B-D5F5-004C-9624-A9007CB576A0}"/>
    <hyperlink ref="B248" r:id="rId484" display="https://www.the-numbers.com/movie/If-I-Had-Legs-Id-Kick-You-(2025)" xr:uid="{14F005C4-D835-1446-B1B7-DAA8B04279B0}"/>
    <hyperlink ref="C248" r:id="rId485" display="https://www.the-numbers.com/box-office-chart/daily/2025/10/10" xr:uid="{C0CE1814-050C-FC42-ABC1-237C6C960B0E}"/>
    <hyperlink ref="B249" r:id="rId486" display="https://www.the-numbers.com/movie/ParaNorman-(2012)" xr:uid="{53B8832D-B55F-134C-A340-664A3C5F57BD}"/>
    <hyperlink ref="C249" r:id="rId487" display="https://www.the-numbers.com/box-office-chart/daily/2012/08/17" xr:uid="{44E527EA-A34C-EB4A-A7A0-47A52CBE1BFA}"/>
    <hyperlink ref="B250" r:id="rId488" display="https://www.the-numbers.com/movie/Dogma-(1999)" xr:uid="{4CFC79AC-4207-6C4A-B8D3-B5F02F92D7F6}"/>
    <hyperlink ref="C250" r:id="rId489" display="https://www.the-numbers.com/box-office-chart/daily/1999/11/12" xr:uid="{13D4E83B-F0A0-8448-81AB-EC83FDD13DBB}"/>
    <hyperlink ref="B251" r:id="rId490" display="https://www.the-numbers.com/movie/Ash-(2025)" xr:uid="{8D6CAFFB-B8B1-6048-A47F-89FB2CEA68BE}"/>
    <hyperlink ref="C251" r:id="rId491" display="https://www.the-numbers.com/box-office-chart/daily/2025/03/21" xr:uid="{541E74FB-641E-BC4F-93DB-15FAA783D95E}"/>
    <hyperlink ref="B252" r:id="rId492" display="https://www.the-numbers.com/movie/Brokeback-Mountain" xr:uid="{96AFB5A9-96AE-494E-834D-9908F3B9455A}"/>
    <hyperlink ref="C252" r:id="rId493" display="https://www.the-numbers.com/box-office-chart/daily/2005/12/09" xr:uid="{1E33B802-B30D-7046-B5B1-653CE005FAB5}"/>
    <hyperlink ref="B253" r:id="rId494" display="https://www.the-numbers.com/movie/CatVideoFest-2025-(2025)" xr:uid="{98162B6C-3558-B74A-8290-084DB885FE3A}"/>
    <hyperlink ref="C253" r:id="rId495" display="https://www.the-numbers.com/box-office-chart/daily/2025/08/01" xr:uid="{DEF45A2E-5092-2B46-A24F-47DF1F386B2D}"/>
    <hyperlink ref="B254" r:id="rId496" display="https://www.the-numbers.com/movie/Baahubali-The-Epic-(2025-India)" xr:uid="{8994BF8B-B3D8-FC49-8F3F-E2CADD2F793B}"/>
    <hyperlink ref="C254" r:id="rId497" display="https://www.the-numbers.com/box-office-chart/daily/2025/10/31" xr:uid="{C870C85D-3442-F44E-8974-2AAF16BBE8C6}"/>
    <hyperlink ref="B255" r:id="rId498" display="https://www.the-numbers.com/movie/Fackham-Hall-(2025-United-Kingdom)" xr:uid="{DE957A67-2B54-4649-8E8B-F38BD0533A8E}"/>
    <hyperlink ref="C255" r:id="rId499" display="https://www.the-numbers.com/box-office-chart/daily/2025/12/05" xr:uid="{C680A67D-FEE9-974A-A189-45A7CAC3BA46}"/>
    <hyperlink ref="B256" r:id="rId500" display="https://www.the-numbers.com/movie/On-Swift-Horses-(2025-United-Kingdom)" xr:uid="{BA5323B5-99A1-C549-8317-4A2E4A1E050F}"/>
    <hyperlink ref="C256" r:id="rId501" display="https://www.the-numbers.com/box-office-chart/daily/2025/04/25" xr:uid="{4484C8D0-6298-8846-9043-9FF7FFB36C4D}"/>
    <hyperlink ref="B257" r:id="rId502" display="https://www.the-numbers.com/movie/In-Whose-Name-(2025)" xr:uid="{C7DE8991-4FEF-104C-B7CA-1DE282DB0E37}"/>
    <hyperlink ref="C257" r:id="rId503" display="https://www.the-numbers.com/box-office-chart/daily/2025/09/19" xr:uid="{625CF051-9345-4147-9715-4E48FB6051E3}"/>
    <hyperlink ref="B258" r:id="rId504" display="https://www.the-numbers.com/movie/Christmas-Ring-The-(2025)" xr:uid="{31C8B63C-D5D5-604E-BF88-25265A3337A7}"/>
    <hyperlink ref="C258" r:id="rId505" display="https://www.the-numbers.com/box-office-chart/daily/2025/11/07" xr:uid="{3B838250-87F6-214E-BD1C-59F2FD386154}"/>
    <hyperlink ref="B259" r:id="rId506" display="https://www.the-numbers.com/movie/Primitive-War-(2025-Australia)" xr:uid="{AF2B8E4C-3A2F-494F-9B34-9DB35C4BF681}"/>
    <hyperlink ref="C259" r:id="rId507" display="https://www.the-numbers.com/box-office-chart/daily/2025/08/21" xr:uid="{7D9A88ED-321F-5D4C-AB9A-E977FE2DA3F0}"/>
    <hyperlink ref="B260" r:id="rId508" display="https://www.the-numbers.com/movie/Unholy-Trinity-The-(2025)" xr:uid="{D50FBC12-67B9-A443-AD13-CD3C31624566}"/>
    <hyperlink ref="C260" r:id="rId509" display="https://www.the-numbers.com/box-office-chart/daily/2025/06/13" xr:uid="{8A02C300-2C6C-0B43-8F1F-C990C9C6BF35}"/>
    <hyperlink ref="B261" r:id="rId510" display="https://www.the-numbers.com/movie/Nightmare-Before-Christmas-The" xr:uid="{43CC28AD-6B06-9C4B-BF86-E7BF61D94BEF}"/>
    <hyperlink ref="B262" r:id="rId511" display="https://www.the-numbers.com/movie/National-Lampoons-Christmas-Vacation" xr:uid="{658522E9-CF3A-A442-86C4-D83EF2DB7A92}"/>
    <hyperlink ref="B263" r:id="rId512" display="https://www.the-numbers.com/movie/Corpse-Bride" xr:uid="{2C73946F-6384-0B40-94F4-144A0AAD269A}"/>
    <hyperlink ref="C263" r:id="rId513" display="https://www.the-numbers.com/box-office-chart/daily/2005/09/23" xr:uid="{464DE89F-5B5E-D14D-AA18-F1B5EFF2F30F}"/>
    <hyperlink ref="B264" r:id="rId514" display="https://www.the-numbers.com/movie/J-hope-Tour-Hope-on-the-Stage-in-Japan-Live-Viewing-(2025-South-Korea)" xr:uid="{006CB9DE-4000-DA49-B530-66F503F46C28}"/>
    <hyperlink ref="C264" r:id="rId515" display="https://www.the-numbers.com/box-office-chart/daily/2025/05/31" xr:uid="{EB6835CF-3238-0D4D-B138-1602DE6C55AD}"/>
    <hyperlink ref="B265" r:id="rId516" display="https://www.the-numbers.com/movie/Met-Opera-Le-Nozze-Di-Figaro-(2025)" xr:uid="{7F5E4E06-90BB-E749-81CF-65C11E56A2E2}"/>
    <hyperlink ref="C265" r:id="rId517" display="https://www.the-numbers.com/box-office-chart/daily/2025/04/26" xr:uid="{D63652C8-2FE8-C241-A509-79C1AB7FE70B}"/>
    <hyperlink ref="B266" r:id="rId518" display="https://www.the-numbers.com/movie/Sneaks-(2025)" xr:uid="{C6621D9C-EF0B-8F46-9942-D5C5427E0DAC}"/>
    <hyperlink ref="C266" r:id="rId519" display="https://www.the-numbers.com/box-office-chart/daily/2025/04/18" xr:uid="{57041C89-9FEA-E34C-9F89-C85ED0786836}"/>
    <hyperlink ref="B267" r:id="rId520" display="https://www.the-numbers.com/movie/North-Star-(2025-United-Kingdom)" xr:uid="{1AC518F9-31DF-7244-9144-13562EE0C6E5}"/>
    <hyperlink ref="C267" r:id="rId521" display="https://www.the-numbers.com/box-office-chart/daily/2025/08/08" xr:uid="{6BE7F162-6939-D043-91EE-DA81C3F9EDD9}"/>
    <hyperlink ref="B268" r:id="rId522" display="https://www.the-numbers.com/movie/Nice-Indian-Boy-A-(2025)" xr:uid="{5E953256-0241-7D41-B4B6-73E9D6D0DF13}"/>
    <hyperlink ref="C268" r:id="rId523" display="https://www.the-numbers.com/box-office-chart/daily/2025/04/04" xr:uid="{7FAF515D-E6EB-9F40-8374-37C71C473E26}"/>
    <hyperlink ref="B269" r:id="rId524" display="https://www.the-numbers.com/movie/No-Other-Choice-(2025-South-Korea)" xr:uid="{DA5D7178-908C-C148-B5D5-1037D4447EB3}"/>
    <hyperlink ref="C269" r:id="rId525" display="https://www.the-numbers.com/box-office-chart/daily/2025/12/25" xr:uid="{CB1A79C8-5E3E-C043-B04C-A0EB0D3751AA}"/>
    <hyperlink ref="B270" r:id="rId526" display="https://www.the-numbers.com/movie/HARBIN-(2024-South-Korea)" xr:uid="{87F5FC2B-1FFB-8147-99FE-0FA4C48F71AE}"/>
    <hyperlink ref="C270" r:id="rId527" display="https://www.the-numbers.com/box-office-chart/daily/2024/12/25" xr:uid="{826EED92-737B-8445-BCBB-24668C1E2850}"/>
    <hyperlink ref="B271" r:id="rId528" display="https://www.the-numbers.com/movie/Thamma-(2025-India)" xr:uid="{579AA2F1-ADAC-FC4A-B704-3E5B0A3990C7}"/>
    <hyperlink ref="C271" r:id="rId529" display="https://www.the-numbers.com/box-office-chart/daily/2025/10/21" xr:uid="{46AD1357-81DB-A648-9F61-362FD6B1B96D}"/>
    <hyperlink ref="B272" r:id="rId530" display="https://www.the-numbers.com/movie/Harry-Potter-and-the-Sorcerers-Stone" xr:uid="{1ECABA58-FA2B-9647-8F23-FDC37541C1F6}"/>
    <hyperlink ref="C272" r:id="rId531" display="https://www.the-numbers.com/box-office-chart/daily/2001/11/16" xr:uid="{9E96AC24-C73C-7542-B0CB-865BA2BEA038}"/>
    <hyperlink ref="B273" r:id="rId532" display="https://www.the-numbers.com/movie/Rosario-(2025)" xr:uid="{7AD10CCC-8BB7-0647-BB96-9E6851D33CE8}"/>
    <hyperlink ref="C273" r:id="rId533" display="https://www.the-numbers.com/box-office-chart/daily/2025/05/02" xr:uid="{0FFF748E-9C08-7344-9B7A-8A410ED95C8A}"/>
    <hyperlink ref="B274" r:id="rId534" display="https://www.the-numbers.com/movie/Apollo-13" xr:uid="{3DCCFC19-944F-A844-9804-BA74D167FC7F}"/>
    <hyperlink ref="B275" r:id="rId535" display="https://www.the-numbers.com/movie/Secret-Mall-Apartment-(2025)" xr:uid="{5D1C71AF-68EB-D145-9E5C-5A154192D649}"/>
    <hyperlink ref="C275" r:id="rId536" display="https://www.the-numbers.com/box-office-chart/daily/2025/03/21" xr:uid="{1538BAD1-1ED8-A54D-B27C-CBFE74A68068}"/>
    <hyperlink ref="B276" r:id="rId537" display="https://www.the-numbers.com/movie/Kantara-A-Legend-Chapter-1-(2025-India)" xr:uid="{9DA6B56B-C682-1F4D-88CD-923D9DEA1B72}"/>
    <hyperlink ref="C276" r:id="rId538" display="https://www.the-numbers.com/box-office-chart/daily/2025/10/02" xr:uid="{81714187-5CF4-7C4C-8E9A-6BD5A13FE7E6}"/>
    <hyperlink ref="B277" r:id="rId539" display="https://www.the-numbers.com/movie/History-of-Sound-The-(2025)" xr:uid="{85EE59EF-2DB2-E649-9794-9FD03EDDA603}"/>
    <hyperlink ref="C277" r:id="rId540" display="https://www.the-numbers.com/box-office-chart/daily/2025/09/12" xr:uid="{1E2DDE82-3F86-6A42-A359-AD1A4DC07682}"/>
    <hyperlink ref="B278" r:id="rId541" display="https://www.the-numbers.com/movie/In-the-Mood-for-Love" xr:uid="{93C46051-0B06-1344-A340-C64C9650AB99}"/>
    <hyperlink ref="C278" r:id="rId542" display="https://www.the-numbers.com/box-office-chart/daily/2001/02/02" xr:uid="{9A8080A5-0920-0B4F-A79D-CE8C83EC66AC}"/>
    <hyperlink ref="B279" r:id="rId543" display="https://www.the-numbers.com/movie/Angels-Egg-(1985-Japan)" xr:uid="{A8D81D26-7E15-3C46-8C63-1A25FF881AFF}"/>
    <hyperlink ref="B280" r:id="rId544" display="https://www.the-numbers.com/movie/Baltimorons-The-(2025)" xr:uid="{B7E80568-5495-0D4D-9B6C-5C5A805035A6}"/>
    <hyperlink ref="C280" r:id="rId545" display="https://www.the-numbers.com/box-office-chart/daily/2025/09/05" xr:uid="{B0C32BE5-A665-5B41-85F2-C2268D2E5AE7}"/>
    <hyperlink ref="B281" r:id="rId546" display="https://www.the-numbers.com/movie/Black-Swan" xr:uid="{F9BAC1CB-DFFA-5940-B937-66ACA9D4C73F}"/>
    <hyperlink ref="C281" r:id="rId547" display="https://www.the-numbers.com/box-office-chart/daily/2010/12/03" xr:uid="{E87C117A-A2BB-B94F-83E3-A60F83942AA5}"/>
    <hyperlink ref="B282" r:id="rId548" display="https://www.the-numbers.com/movie/Good-Bad-Ugly-(2025-India)" xr:uid="{335F061D-204C-494E-94E8-4FDD8E855F16}"/>
    <hyperlink ref="C282" r:id="rId549" display="https://www.the-numbers.com/box-office-chart/daily/2025/04/10" xr:uid="{10D613DC-51F8-5A40-A1A8-05F7491DD066}"/>
    <hyperlink ref="B283" r:id="rId550" display="https://www.the-numbers.com/movie/Hard-Truths-(2024-United-Kingdom)" xr:uid="{1083B71F-89F4-0B4A-A254-0C94AD34A4A1}"/>
    <hyperlink ref="C283" r:id="rId551" display="https://www.the-numbers.com/box-office-chart/daily/2025/01/10" xr:uid="{0D95DD88-BBBC-2842-9E2C-BA101B8691C5}"/>
    <hyperlink ref="B284" r:id="rId552" display="https://www.the-numbers.com/movie/Cleaner-(2025-United-Kingdom)" xr:uid="{E87E9FA7-05B5-7D41-A4C1-912585B42A2D}"/>
    <hyperlink ref="C284" r:id="rId553" display="https://www.the-numbers.com/box-office-chart/daily/2025/02/21" xr:uid="{2C0115D8-6087-0245-ACEE-73E9232B559C}"/>
    <hyperlink ref="B285" r:id="rId554" display="https://www.the-numbers.com/movie/Harry-Potter-and-the-Goblet-of-Fire" xr:uid="{29254777-CE2E-0E45-80EE-DCF7E95397BF}"/>
    <hyperlink ref="C285" r:id="rId555" display="https://www.the-numbers.com/box-office-chart/daily/2005/11/18" xr:uid="{639F0BBC-001C-C747-8F76-DF5F377D2124}"/>
    <hyperlink ref="B286" r:id="rId556" display="https://www.the-numbers.com/movie/40-Acres-(2024-Canada)" xr:uid="{287BF899-04C6-5D44-9A7A-505C4FFBF01A}"/>
    <hyperlink ref="C286" r:id="rId557" display="https://www.the-numbers.com/box-office-chart/daily/2025/07/02" xr:uid="{9BBF0FAB-4D9C-F045-8443-5F74A81745D3}"/>
    <hyperlink ref="B287" r:id="rId558" display="https://www.the-numbers.com/movie/Shrouds-The-(2024-Canada)" xr:uid="{E1C90705-06B7-B94E-8B85-DDA9A25B527E}"/>
    <hyperlink ref="C287" r:id="rId559" display="https://www.the-numbers.com/box-office-chart/daily/2025/04/18" xr:uid="{779E7C9F-B0B9-504A-BAAD-A35004E1636F}"/>
    <hyperlink ref="B288" r:id="rId560" display="https://www.the-numbers.com/movie/Cheech-and-Chongs-Last-Movie-(2025)" xr:uid="{70833E42-5771-F440-A85A-6251336859F6}"/>
    <hyperlink ref="C288" r:id="rId561" display="https://www.the-numbers.com/box-office-chart/daily/2025/04/25" xr:uid="{D959B382-DACF-A84D-ADB0-1CD3A50E531C}"/>
    <hyperlink ref="B289" r:id="rId562" display="https://www.the-numbers.com/movie/Grand-Prix-of-Europe-(2025-Germany)" xr:uid="{C4541701-1E01-8D41-AC50-0D572D4D5747}"/>
    <hyperlink ref="C289" r:id="rId563" display="https://www.the-numbers.com/box-office-chart/daily/2025/11/07" xr:uid="{1CE74BB3-F896-A840-B6EC-E628A01A07EC}"/>
    <hyperlink ref="B290" r:id="rId564" display="https://www.the-numbers.com/movie/American-Miracle-The-(2025)" xr:uid="{676AD2E6-A57F-2946-9D9F-355097A34BA1}"/>
    <hyperlink ref="C290" r:id="rId565" display="https://www.the-numbers.com/box-office-chart/daily/2025/06/09" xr:uid="{141D3E52-2783-EE4B-83F5-1CDFCC61DC67}"/>
    <hyperlink ref="B291" r:id="rId566" display="https://www.the-numbers.com/movie/Sacramento-(2025)" xr:uid="{CECF9B6F-E68D-3C4E-9E27-B32E9AAE867F}"/>
    <hyperlink ref="C291" r:id="rId567" display="https://www.the-numbers.com/box-office-chart/daily/2025/04/11" xr:uid="{959B6BCA-F854-364E-995E-A1B9AE8704A7}"/>
    <hyperlink ref="B292" r:id="rId568" display="https://www.the-numbers.com/movie/Threesome-The-(2025)" xr:uid="{E3E25376-72D1-5646-B1B5-30A0ED7E1F5E}"/>
    <hyperlink ref="C292" r:id="rId569" display="https://www.the-numbers.com/box-office-chart/daily/2025/09/05" xr:uid="{7EFDBDDD-281F-184C-861C-BBBC93A0F7CF}"/>
    <hyperlink ref="B293" r:id="rId570" display="https://www.the-numbers.com/movie/Clue-(1985)" xr:uid="{9EB4EB4B-FA7B-0A47-AF78-B9881321DA2A}"/>
    <hyperlink ref="B294" r:id="rId571" display="https://www.the-numbers.com/movie/Is-This-Thing-On-(2025)" xr:uid="{15F4DF01-B21C-554C-ACBD-D5015EB8C1ED}"/>
    <hyperlink ref="C294" r:id="rId572" display="https://www.the-numbers.com/box-office-chart/daily/2025/12/19" xr:uid="{8C9D24D2-622F-3A40-B79F-4D6965BA3418}"/>
    <hyperlink ref="B295" r:id="rId573" display="https://www.the-numbers.com/movie/Purple-Rain-(1984)" xr:uid="{ADF991EE-1E61-6043-A901-D67E141973D8}"/>
    <hyperlink ref="B296" r:id="rId574" display="https://www.the-numbers.com/movie/Peppa-Meets-the-Baby-Cinema-Experience-(2025-United-Kingdom)" xr:uid="{C7954FA9-FF60-CC4D-ACB2-0156A86EC270}"/>
    <hyperlink ref="C296" r:id="rId575" display="https://www.the-numbers.com/box-office-chart/daily/2025/05/30" xr:uid="{23F3D993-58B6-314B-8EF5-D0305BA6BD83}"/>
    <hyperlink ref="B297" r:id="rId576" display="https://www.the-numbers.com/movie/Legends-of-the-Condor-Heroes-The-Gallants-(2025-China)" xr:uid="{52208CC3-BC53-534F-AD31-0E2210B152EB}"/>
    <hyperlink ref="C297" r:id="rId577" display="https://www.the-numbers.com/box-office-chart/daily/2025/02/21" xr:uid="{5419303C-3037-8F4C-B60B-C76EFCE6A677}"/>
    <hyperlink ref="B298" r:id="rId578" display="https://www.the-numbers.com/movie/Real-Pain-A-(2024)" xr:uid="{FFDCCF11-942B-7541-82BF-B5050323135A}"/>
    <hyperlink ref="C298" r:id="rId579" display="https://www.the-numbers.com/box-office-chart/daily/2024/11/01" xr:uid="{B4FB2A39-B2B2-2643-9247-5C893509CE15}"/>
    <hyperlink ref="B299" r:id="rId580" display="https://www.the-numbers.com/movie/East-of-Wall-(2025)" xr:uid="{21B897E0-0F85-B840-9BEC-EA004E352209}"/>
    <hyperlink ref="C299" r:id="rId581" display="https://www.the-numbers.com/box-office-chart/daily/2025/08/15" xr:uid="{D5A4A125-DD2A-8D4F-872A-5B0CB2FADA21}"/>
    <hyperlink ref="B300" r:id="rId582" display="https://www.the-numbers.com/movie/Dont-Lets-Go-to-the-Dogs-Tonight-(2025-South-Africa)" xr:uid="{67ACDE92-E516-B74B-88C5-05782A48CB7A}"/>
    <hyperlink ref="C300" r:id="rId583" display="https://www.the-numbers.com/box-office-chart/daily/2025/07/11" xr:uid="{F8D41554-E225-0E42-8B6C-615682C3D5D8}"/>
    <hyperlink ref="B301" r:id="rId584" display="https://www.the-numbers.com/movie/Goonies-The-(1985)" xr:uid="{03C056CF-B6C7-0540-84AA-A7FDFF6F9D8E}"/>
    <hyperlink ref="B302" r:id="rId585" display="https://www.the-numbers.com/movie/Lurker-(2025)" xr:uid="{8736C892-9B79-1342-87E0-260107729734}"/>
    <hyperlink ref="C302" r:id="rId586" display="https://www.the-numbers.com/box-office-chart/daily/2025/08/22" xr:uid="{EA10F45C-D757-FF43-8F8A-12F84C9EF918}"/>
    <hyperlink ref="B303" r:id="rId587" display="https://www.the-numbers.com/movie/Jacobs-Ladder" xr:uid="{115676D0-AE54-8641-A50E-B0A6F1A16687}"/>
    <hyperlink ref="B304" r:id="rId588" display="https://www.the-numbers.com/movie/Seed-of-the-Sacred-Fig-The-(2024-Iran)" xr:uid="{7D7F7389-EBDF-D046-8558-B034378C5CF5}"/>
    <hyperlink ref="C304" r:id="rId589" display="https://www.the-numbers.com/box-office-chart/daily/2024/11/27" xr:uid="{EE62782E-0C78-AA4F-843E-F831DD3163C2}"/>
    <hyperlink ref="B305" r:id="rId590" display="https://www.the-numbers.com/movie/Twilight-Saga-New-Moon-The-(2009)" xr:uid="{A0992BCB-7E6E-284E-BDB2-7FA837EFD138}"/>
    <hyperlink ref="C305" r:id="rId591" display="https://www.the-numbers.com/box-office-chart/daily/2009/11/20" xr:uid="{D5D6ECC7-92A8-8B4A-B509-54F6A2F2A320}"/>
    <hyperlink ref="B306" r:id="rId592" display="https://www.the-numbers.com/movie/Twilight-Saga-Breaking-Dawn-Part-2-The" xr:uid="{97E8AB35-D528-9B40-960F-FC194B2D8EF7}"/>
    <hyperlink ref="C306" r:id="rId593" display="https://www.the-numbers.com/box-office-chart/daily/2012/11/16" xr:uid="{C1A8F7CB-B641-F94E-B4E7-242FBE2738F8}"/>
    <hyperlink ref="B307" r:id="rId594" display="https://www.the-numbers.com/movie/Dust-Bunny-(2025)" xr:uid="{8E8A8CD7-1227-C845-832A-74CE395112DA}"/>
    <hyperlink ref="C307" r:id="rId595" display="https://www.the-numbers.com/box-office-chart/daily/2025/12/12" xr:uid="{2BB4A3C3-9904-0245-BCD7-210E3998ACB6}"/>
    <hyperlink ref="B308" r:id="rId596" display="https://www.the-numbers.com/movie/Lord-of-the-Rings-The-Fellowship-of-the-Ring-The" xr:uid="{C217D249-6B7D-274C-A17D-353ABC845040}"/>
    <hyperlink ref="C308" r:id="rId597" display="https://www.the-numbers.com/box-office-chart/daily/2001/12/19" xr:uid="{C02E8A94-0664-F14A-98F6-610E2295E238}"/>
    <hyperlink ref="B309" r:id="rId598" display="https://www.the-numbers.com/movie/Breakfast-Club-The" xr:uid="{BB159B89-52EA-7748-A090-3104AB38A658}"/>
    <hyperlink ref="B310" r:id="rId599" display="https://www.the-numbers.com/movie/Colors-Within-The-(2024-Japan)" xr:uid="{541EDEB0-6F5F-B749-BFC7-49C0BF87ADF9}"/>
    <hyperlink ref="C310" r:id="rId600" display="https://www.the-numbers.com/box-office-chart/daily/2025/01/24" xr:uid="{83B01FFB-BBCF-D04A-860F-540349829248}"/>
    <hyperlink ref="B311" r:id="rId601" display="https://www.the-numbers.com/movie/Queen-of-the-Ring-(2025)" xr:uid="{CEF90F0B-DF0D-8340-8981-3E3A954B3F85}"/>
    <hyperlink ref="C311" r:id="rId602" display="https://www.the-numbers.com/box-office-chart/daily/2025/03/07" xr:uid="{E076A3F6-F83F-8947-BDA7-878F69A09870}"/>
    <hyperlink ref="B312" r:id="rId603" display="https://www.the-numbers.com/movie/Harry-Potter-and-the-Prisoner-of-Azkaban" xr:uid="{F846F9DC-E210-AF43-A71F-6E1511919EB5}"/>
    <hyperlink ref="C312" r:id="rId604" display="https://www.the-numbers.com/box-office-chart/daily/2004/06/04" xr:uid="{6DB166A7-3C14-C14C-AEC8-5E9937D9D0C3}"/>
    <hyperlink ref="B313" r:id="rId605" display="https://www.the-numbers.com/movie/Anniversary-(2025)" xr:uid="{F37E4228-F25E-9E4E-9CB4-2698182119CB}"/>
    <hyperlink ref="C313" r:id="rId606" display="https://www.the-numbers.com/box-office-chart/daily/2025/10/29" xr:uid="{27366C30-7328-AE43-9DB4-3188C8DE148D}"/>
    <hyperlink ref="B314" r:id="rId607" display="https://www.the-numbers.com/movie/Bob-Trevino-Likes-It-(2025)" xr:uid="{13C5831A-50C1-4844-B36F-74190DE61831}"/>
    <hyperlink ref="C314" r:id="rId608" display="https://www.the-numbers.com/box-office-chart/daily/2025/03/21" xr:uid="{11CA8C1B-951B-1B4E-9671-06FCB1659052}"/>
    <hyperlink ref="B315" r:id="rId609" display="https://www.the-numbers.com/movie/Ritual-The-(2025)" xr:uid="{6A203694-720D-4B47-A6C2-61FFDDBA00A5}"/>
    <hyperlink ref="C315" r:id="rId610" display="https://www.the-numbers.com/box-office-chart/daily/2025/06/06" xr:uid="{A3B76150-4615-F543-8C6F-123138B40692}"/>
    <hyperlink ref="B316" r:id="rId611" display="https://www.the-numbers.com/movie/Eephus-(2025)" xr:uid="{F8DED460-125E-DD47-813E-459E94B208D0}"/>
    <hyperlink ref="C316" r:id="rId612" display="https://www.the-numbers.com/box-office-chart/daily/2025/03/07" xr:uid="{4B55BE5F-730E-0348-A764-AA581069998B}"/>
    <hyperlink ref="B317" r:id="rId613" display="https://www.the-numbers.com/movie/Encampments-The-(2025)" xr:uid="{E73274A4-67BA-034A-B1E2-64894384A61B}"/>
    <hyperlink ref="C317" r:id="rId614" display="https://www.the-numbers.com/box-office-chart/daily/2025/03/28" xr:uid="{88516A94-4866-964D-BEDC-349B44A0EDB8}"/>
    <hyperlink ref="B318" r:id="rId615" display="https://www.the-numbers.com/movie/Lord-of-the-Rings-The-Return-of-the-King-The" xr:uid="{30A5929D-D1AD-524C-AD49-9FAE5966485E}"/>
    <hyperlink ref="C318" r:id="rId616" display="https://www.the-numbers.com/box-office-chart/daily/2003/12/17" xr:uid="{85F1C020-AF4D-BE45-AC98-B18D142D3183}"/>
    <hyperlink ref="B319" r:id="rId617" display="https://www.the-numbers.com/movie/Dr-Seuss-The-Grinch-(2018)" xr:uid="{262644D2-71EA-DB45-A22C-F237749416E6}"/>
    <hyperlink ref="C319" r:id="rId618" display="https://www.the-numbers.com/box-office-chart/daily/2018/11/09" xr:uid="{441B416A-B232-964A-A473-0CF219054488}"/>
    <hyperlink ref="B320" r:id="rId619" display="https://www.the-numbers.com/movie/Twilight-Saga-Breaking-Dawn-Part-1-The" xr:uid="{4831F874-2C38-5349-86AB-7107307777B3}"/>
    <hyperlink ref="C320" r:id="rId620" display="https://www.the-numbers.com/box-office-chart/daily/2011/11/18" xr:uid="{E314A719-7018-EA4D-AF75-0315F58D750D}"/>
    <hyperlink ref="B321" r:id="rId621" display="https://www.the-numbers.com/movie/Kaiju-No-8-(2025-Japan)" xr:uid="{3D961486-06BE-0B4A-AEDA-657DA668D9AC}"/>
    <hyperlink ref="C321" r:id="rId622" display="https://www.the-numbers.com/box-office-chart/daily/2025/04/13" xr:uid="{CE255ABC-389C-8144-800F-C77127D8D8AF}"/>
    <hyperlink ref="B322" r:id="rId623" display="https://www.the-numbers.com/movie/Parasite-(2019-South-Korea)" xr:uid="{B7AD3326-2F9C-9544-816C-D166C85CE442}"/>
    <hyperlink ref="C322" r:id="rId624" display="https://www.the-numbers.com/box-office-chart/daily/2019/10/11" xr:uid="{83652A0E-4D28-9D45-B523-88593515C20B}"/>
    <hyperlink ref="B323" r:id="rId625" display="https://www.the-numbers.com/movie/Lord-of-the-Rings-The-Two-Towers-The" xr:uid="{E5C8A966-7102-724B-9919-2AE3E693A887}"/>
    <hyperlink ref="C323" r:id="rId626" display="https://www.the-numbers.com/box-office-chart/daily/2002/12/18" xr:uid="{276391CE-9F22-BD4D-93B7-2DB5D89EA36E}"/>
    <hyperlink ref="B324" r:id="rId627" display="https://www.the-numbers.com/movie/UFC-319-du-Plessis-vs-Chimaev-(2025)" xr:uid="{034121B1-0AA3-C048-88CC-52D54CCD802D}"/>
    <hyperlink ref="C324" r:id="rId628" display="https://www.the-numbers.com/box-office-chart/daily/2025/08/16" xr:uid="{A57ECEA1-9532-9649-93C3-1A44F6AF38B6}"/>
    <hyperlink ref="B325" r:id="rId629" display="https://www.the-numbers.com/movie/Comte-de-Monte-Cristo-Le-(2024-France)" xr:uid="{D13F2D07-BCC2-904B-B011-1240BFE9E64F}"/>
    <hyperlink ref="C325" r:id="rId630" display="https://www.the-numbers.com/box-office-chart/daily/2024/12/20" xr:uid="{70BB9A8E-D512-2A45-B6B2-D66C9C08D749}"/>
    <hyperlink ref="B326" r:id="rId631" display="https://www.the-numbers.com/movie/Raising-the-Bar-the-Alma-Richards-Story-(2025)" xr:uid="{12DDD94F-488F-1841-BB40-57E872BA995A}"/>
    <hyperlink ref="C326" r:id="rId632" display="https://www.the-numbers.com/box-office-chart/daily/2025/04/25" xr:uid="{31BD4C8A-95B9-644A-A7DB-D0B45F3D719F}"/>
    <hyperlink ref="B327" r:id="rId633" display="https://www.the-numbers.com/movie/All-We-Imagine-as-Light-(2024-India)" xr:uid="{5E610CE3-1786-394B-A859-D7EFD79E145E}"/>
    <hyperlink ref="C327" r:id="rId634" display="https://www.the-numbers.com/box-office-chart/daily/2024/11/15" xr:uid="{DD6BA325-B3A6-1147-A83D-3BDB454B49DF}"/>
    <hyperlink ref="B328" r:id="rId635" display="https://www.the-numbers.com/movie/Happy-Gilmore-(1996)" xr:uid="{4745F269-1D02-484F-8768-1BB28637D4D3}"/>
    <hyperlink ref="B329" r:id="rId636" display="https://www.the-numbers.com/movie/Juliet-and-Romeo-(2025)" xr:uid="{7FEF2116-D1B4-8940-AFBE-E15683D6EAC9}"/>
    <hyperlink ref="C329" r:id="rId637" display="https://www.the-numbers.com/box-office-chart/daily/2025/05/09" xr:uid="{4C71B054-C2FA-774B-970B-EB5502C3F024}"/>
    <hyperlink ref="B330" r:id="rId638" display="https://www.the-numbers.com/movie/Batman" xr:uid="{B4AC575D-2C9C-9640-9764-FF5811D61E3A}"/>
    <hyperlink ref="B331" r:id="rId639" display="https://www.the-numbers.com/movie/House-on-Eden-(2025)" xr:uid="{3D3890A1-6857-3744-948D-77FEE8DFF9F5}"/>
    <hyperlink ref="C331" r:id="rId640" display="https://www.the-numbers.com/box-office-chart/daily/2025/07/25" xr:uid="{93ED67B8-1B66-2944-ABB6-A30B00BDD094}"/>
    <hyperlink ref="B332" r:id="rId641" display="https://www.the-numbers.com/movie/Harry-Potter-and-the-Chamber-of-Secrets" xr:uid="{6B39917C-07E1-0449-B95F-24BE31BBD6C0}"/>
    <hyperlink ref="C332" r:id="rId642" display="https://www.the-numbers.com/box-office-chart/daily/2002/11/15" xr:uid="{1142D72B-BE27-C94C-A1B7-E99CA68D2B24}"/>
    <hyperlink ref="B333" r:id="rId643" display="https://www.the-numbers.com/movie/Harry-Potter-and-the-Deathly-Hallows-Part-II" xr:uid="{B3A5DC47-A293-8D47-8EE6-944188D7D492}"/>
    <hyperlink ref="C333" r:id="rId644" display="https://www.the-numbers.com/box-office-chart/daily/2011/07/15" xr:uid="{9F51C297-72A5-F149-8FAC-765DAA69CFFD}"/>
    <hyperlink ref="B334" r:id="rId645" display="https://www.the-numbers.com/movie/Rule-of-Jenny-Pen-The-(2024-New-Zealand)" xr:uid="{777297F0-18A2-7B42-AB5B-D704E184901D}"/>
    <hyperlink ref="C334" r:id="rId646" display="https://www.the-numbers.com/box-office-chart/daily/2025/03/07" xr:uid="{02C9A6C5-CA7D-B447-976B-52DA1C72A237}"/>
    <hyperlink ref="B335" r:id="rId647" display="https://www.the-numbers.com/movie/Luckiest-Man-in-America-The-(2025)" xr:uid="{7E7421BB-9055-6F46-8188-27801244ED84}"/>
    <hyperlink ref="C335" r:id="rId648" display="https://www.the-numbers.com/box-office-chart/daily/2025/04/04" xr:uid="{D86FEDBB-29D9-F64A-ADDA-DD630AFD31D7}"/>
    <hyperlink ref="B336" r:id="rId649" display="https://www.the-numbers.com/movie/Evil-Unbound-(2025-China)" xr:uid="{BA82036D-00C3-614B-9168-E41A51137E04}"/>
    <hyperlink ref="C336" r:id="rId650" display="https://www.the-numbers.com/box-office-chart/daily/2025/09/19" xr:uid="{F9B2BBBF-299B-944E-8E18-F1D28A334106}"/>
    <hyperlink ref="B337" r:id="rId651" display="https://www.the-numbers.com/movie/Prosecutor-The-(2024-Hong-Kong)" xr:uid="{15E1E2B4-7165-BC42-9372-D6DDE0252948}"/>
    <hyperlink ref="C337" r:id="rId652" display="https://www.the-numbers.com/box-office-chart/daily/2025/01/10" xr:uid="{75F145F7-53A6-7540-8A81-C419D9188BD9}"/>
    <hyperlink ref="B338" r:id="rId653" display="https://www.the-numbers.com/movie/Lord-of-the-Rings-The-The-War-of-the-Rohirrim-(2024)" xr:uid="{68631336-5B17-EF4A-B784-5F4E93C77839}"/>
    <hyperlink ref="C338" r:id="rId654" display="https://www.the-numbers.com/box-office-chart/daily/2024/12/13" xr:uid="{03A6A7EB-47E1-CE4E-90D5-F3EA00E188C8}"/>
    <hyperlink ref="B339" r:id="rId655" display="https://www.the-numbers.com/movie/Spider-Man-3" xr:uid="{32E0DEC1-3A0B-9D44-8719-E49C2391D685}"/>
    <hyperlink ref="C339" r:id="rId656" display="https://www.the-numbers.com/box-office-chart/daily/2007/05/04" xr:uid="{E700F7C5-2896-3149-AE90-D1E0AA9912CE}"/>
    <hyperlink ref="B340" r:id="rId657" display="https://www.the-numbers.com/movie/One-to-One-John-and-Yoko-(2025-United-Kingdom)" xr:uid="{AD8E03D1-99F0-6643-A540-7B757165038E}"/>
    <hyperlink ref="C340" r:id="rId658" display="https://www.the-numbers.com/box-office-chart/daily/2025/04/11" xr:uid="{9E1D4921-A5A3-E747-9756-9521FAA36088}"/>
    <hyperlink ref="B341" r:id="rId659" display="https://www.the-numbers.com/movie/Strange-Harvest-(2025)" xr:uid="{04ED9EC5-AB0B-FA42-BD5C-69D414095364}"/>
    <hyperlink ref="C341" r:id="rId660" display="https://www.the-numbers.com/box-office-chart/daily/2025/08/08" xr:uid="{977AED7E-CDC7-1E47-9B57-407E99E04386}"/>
    <hyperlink ref="B342" r:id="rId661" display="https://www.the-numbers.com/movie/Kung-Fu-Panda-4-(2024)" xr:uid="{A74D2743-4804-284C-9ADA-528C726D6AB5}"/>
    <hyperlink ref="C342" r:id="rId662" display="https://www.the-numbers.com/box-office-chart/daily/2024/03/08" xr:uid="{B8011307-BB5C-3D46-A9C9-ACFBE17BA6F9}"/>
    <hyperlink ref="B343" r:id="rId663" display="https://www.the-numbers.com/movie/Demon-Slayer-Kimetsu-no-Yaiba-The-Movie-Mugen-Train-(2020-Japan)" xr:uid="{CBBF18AF-836B-4A49-A07D-7915B2394FAE}"/>
    <hyperlink ref="C343" r:id="rId664" display="https://www.the-numbers.com/box-office-chart/daily/2021/04/23" xr:uid="{66F82022-916E-F148-8488-51FDE643409B}"/>
    <hyperlink ref="B344" r:id="rId665" display="https://www.the-numbers.com/movie/Trust-(2025)" xr:uid="{715CF320-2B23-524A-A49E-0B04D25B9A1E}"/>
    <hyperlink ref="C344" r:id="rId666" display="https://www.the-numbers.com/box-office-chart/daily/2025/08/22" xr:uid="{5FDAB089-0DFF-5A45-AF31-58005F54E3A0}"/>
    <hyperlink ref="B345" r:id="rId667" display="https://www.the-numbers.com/movie/Thing-The-(1982)" xr:uid="{86C7C6EC-EF44-7748-AE67-BB44405DC9B6}"/>
    <hyperlink ref="B346" r:id="rId668" display="https://www.the-numbers.com/movie/Legend-of-Hei-2-The-(2025-China)" xr:uid="{BEF61806-5D6B-244B-AB6D-0D624801755F}"/>
    <hyperlink ref="C346" r:id="rId669" display="https://www.the-numbers.com/box-office-chart/daily/2025/09/05" xr:uid="{33544721-D2CF-814D-8281-DBFF9AC94C29}"/>
    <hyperlink ref="B347" r:id="rId670" display="https://www.the-numbers.com/movie/Cloud-(2024-Japan)" xr:uid="{0C7F0CF4-D728-114B-A832-69FF944CA302}"/>
    <hyperlink ref="C347" r:id="rId671" display="https://www.the-numbers.com/box-office-chart/daily/2025/07/18" xr:uid="{FFBC3248-83C1-4A48-AD50-9F2B13203E29}"/>
    <hyperlink ref="B348" r:id="rId672" display="https://www.the-numbers.com/movie/Orwell-2-and-2-5-(2025)" xr:uid="{5F005331-1007-7C4F-9349-3F2523700894}"/>
    <hyperlink ref="C348" r:id="rId673" display="https://www.the-numbers.com/box-office-chart/daily/2025/10/03" xr:uid="{843B712A-70E0-C640-BAE2-2DF61AA8131C}"/>
    <hyperlink ref="B349" r:id="rId674" display="https://www.the-numbers.com/movie/Pavements-(2025)" xr:uid="{B870605A-4C97-E145-84BA-154537FE3903}"/>
    <hyperlink ref="C349" r:id="rId675" display="https://www.the-numbers.com/box-office-chart/daily/2025/05/02" xr:uid="{C6BD3488-B1AD-7C43-BAF5-E2FEDB26C7D5}"/>
    <hyperlink ref="B350" r:id="rId676" display="https://www.the-numbers.com/movie/Love-Me-(2025)" xr:uid="{9E9E7C91-AF13-734D-8257-C32E67E9968F}"/>
    <hyperlink ref="C350" r:id="rId677" display="https://www.the-numbers.com/box-office-chart/daily/2025/01/31" xr:uid="{478F69FF-0767-E149-9884-B66113810CFF}"/>
    <hyperlink ref="B351" r:id="rId678" display="https://www.the-numbers.com/movie/ET-The-Extra-Terrestrial-(1982)" xr:uid="{EC1DBFD2-EB2C-E64C-BEFC-5EEB2F408334}"/>
    <hyperlink ref="B352" r:id="rId679" display="https://www.the-numbers.com/movie/Ran-(1985-Japan)" xr:uid="{1A925C87-8C72-4246-BC0A-01C826F026AB}"/>
    <hyperlink ref="B353" r:id="rId680" display="https://www.the-numbers.com/movie/Mamma-Mia" xr:uid="{18D04BDC-F303-D141-AA6E-E31C59082C03}"/>
    <hyperlink ref="C353" r:id="rId681" display="https://www.the-numbers.com/box-office-chart/daily/2008/07/18" xr:uid="{99652961-97B6-CE49-82EB-2B3A0539B4CD}"/>
    <hyperlink ref="B354" r:id="rId682" display="https://www.the-numbers.com/movie/Nothing-But-a-Winner-(2025)" xr:uid="{D6077CA6-443D-B541-92D8-0BA396AD6310}"/>
    <hyperlink ref="C354" r:id="rId683" display="https://www.the-numbers.com/box-office-chart/daily/2025/07/31" xr:uid="{46DC03D9-F02A-5F43-BD87-28CDBD3B2D2A}"/>
    <hyperlink ref="B355" r:id="rId684" display="https://www.the-numbers.com/movie/Bring-Them-Down-(2025-Ireland)" xr:uid="{8C4DE0F6-398A-CF4F-8845-3142BC967527}"/>
    <hyperlink ref="C355" r:id="rId685" display="https://www.the-numbers.com/box-office-chart/daily/2025/02/07" xr:uid="{E53DB2B4-E3D3-1248-B8E7-0F81438D2D7A}"/>
    <hyperlink ref="B356" r:id="rId686" display="https://www.the-numbers.com/movie/UFC-311-Makhachev-vs-Tsarukyan-2-(2025)" xr:uid="{229BC867-EFBE-5944-A26D-16394D308195}"/>
    <hyperlink ref="C356" r:id="rId687" display="https://www.the-numbers.com/box-office-chart/daily/2025/01/18" xr:uid="{8B4351EB-228F-5B49-9B59-1BCC89E0ABBF}"/>
    <hyperlink ref="B357" r:id="rId688" display="https://www.the-numbers.com/movie/Turnstile-Never-Enough-(2025)" xr:uid="{74FD06C6-B0E5-D34A-AF33-914085BC4D62}"/>
    <hyperlink ref="C357" r:id="rId689" display="https://www.the-numbers.com/box-office-chart/daily/2025/06/05" xr:uid="{2EB4D9C5-5B8B-964D-8145-020F9A52B276}"/>
    <hyperlink ref="B358" r:id="rId690" display="https://www.the-numbers.com/movie/From-Ground-Zero-(2025-Palestine)" xr:uid="{C72F2786-106D-664D-9D6E-1D9C8570C325}"/>
    <hyperlink ref="C358" r:id="rId691" display="https://www.the-numbers.com/box-office-chart/daily/2025/01/03" xr:uid="{32650222-2BC7-6E43-A4D7-3360CA1F41D5}"/>
    <hyperlink ref="B359" r:id="rId692" display="https://www.the-numbers.com/movie/Bad-Guys-The" xr:uid="{815D38F6-99CB-9641-8C57-F0F22AB5D0F5}"/>
    <hyperlink ref="C359" r:id="rId693" display="https://www.the-numbers.com/box-office-chart/daily/2022/04/22" xr:uid="{7C88E65C-C1AE-4B40-A59A-3D694183ECAD}"/>
    <hyperlink ref="B360" r:id="rId694" display="https://www.the-numbers.com/movie/Sloth-Lane-The-(2024-Australia)" xr:uid="{CF0853F1-3540-7A44-A32A-9DF4F64F1764}"/>
    <hyperlink ref="C360" r:id="rId695" display="https://www.the-numbers.com/box-office-chart/daily/2025/02/28" xr:uid="{4B7529BA-9F31-E340-AD37-DD583548FEBF}"/>
    <hyperlink ref="B361" r:id="rId696" display="https://www.the-numbers.com/movie/100-Nights-of-Hero-(2025-United-Kingdom)" xr:uid="{851CDED7-4B80-B44B-BD40-FCF984DAA358}"/>
    <hyperlink ref="C361" r:id="rId697" display="https://www.the-numbers.com/box-office-chart/daily/2025/12/05" xr:uid="{E65E210D-0E4B-CF48-BB3E-E7C82A9C7DF2}"/>
    <hyperlink ref="B362" r:id="rId698" display="https://www.the-numbers.com/movie/Hell-House-LLC-Lineage-(2025)" xr:uid="{F7B54A75-4D39-0545-AE9B-B326C607BF9A}"/>
    <hyperlink ref="C362" r:id="rId699" display="https://www.the-numbers.com/box-office-chart/daily/2025/08/20" xr:uid="{BE12C7B9-D804-A340-820D-5D9E6C5E2B87}"/>
    <hyperlink ref="B363" r:id="rId700" display="https://www.the-numbers.com/movie/stygge-stesosteren-Den-(2025-Norway)" xr:uid="{479AB3C1-8E70-9B40-8BDB-F265E0E629EA}"/>
    <hyperlink ref="C363" r:id="rId701" display="https://www.the-numbers.com/box-office-chart/daily/2025/04/18" xr:uid="{0EC28663-F35F-9246-80A8-B95CCF485C17}"/>
    <hyperlink ref="B364" r:id="rId702" display="https://www.the-numbers.com/movie/Twilight-Saga-Eclipse-The" xr:uid="{CA6C30CB-5077-8F4D-B16C-4F800AB09A41}"/>
    <hyperlink ref="C364" r:id="rId703" display="https://www.the-numbers.com/box-office-chart/daily/2010/06/30" xr:uid="{D5733E22-3241-9844-9288-D5CFE05E0918}"/>
    <hyperlink ref="B365" r:id="rId704" display="https://www.the-numbers.com/movie/Parthenope-(2024-Italy)" xr:uid="{0F69AA67-157E-FA47-89FA-246F9894FD37}"/>
    <hyperlink ref="C365" r:id="rId705" display="https://www.the-numbers.com/box-office-chart/daily/2025/02/07" xr:uid="{761695B0-8615-B149-A4B0-C81D7A322230}"/>
    <hyperlink ref="B366" r:id="rId706" display="https://www.the-numbers.com/movie/Caught-by-the-Tides-(2024-China)" xr:uid="{191F9C45-5E20-4744-A39F-64903E9756A8}"/>
    <hyperlink ref="C366" r:id="rId707" display="https://www.the-numbers.com/box-office-chart/daily/2025/05/09" xr:uid="{5EAB97F6-8E38-E844-BEA0-813F0BCFCAC0}"/>
    <hyperlink ref="B367" r:id="rId708" display="https://www.the-numbers.com/movie/Assessment-The-(2025-Germany)" xr:uid="{3A9A333C-86F5-2242-88DA-676A83EE8639}"/>
    <hyperlink ref="C367" r:id="rId709" display="https://www.the-numbers.com/box-office-chart/daily/2025/03/21" xr:uid="{0B00E3F5-801D-9C4E-9A33-98EA279E9329}"/>
    <hyperlink ref="B368" r:id="rId710" display="https://www.the-numbers.com/movie/Vertigo-(1958)" xr:uid="{560EEEBA-F7F6-504D-8552-D8C8B354AFE9}"/>
    <hyperlink ref="B369" r:id="rId711" display="https://www.the-numbers.com/movie/Shall-We-Dance" xr:uid="{A3DD40C0-E275-264C-AD12-73345C84A0FF}"/>
    <hyperlink ref="B370" r:id="rId712" display="https://www.the-numbers.com/movie/UFC-316-Dvalishvili-vs-OMalley-2-(2025)" xr:uid="{C8CCAF6D-904C-C745-AEEA-A5A026AC9C1C}"/>
    <hyperlink ref="C370" r:id="rId713" display="https://www.the-numbers.com/box-office-chart/daily/2025/06/07" xr:uid="{4B30A5D7-1C55-4749-AAE1-422C4025B57C}"/>
    <hyperlink ref="B371" r:id="rId714" display="https://www.the-numbers.com/movie/I-Dont-Understand-You-(2025)" xr:uid="{1160A236-BFE9-E242-B315-CCC88317F41F}"/>
    <hyperlink ref="C371" r:id="rId715" display="https://www.the-numbers.com/box-office-chart/daily/2025/06/06" xr:uid="{E2119370-35BA-AE48-BB22-88199B6E7410}"/>
    <hyperlink ref="B372" r:id="rId716" display="https://www.the-numbers.com/movie/Librarians-The-(2025)" xr:uid="{EA0360A3-8AB6-1C4A-BACB-984847BA62EE}"/>
    <hyperlink ref="C372" r:id="rId717" display="https://www.the-numbers.com/box-office-chart/daily/2025/10/03" xr:uid="{123E0280-1FA5-6148-8183-749C8AA3CF14}"/>
    <hyperlink ref="B373" r:id="rId718" display="https://www.the-numbers.com/movie/Wolf-Children-(2012-Japan)" xr:uid="{CDCDBF13-8754-4941-82A5-6C61F56D3F60}"/>
    <hyperlink ref="C373" r:id="rId719" display="https://www.the-numbers.com/box-office-chart/daily/2013/11/26" xr:uid="{32DEE976-BDE8-7446-9A74-0E30B3E27BCB}"/>
    <hyperlink ref="B374" r:id="rId720" display="https://www.the-numbers.com/movie/Love-Brooklyn-(2025)" xr:uid="{15484C08-2F58-6745-9794-16E13E5D7C50}"/>
    <hyperlink ref="C374" r:id="rId721" display="https://www.the-numbers.com/box-office-chart/daily/2025/08/29" xr:uid="{FCA23019-FE6D-5840-BF58-BEEC528FC008}"/>
    <hyperlink ref="B375" r:id="rId722" display="https://www.the-numbers.com/movie/Sense-and-Sensibility" xr:uid="{6CB33156-83C7-5749-91CE-59929E11FF59}"/>
    <hyperlink ref="B376" r:id="rId723" display="https://www.the-numbers.com/movie/Bonjour-Tristesse-(2024-France)" xr:uid="{CCB918B3-BCF2-2343-8751-C42AF876B7BA}"/>
    <hyperlink ref="C376" r:id="rId724" display="https://www.the-numbers.com/box-office-chart/daily/2025/05/02" xr:uid="{C285A0CD-DF5F-294F-830E-18ED7F3D5559}"/>
    <hyperlink ref="B377" r:id="rId725" display="https://www.the-numbers.com/movie/Psycho-(1960)" xr:uid="{CD96EF41-2334-F24A-B65A-36EB42BAD382}"/>
    <hyperlink ref="B378" r:id="rId726" display="https://www.the-numbers.com/movie/Peter-Hujars-Day-(2025)" xr:uid="{01C718E7-75F8-5441-B448-BFF73BE0B095}"/>
    <hyperlink ref="C378" r:id="rId727" display="https://www.the-numbers.com/box-office-chart/daily/2025/11/07" xr:uid="{4B722413-718B-FB49-98E3-184DC540823D}"/>
    <hyperlink ref="B379" r:id="rId728" display="https://www.the-numbers.com/movie/Best-Christmas-Pageant-Ever-The-(2024-Canada)" xr:uid="{EC644285-0B03-B041-865D-AF181C2AF457}"/>
    <hyperlink ref="C379" r:id="rId729" display="https://www.the-numbers.com/box-office-chart/daily/2024/11/08" xr:uid="{EF6C798C-07B9-924E-8EFD-D6CDD22C6BD0}"/>
    <hyperlink ref="B380" r:id="rId730" display="https://www.the-numbers.com/movie/Summer-Wars-(Japan)" xr:uid="{58157B8E-E222-604B-964B-EF1C08B7B5F5}"/>
    <hyperlink ref="C380" r:id="rId731" display="https://www.the-numbers.com/box-office-chart/daily/2010/12/24" xr:uid="{8E272E05-B591-9F43-99E0-CE054E9CB34E}"/>
    <hyperlink ref="B381" r:id="rId732" display="https://www.the-numbers.com/movie/Hundreds-of-Beavers-(2024)" xr:uid="{5E13C47B-D255-D444-AEF6-A827290A6CD4}"/>
    <hyperlink ref="C381" r:id="rId733" display="https://www.the-numbers.com/box-office-chart/daily/2024/01/26" xr:uid="{D6DBB829-191C-4944-84F5-2B2DF49FD59C}"/>
    <hyperlink ref="B382" r:id="rId734" display="https://www.the-numbers.com/movie/Sing-Sing-(2024)" xr:uid="{5AB0E0D5-952F-5A45-8FB7-D1E13FF69E75}"/>
    <hyperlink ref="C382" r:id="rId735" display="https://www.the-numbers.com/box-office-chart/daily/2024/07/12" xr:uid="{E73550C9-5CD5-4940-90A7-210AC6E28405}"/>
    <hyperlink ref="B383" r:id="rId736" display="https://www.the-numbers.com/movie/Little-Prayer-A-(2025)" xr:uid="{0A5B8159-FFE6-A34C-A319-5D428418D2EE}"/>
    <hyperlink ref="C383" r:id="rId737" display="https://www.the-numbers.com/box-office-chart/daily/2025/08/29" xr:uid="{AE57D57F-21E7-6448-84DC-E673C8E69953}"/>
    <hyperlink ref="B384" r:id="rId738" display="https://www.the-numbers.com/movie/Chicken-Run-(2000)" xr:uid="{6D0ABAE2-53D1-5645-9959-259E2CC62BBD}"/>
    <hyperlink ref="C384" r:id="rId739" display="https://www.the-numbers.com/box-office-chart/daily/2000/06/21" xr:uid="{7FC9DF65-0886-4A49-BBEF-894DEE1ABB86}"/>
    <hyperlink ref="B385" r:id="rId740" display="https://www.the-numbers.com/movie/Mummy-The-(1999)" xr:uid="{83572042-BDC0-7A41-890B-43437C388E0C}"/>
    <hyperlink ref="C385" r:id="rId741" display="https://www.the-numbers.com/box-office-chart/daily/1999/05/07" xr:uid="{DE508783-03EC-0E46-B7D5-848E76FDB528}"/>
    <hyperlink ref="B386" r:id="rId742" display="https://www.the-numbers.com/movie/Peter-Pans-Neverland-Nightmare-(2025)" xr:uid="{E338A676-A256-4248-9374-C64048DD6186}"/>
    <hyperlink ref="C386" r:id="rId743" display="https://www.the-numbers.com/box-office-chart/daily/2025/01/13" xr:uid="{1FFB521A-F3B7-FC40-861D-9E9AA295D89E}"/>
    <hyperlink ref="B387" r:id="rId744" display="https://www.the-numbers.com/movie/Triumph-Over-Evil-Battle-of-the-Exorcists-(2025)" xr:uid="{37E078AD-2FAB-D744-A8EC-639D2BDF36E6}"/>
    <hyperlink ref="C387" r:id="rId745" display="https://www.the-numbers.com/box-office-chart/daily/2025/10/30" xr:uid="{2A06DEF2-D451-584F-A6CF-96B9610FC01F}"/>
    <hyperlink ref="B388" r:id="rId746" display="https://www.the-numbers.com/movie/Liza-A-Truly-Terrific-Absolutely-True-Story-(2025)" xr:uid="{3E5055AF-BD8D-3D43-95A8-54EBEF185A10}"/>
    <hyperlink ref="C388" r:id="rId747" display="https://www.the-numbers.com/box-office-chart/daily/2025/01/24" xr:uid="{53EFC410-DE03-6443-879E-66FEA43AE6A3}"/>
    <hyperlink ref="B389" r:id="rId748" display="https://www.the-numbers.com/movie/Soundtrack-to-a-Coup-d-Etat-(2024-Belgium)" xr:uid="{C48EF91C-AD5A-904E-A869-6AEA02D1F81B}"/>
    <hyperlink ref="C389" r:id="rId749" display="https://www.the-numbers.com/box-office-chart/daily/2024/11/01" xr:uid="{18A173CD-E995-9743-BD15-5B6A29BFCDAE}"/>
    <hyperlink ref="B390" r:id="rId750" display="https://www.the-numbers.com/movie/Last-Days-(2025)" xr:uid="{FBE8C1AC-0648-2349-8F64-DF00C4CAB0DD}"/>
    <hyperlink ref="C390" r:id="rId751" display="https://www.the-numbers.com/box-office-chart/daily/2025/10/24" xr:uid="{A92CB1CF-AED6-CB4D-9F9C-C92A55D1B992}"/>
    <hyperlink ref="B391" r:id="rId752" display="https://www.the-numbers.com/movie/Oppenheimer-(2023)" xr:uid="{8E3E1BE4-09F5-5E4E-8523-4D16A9268148}"/>
    <hyperlink ref="C391" r:id="rId753" display="https://www.the-numbers.com/box-office-chart/daily/2023/07/21" xr:uid="{891635EB-DF84-A14F-8086-7CCFE1F9141E}"/>
    <hyperlink ref="B392" r:id="rId754" display="https://www.the-numbers.com/movie/Universal-Language-(2024-Canada)" xr:uid="{BA4DF271-3945-3243-B31D-28173060B3E8}"/>
    <hyperlink ref="C392" r:id="rId755" display="https://www.the-numbers.com/box-office-chart/daily/2025/02/14" xr:uid="{88271675-6857-1943-A00D-81A1C964AA13}"/>
    <hyperlink ref="B393" r:id="rId756" display="https://www.the-numbers.com/movie/Big-Lebowski-The" xr:uid="{D481AD49-36E2-454B-A75F-D4C942613330}"/>
    <hyperlink ref="C393" r:id="rId757" display="https://www.the-numbers.com/box-office-chart/daily/1998/03/06" xr:uid="{2CAFAEEE-7287-DF43-9ACF-AF006C4197D2}"/>
    <hyperlink ref="B394" r:id="rId758" display="https://www.the-numbers.com/movie/Tornado-(2025-United-Kingdom)" xr:uid="{C198935C-07BE-9946-BE68-35DB93E12687}"/>
    <hyperlink ref="C394" r:id="rId759" display="https://www.the-numbers.com/box-office-chart/daily/2025/05/30" xr:uid="{6EAD15E2-0824-4943-BBED-1383D173FB9C}"/>
    <hyperlink ref="B395" r:id="rId760" display="https://www.the-numbers.com/movie/Resurrection-(2025-China)" xr:uid="{9F4C1E1F-6B43-2C40-8649-D1CD5238DC41}"/>
    <hyperlink ref="C395" r:id="rId761" display="https://www.the-numbers.com/box-office-chart/daily/2025/12/12" xr:uid="{3AC2857B-B850-1243-8B4F-5C046A2CB195}"/>
    <hyperlink ref="B396" r:id="rId762" display="https://www.the-numbers.com/movie/Abrahams-Boys-A-Dracula-Story-(2025)" xr:uid="{F27C9089-536E-454C-B199-C327E942A638}"/>
    <hyperlink ref="C396" r:id="rId763" display="https://www.the-numbers.com/box-office-chart/daily/2025/07/11" xr:uid="{05056F0B-C419-1049-8A18-6BD282DD133E}"/>
    <hyperlink ref="B397" r:id="rId764" display="https://www.the-numbers.com/movie/Vermiglio-(2024-Italy)" xr:uid="{6C5C0085-03DA-8E4A-B4E8-3605804327A3}"/>
    <hyperlink ref="C397" r:id="rId765" display="https://www.the-numbers.com/box-office-chart/daily/2024/12/25" xr:uid="{177CEFC6-0735-0247-9638-3BCFE0DBE2BB}"/>
    <hyperlink ref="B398" r:id="rId766" display="https://www.the-numbers.com/movie/Boys-Go-to-Jupiter-(2025)" xr:uid="{6A7D4C56-B65D-4648-B850-CD74188A9A97}"/>
    <hyperlink ref="C398" r:id="rId767" display="https://www.the-numbers.com/box-office-chart/daily/2025/08/08" xr:uid="{5CBB42AD-C0C6-B04C-8A34-B61BACD3473F}"/>
    <hyperlink ref="B399" r:id="rId768" display="https://www.the-numbers.com/movie/Urchin-(2025-United-Kingdom)" xr:uid="{F2842365-4B13-8C49-AD32-787952299357}"/>
    <hyperlink ref="C399" r:id="rId769" display="https://www.the-numbers.com/box-office-chart/daily/2025/10/10" xr:uid="{DE4C84C0-A335-2342-8D9F-D88EA8CCB1A5}"/>
    <hyperlink ref="B400" r:id="rId770" display="https://www.the-numbers.com/movie/Pariah-(1999)" xr:uid="{D33612C6-D501-0146-9402-FC5A1A8AA724}"/>
    <hyperlink ref="C400" r:id="rId771" display="https://www.the-numbers.com/box-office-chart/daily/1999/02/19" xr:uid="{2575DBEE-898E-EA4E-B193-AA7F8D1606C7}"/>
    <hyperlink ref="B401" r:id="rId772" display="https://www.the-numbers.com/movie/Every-Little-Thing-(2025-Australia)" xr:uid="{050C7170-9B8A-844E-8E0F-51264903E3B5}"/>
    <hyperlink ref="C401" r:id="rId773" display="https://www.the-numbers.com/box-office-chart/daily/2025/01/10" xr:uid="{32A2C035-2E14-674D-B0E5-336AA1AC1198}"/>
    <hyperlink ref="B402" r:id="rId774" display="https://www.the-numbers.com/movie/Witchboard-(2025)" xr:uid="{52D0F0BC-A317-244D-AB4F-CF8FB952DB8A}"/>
    <hyperlink ref="C402" r:id="rId775" display="https://www.the-numbers.com/box-office-chart/daily/2025/08/15" xr:uid="{1428E302-0B3C-AB4E-BDDC-2AA1BFA3A3E7}"/>
    <hyperlink ref="B403" r:id="rId776" display="https://www.the-numbers.com/movie/Red-One-(2024)" xr:uid="{76E97FD5-FACF-BE46-91EC-F55F031ABD5A}"/>
    <hyperlink ref="C403" r:id="rId777" display="https://www.the-numbers.com/box-office-chart/daily/2024/11/15" xr:uid="{706F7305-6618-874A-8366-CA2752843D4A}"/>
    <hyperlink ref="B404" r:id="rId778" display="https://www.the-numbers.com/movie/Inheritance-(2025-Dir-Neil-Burger)" xr:uid="{60A7FBB6-0CC5-6647-971A-421663F84A40}"/>
    <hyperlink ref="C404" r:id="rId779" display="https://www.the-numbers.com/box-office-chart/daily/2025/01/24" xr:uid="{46E50962-51E8-F54B-B126-DD21A265B8D0}"/>
    <hyperlink ref="B405" r:id="rId780" display="https://www.the-numbers.com/movie/Girl-Who-Leapt-Through-Time-The-(2006-Japan)" xr:uid="{51CCA802-7AD6-A94E-83B2-CB0B0E761B8B}"/>
    <hyperlink ref="C405" r:id="rId781" display="https://www.the-numbers.com/box-office-chart/daily/2016/06/07" xr:uid="{31A71D05-1DED-2842-9894-EE820C7F41AE}"/>
    <hyperlink ref="B406" r:id="rId782" display="https://www.the-numbers.com/movie/Ex-Husbands-(2024)" xr:uid="{B30C9C30-47C9-754D-B77A-D35B0A095F4E}"/>
    <hyperlink ref="C406" r:id="rId783" display="https://www.the-numbers.com/box-office-chart/daily/2025/02/21" xr:uid="{D4E2B77B-CA7B-D34C-9E1C-73994D3B1DB8}"/>
    <hyperlink ref="B407" r:id="rId784" display="https://www.the-numbers.com/movie/Violent-Ends-(2025)" xr:uid="{CED328CA-A248-0148-873F-4350170838DE}"/>
    <hyperlink ref="C407" r:id="rId785" display="https://www.the-numbers.com/box-office-chart/daily/2025/10/31" xr:uid="{52E8E3E2-9025-074A-890D-C04652038C1F}"/>
    <hyperlink ref="B408" r:id="rId786" display="https://www.the-numbers.com/movie/Love-Actually" xr:uid="{0C611C7F-B06E-D848-9E2C-D0E50E58A156}"/>
    <hyperlink ref="C408" r:id="rId787" display="https://www.the-numbers.com/box-office-chart/daily/2003/11/07" xr:uid="{5EDFF5ED-FCB5-1B43-94C5-426A097ED933}"/>
    <hyperlink ref="B409" r:id="rId788" display="https://www.the-numbers.com/movie/Misericorde-(2024-France)" xr:uid="{E660A00A-A71D-0C4A-B7E9-4B6B02A432C8}"/>
    <hyperlink ref="C409" r:id="rId789" display="https://www.the-numbers.com/box-office-chart/daily/2025/03/21" xr:uid="{10842339-DB08-784F-863C-0900043CDD79}"/>
    <hyperlink ref="B410" r:id="rId790" display="https://www.the-numbers.com/movie/Ce-ancora-domani-(2023-Italy)" xr:uid="{2213DF10-3EA1-F54B-9999-3A56165E7152}"/>
    <hyperlink ref="C410" r:id="rId791" display="https://www.the-numbers.com/box-office-chart/daily/2025/02/28" xr:uid="{690985DB-38D5-F047-A11B-4C678C5EC09D}"/>
    <hyperlink ref="B411" r:id="rId792" display="https://www.the-numbers.com/movie/Brothers-After-War-(2025)" xr:uid="{467E271D-B24B-AB4B-9731-58FFD69A4B08}"/>
    <hyperlink ref="C411" r:id="rId793" display="https://www.the-numbers.com/box-office-chart/daily/2025/02/28" xr:uid="{8A1C1989-4C94-8C43-AD3D-C0BC8CB9974D}"/>
    <hyperlink ref="B412" r:id="rId794" display="https://www.the-numbers.com/movie/Dernier-Jaguar-Le-(2024-France)" xr:uid="{35DB6BAD-3034-A34A-959C-349AAE27C9DA}"/>
    <hyperlink ref="C412" r:id="rId795" display="https://www.the-numbers.com/box-office-chart/daily/2025/01/17" xr:uid="{6A660BE3-B2A1-304D-9FEE-28EFCC7A5779}"/>
    <hyperlink ref="B413" r:id="rId796" display="https://www.the-numbers.com/movie/Bambi-The-Reckoning-(2025-United-Kingdom)" xr:uid="{2BB848C1-8E54-1949-85C6-4DE8EBAE5F42}"/>
    <hyperlink ref="C413" r:id="rId797" display="https://www.the-numbers.com/box-office-chart/daily/2025/07/25" xr:uid="{5D36D45C-590E-ED49-99DD-5C04F45D4473}"/>
    <hyperlink ref="B414" r:id="rId798" display="https://www.the-numbers.com/movie/Thing-with-Feathers-The-(2025-United-Kingdom)" xr:uid="{5E0CB521-E51E-8046-9727-8D1AA665E118}"/>
    <hyperlink ref="C414" r:id="rId799" display="https://www.the-numbers.com/box-office-chart/daily/2025/11/28" xr:uid="{E4BA103E-A6B8-7541-972B-AEA5EEF21A49}"/>
    <hyperlink ref="B415" r:id="rId800" display="https://www.the-numbers.com/movie/Lilly-(2025)" xr:uid="{3970F304-4D6B-054C-8735-E714A4297B60}"/>
    <hyperlink ref="C415" r:id="rId801" display="https://www.the-numbers.com/box-office-chart/daily/2025/05/09" xr:uid="{13E97E4B-6733-9343-B7C6-6A1795ADB29E}"/>
    <hyperlink ref="B416" r:id="rId802" display="https://www.the-numbers.com/movie/Testament-of-Ann-Lee-The-(2025)" xr:uid="{38599AF6-1ED8-194B-9B84-0B04F47381B3}"/>
    <hyperlink ref="C416" r:id="rId803" display="https://www.the-numbers.com/box-office-chart/daily/2025/12/25" xr:uid="{4EA3BF90-9E4F-9145-910C-D6ABEEB35CE8}"/>
    <hyperlink ref="B417" r:id="rId804" display="https://www.the-numbers.com/movie/Tremors-(1990)" xr:uid="{7C1F5771-2ACB-0E4A-A933-489C6DCD8307}"/>
    <hyperlink ref="B418" r:id="rId805" display="https://www.the-numbers.com/movie/AMELIE-ou-la-Metaphysique-des-Tubes-(2025-France)" xr:uid="{95389D6F-6077-B04A-B593-49044A8B690E}"/>
    <hyperlink ref="C418" r:id="rId806" display="https://www.the-numbers.com/box-office-chart/daily/2025/10/31" xr:uid="{C0D92953-4B3B-C243-82D6-879AD2064523}"/>
    <hyperlink ref="B419" r:id="rId807" display="https://www.the-numbers.com/movie/Familiar-Touch-(2025)" xr:uid="{311C8078-CB07-B64C-B2C6-944ECFE7DD97}"/>
    <hyperlink ref="C419" r:id="rId808" display="https://www.the-numbers.com/box-office-chart/daily/2025/06/20" xr:uid="{10A93D02-180D-DA45-A9D6-B528BE4729CA}"/>
    <hyperlink ref="B420" r:id="rId809" display="https://www.the-numbers.com/movie/Drop-Dead-City-(2025)" xr:uid="{C7FDA8CB-ABEA-4B4B-86EC-6D9787F7253E}"/>
    <hyperlink ref="C420" r:id="rId810" display="https://www.the-numbers.com/box-office-chart/daily/2025/04/25" xr:uid="{EC226431-15C9-CE40-A9FD-87E9BDE380DC}"/>
    <hyperlink ref="B421" r:id="rId811" display="https://www.the-numbers.com/movie/King-Ivory-(2025)" xr:uid="{B4BDE5F9-7776-FB47-8B6F-7EB215F7DDA7}"/>
    <hyperlink ref="C421" r:id="rId812" display="https://www.the-numbers.com/box-office-chart/daily/2025/11/14" xr:uid="{CD64CB09-AD78-7B46-A76B-D7779696D5C3}"/>
    <hyperlink ref="B422" r:id="rId813" display="https://www.the-numbers.com/movie/Yadang-The-Snitch-(2025-South-Korea)" xr:uid="{45987CBD-94A8-5444-8A64-F48F1BB9584E}"/>
    <hyperlink ref="C422" r:id="rId814" display="https://www.the-numbers.com/box-office-chart/daily/2025/04/25" xr:uid="{34DCFB0B-AF5F-AC44-A256-E6B2FABA1105}"/>
    <hyperlink ref="B423" r:id="rId815" display="https://www.the-numbers.com/movie/Rebuilding-(2025)" xr:uid="{017F41F3-5BDF-704C-90C2-C06E98412025}"/>
    <hyperlink ref="C423" r:id="rId816" display="https://www.the-numbers.com/box-office-chart/daily/2025/11/14" xr:uid="{1C2E730E-6F36-434C-9E32-7C45DE62D61C}"/>
    <hyperlink ref="B424" r:id="rId817" display="https://www.the-numbers.com/movie/Dongji-Island-(2025-China)" xr:uid="{DC56FBC3-3280-4D46-9FA4-0709CBAA64E9}"/>
    <hyperlink ref="C424" r:id="rId818" display="https://www.the-numbers.com/box-office-chart/daily/2025/08/22" xr:uid="{12426C97-0CD1-FD48-A3D7-D791F85B906A}"/>
    <hyperlink ref="B425" r:id="rId819" display="https://www.the-numbers.com/movie/Eternal-Sunshine-of-the-Spotless-Mind" xr:uid="{8DC55FF5-8C1B-EF48-BACC-FB06302CDEF5}"/>
    <hyperlink ref="C425" r:id="rId820" display="https://www.the-numbers.com/box-office-chart/daily/2004/03/19" xr:uid="{8C628CB8-BA19-2C42-895D-249BE4FE188E}"/>
    <hyperlink ref="B426" r:id="rId821" display="https://www.the-numbers.com/movie/Quand-vient-l-automne-(2024-France)" xr:uid="{C5A37748-8557-924E-AC95-E39E7F8126DE}"/>
    <hyperlink ref="C426" r:id="rId822" display="https://www.the-numbers.com/box-office-chart/daily/2025/04/04" xr:uid="{9E418E94-B55C-8742-B2BB-5742B1940234}"/>
    <hyperlink ref="B427" r:id="rId823" display="https://www.the-numbers.com/movie/8-1-2-(1963-Italy)" xr:uid="{EA95734F-825B-B54F-B0B8-497EB5540ACE}"/>
    <hyperlink ref="B428" r:id="rId824" display="https://www.the-numbers.com/movie/Superboys-of-Malegaon-(2024)" xr:uid="{7A1DFC61-1B95-7D46-8B1E-1A7656932E01}"/>
    <hyperlink ref="C428" r:id="rId825" display="https://www.the-numbers.com/box-office-chart/daily/2025/02/28" xr:uid="{A9DEED14-4411-DE40-BC5B-9F97C31556AC}"/>
    <hyperlink ref="B429" r:id="rId826" display="https://www.the-numbers.com/movie/Rear-Window" xr:uid="{87756500-1F75-5C45-8CE1-09C95E2AF5B2}"/>
    <hyperlink ref="B430" r:id="rId827" display="https://www.the-numbers.com/movie/Grand-Theft-Hamlet-(2024-United-Kingdom)" xr:uid="{84C95342-4470-7242-804F-A2120CF03117}"/>
    <hyperlink ref="C430" r:id="rId828" display="https://www.the-numbers.com/box-office-chart/daily/2025/01/17" xr:uid="{3A724D76-ADD1-2B4C-A198-ED1CE8EAD291}"/>
    <hyperlink ref="B431" r:id="rId829" display="https://www.the-numbers.com/movie/Plainclothes-(2025)" xr:uid="{B8710FFA-8544-004F-AEF4-0DB0EEAD464C}"/>
    <hyperlink ref="C431" r:id="rId830" display="https://www.the-numbers.com/box-office-chart/daily/2025/09/19" xr:uid="{7C1CC6C3-F135-6D40-BA54-5140DD3C2F15}"/>
    <hyperlink ref="B432" r:id="rId831" display="https://www.the-numbers.com/movie/Sink-Your-Teeth-A-Tokyo-Ghoul-Celebration-(2025-Japan)" xr:uid="{82C2E508-F9C8-7342-B44A-94FFEC042A20}"/>
    <hyperlink ref="C432" r:id="rId832" display="https://www.the-numbers.com/box-office-chart/daily/2025/07/18" xr:uid="{B7C55F4C-F702-FF46-BCE6-EA272DAB6094}"/>
    <hyperlink ref="B433" r:id="rId833" display="https://www.the-numbers.com/movie/Carpenters-Son-The-(2025-United-Kingdom)" xr:uid="{F76978D4-1E5E-BC45-B8D8-74E3B2D620FB}"/>
    <hyperlink ref="C433" r:id="rId834" display="https://www.the-numbers.com/box-office-chart/daily/2025/11/14" xr:uid="{E594AE22-4192-DA43-9BBF-91B88FEB530D}"/>
    <hyperlink ref="B434" r:id="rId835" display="https://www.the-numbers.com/movie/100-Meters-(2025-Japan)" xr:uid="{6E45E251-AABD-DE43-9B84-4C9EE3C68B22}"/>
    <hyperlink ref="C434" r:id="rId836" display="https://www.the-numbers.com/box-office-chart/daily/2025/10/10" xr:uid="{D4D6A082-445D-BB40-9724-85D7C471ECB5}"/>
    <hyperlink ref="B435" r:id="rId837" display="https://www.the-numbers.com/movie/Shoshana-(2024-United-Kingdom)" xr:uid="{8CB50210-55C3-974C-A9AA-C0EBC5291A63}"/>
    <hyperlink ref="C435" r:id="rId838" display="https://www.the-numbers.com/box-office-chart/daily/2025/07/25" xr:uid="{B583BA7B-23DD-E14F-923D-8F184849EB22}"/>
    <hyperlink ref="B436" r:id="rId839" display="https://www.the-numbers.com/movie/Georgia-O-Keeffe-The-Brightness-of-Light-(2025)" xr:uid="{842781CE-49EA-FE48-A10C-CFA59C528E3B}"/>
    <hyperlink ref="C436" r:id="rId840" display="https://www.the-numbers.com/box-office-chart/daily/2025/01/03" xr:uid="{D499CF5E-A1E9-C84E-9ABB-A82679520ED2}"/>
    <hyperlink ref="B437" r:id="rId841" display="https://www.the-numbers.com/movie/Scott-Pilgrim-vs-The-World" xr:uid="{033A3254-5AE9-124F-BCB3-4122FDC8F9DD}"/>
    <hyperlink ref="C437" r:id="rId842" display="https://www.the-numbers.com/box-office-chart/daily/2010/08/13" xr:uid="{813971DF-9B1B-A54A-8A0B-7FA6B0C65764}"/>
    <hyperlink ref="B438" r:id="rId843" display="https://www.the-numbers.com/movie/Riefenstahl-(2024-Germany)" xr:uid="{1764DAC6-A6DC-2747-A85F-C0D91427B016}"/>
    <hyperlink ref="C438" r:id="rId844" display="https://www.the-numbers.com/box-office-chart/daily/2025/09/05" xr:uid="{4E4FEA21-BC5D-C24D-A857-30D1A46AE837}"/>
    <hyperlink ref="B439" r:id="rId845" display="https://www.the-numbers.com/movie/On-Becoming-a-Guinea-Fowl-(2024-United-Kingdom)" xr:uid="{5E9E2ADE-A3C9-5942-96BC-02FAF56D4DBF}"/>
    <hyperlink ref="C439" r:id="rId846" display="https://www.the-numbers.com/box-office-chart/daily/2025/03/07" xr:uid="{CA5DC2EC-2274-9447-85DB-16CD15E3EFFF}"/>
    <hyperlink ref="B440" r:id="rId847" display="https://www.the-numbers.com/movie/Folktales-(2025)" xr:uid="{FAE2C34F-7AA0-6D4A-8D2B-A86597786BED}"/>
    <hyperlink ref="C440" r:id="rId848" display="https://www.the-numbers.com/box-office-chart/daily/2025/07/25" xr:uid="{88249B09-28A1-B34E-9617-A738880DD41A}"/>
    <hyperlink ref="B441" r:id="rId849" display="https://www.the-numbers.com/movie/Kingdom-of-Heaven" xr:uid="{07FD161D-EB6E-D846-9715-C33AC1952CE6}"/>
    <hyperlink ref="C441" r:id="rId850" display="https://www.the-numbers.com/box-office-chart/daily/2005/05/06" xr:uid="{86438B2B-D0F7-6E4D-9969-BAC4496DA80F}"/>
    <hyperlink ref="B442" r:id="rId851" display="https://www.the-numbers.com/movie/American-Southwest-The-(2025)" xr:uid="{A2822F8A-59A2-9E40-A77A-C621CD0D5D20}"/>
    <hyperlink ref="C442" r:id="rId852" display="https://www.the-numbers.com/box-office-chart/daily/2025/09/05" xr:uid="{99CD4227-F2B5-E24F-9C07-50A61D495A9C}"/>
    <hyperlink ref="B443" r:id="rId853" display="https://www.the-numbers.com/movie/Clemente-(2025)" xr:uid="{26B44AAD-E302-3D4D-911F-B25633D2FDA9}"/>
    <hyperlink ref="C443" r:id="rId854" display="https://www.the-numbers.com/box-office-chart/daily/2025/09/12" xr:uid="{D1CB2160-F441-7F42-A637-AAEB6272301D}"/>
    <hyperlink ref="B444" r:id="rId855" display="https://www.the-numbers.com/movie/Sister-Midnight-(2025-United-Kingdom)" xr:uid="{57784D2B-9160-6741-A32F-7C316622D31B}"/>
    <hyperlink ref="C444" r:id="rId856" display="https://www.the-numbers.com/box-office-chart/daily/2025/05/16" xr:uid="{84146CF2-A8EA-D747-8BCC-ED9E7D8725B6}"/>
    <hyperlink ref="B445" r:id="rId857" display="https://www.the-numbers.com/movie/Father-Mother-Sister-Brother-(2025)" xr:uid="{632A4A2E-09D6-4248-941F-022BBD3DC861}"/>
    <hyperlink ref="C445" r:id="rId858" display="https://www.the-numbers.com/box-office-chart/daily/2025/12/24" xr:uid="{5E7D96F2-59CF-7046-A5A7-EA399FCA7A77}"/>
    <hyperlink ref="B446" r:id="rId859" display="https://www.the-numbers.com/movie/Muzzle-City-of-Wolves-(2025)" xr:uid="{FFE8670D-EE43-D14A-8472-26B496E997DA}"/>
    <hyperlink ref="C446" r:id="rId860" display="https://www.the-numbers.com/box-office-chart/daily/2025/11/14" xr:uid="{8B2576D7-7807-5F42-B54C-617F9A4F5C8F}"/>
    <hyperlink ref="B447" r:id="rId861" display="https://www.the-numbers.com/movie/Eli-Roth-Presents-Dream-Eater-(2025-Canada)" xr:uid="{96DA497F-9F07-9145-9465-A26310ACB452}"/>
    <hyperlink ref="C447" r:id="rId862" display="https://www.the-numbers.com/box-office-chart/daily/2025/10/24" xr:uid="{96358E88-9391-684E-9998-81C32B2AFE52}"/>
    <hyperlink ref="B448" r:id="rId863" display="https://www.the-numbers.com/movie/Hi-Five-(2025-South-Korea)" xr:uid="{60A0FAE7-8B1C-2241-A3B3-DC3A75CCB23F}"/>
    <hyperlink ref="C448" r:id="rId864" display="https://www.the-numbers.com/box-office-chart/daily/2025/06/20" xr:uid="{F0213025-28C7-794D-A6D8-AC6A7EBD07AA}"/>
    <hyperlink ref="B449" r:id="rId865" display="https://www.the-numbers.com/movie/Seven-Veils-(2025-Canada)" xr:uid="{0481C19F-F765-C041-9ECB-0B9E45F0FDB9}"/>
    <hyperlink ref="C449" r:id="rId866" display="https://www.the-numbers.com/box-office-chart/daily/2025/03/07" xr:uid="{CBF53941-5815-1B47-A375-2AD99F314420}"/>
    <hyperlink ref="B450" r:id="rId867" display="https://www.the-numbers.com/movie/Dazed-and-Confused" xr:uid="{A1647AAA-276C-0A41-8047-6D1C1F67765E}"/>
    <hyperlink ref="B451" r:id="rId868" display="https://www.the-numbers.com/movie/Yi-Yi" xr:uid="{DAFB061C-40DF-3E49-9FB5-CA3608606E3A}"/>
    <hyperlink ref="C451" r:id="rId869" display="https://www.the-numbers.com/box-office-chart/daily/2000/10/06" xr:uid="{AFB42580-08A4-314B-A5E7-DB828A1A279C}"/>
    <hyperlink ref="B452" r:id="rId870" display="https://www.the-numbers.com/movie/Dune" xr:uid="{01FB3806-2A9A-CE43-8CBA-FFE4866E652A}"/>
    <hyperlink ref="B453" r:id="rId871" display="https://www.the-numbers.com/movie/Candyman-(1992)" xr:uid="{A7E611A4-8E45-4947-AF5A-B2224A36BA18}"/>
    <hyperlink ref="B454" r:id="rId872" display="https://www.the-numbers.com/movie/Queens-of-the-Dead-(2025)" xr:uid="{A21A9E61-C38E-874A-88A0-CA5FE1D36702}"/>
    <hyperlink ref="C454" r:id="rId873" display="https://www.the-numbers.com/box-office-chart/daily/2025/10/24" xr:uid="{9A7F448A-4B0A-1849-8317-EAFAC946FEB9}"/>
    <hyperlink ref="B455" r:id="rId874" display="https://www.the-numbers.com/movie/Eli-Roth-Presents-Jimmy-and-Stiggs-(2025)" xr:uid="{76DF82B8-32CD-E94B-A44C-AB58BF59CC23}"/>
    <hyperlink ref="C455" r:id="rId875" display="https://www.the-numbers.com/box-office-chart/daily/2025/08/15" xr:uid="{C82417EB-E23D-9343-9945-977930842A19}"/>
    <hyperlink ref="B456" r:id="rId876" display="https://www.the-numbers.com/movie/Vingt-Dieux-(2024-France)" xr:uid="{B7DDBDA5-853E-9644-9DB8-0DE29AD66DCA}"/>
    <hyperlink ref="C456" r:id="rId877" display="https://www.the-numbers.com/box-office-chart/daily/2025/03/28" xr:uid="{3612DDE0-DB49-954C-8605-E9DAA8B7923D}"/>
    <hyperlink ref="B457" r:id="rId878" display="https://www.the-numbers.com/movie/femme-est-une-femme-Une-(1961-France)" xr:uid="{03FD007A-AB17-4E4C-9E22-E6719BFCBB73}"/>
    <hyperlink ref="C457" r:id="rId879" display="https://www.the-numbers.com/box-office-chart/daily/2003/05/16" xr:uid="{B16CA9BC-5E14-984A-AFE9-C3D1E71E3F2B}"/>
    <hyperlink ref="B458" r:id="rId880" display="https://www.the-numbers.com/movie/Blues-Brothers-The" xr:uid="{315A0BB7-4E52-A24F-B82F-64A64174B2D8}"/>
    <hyperlink ref="B459" r:id="rId881" display="https://www.the-numbers.com/movie/Armand-(2024-Norway)" xr:uid="{BD94802A-33B4-B94E-9E2E-AB17B2A7D71E}"/>
    <hyperlink ref="C459" r:id="rId882" display="https://www.the-numbers.com/box-office-chart/daily/2025/02/07" xr:uid="{C6202AAD-968C-6843-BE30-C1AB5E6CB516}"/>
    <hyperlink ref="B460" r:id="rId883" display="https://www.the-numbers.com/movie/Strange-Journey-The-Story-of-Rocky-Horror-(2025)" xr:uid="{28137043-AEC8-F642-8433-977090AC5CDD}"/>
    <hyperlink ref="C460" r:id="rId884" display="https://www.the-numbers.com/box-office-chart/daily/2025/09/26" xr:uid="{B4D7F4B6-E393-6C48-B051-10B5925E17C4}"/>
    <hyperlink ref="B461" r:id="rId885" display="https://www.the-numbers.com/movie/Hung-Up-on-a-Dream-The-Zombies-Documentary-(2025)" xr:uid="{04CF58A1-E9E3-B145-9BB6-EF06F6D9CDBE}"/>
    <hyperlink ref="C461" r:id="rId886" display="https://www.the-numbers.com/box-office-chart/daily/2025/05/13" xr:uid="{0739AC2C-362F-B54B-AB58-4F528AC18FF7}"/>
    <hyperlink ref="B462" r:id="rId887" display="https://www.the-numbers.com/movie/Xeno-(2025)" xr:uid="{64D209C4-7685-C04E-B42A-88B234DE0567}"/>
    <hyperlink ref="C462" r:id="rId888" display="https://www.the-numbers.com/box-office-chart/daily/2025/09/19" xr:uid="{0654DF64-405E-6E4A-80A2-F2C0C50E83C4}"/>
    <hyperlink ref="B463" r:id="rId889" display="https://www.the-numbers.com/movie/Pandas-(Documentary)" xr:uid="{0F26CB91-0883-9B44-A63B-0CFF1BF3CDC2}"/>
    <hyperlink ref="C463" r:id="rId890" display="https://www.the-numbers.com/box-office-chart/daily/2018/04/06" xr:uid="{C221F840-FFF2-814F-BB5E-8F6EFE3FF3C3}"/>
    <hyperlink ref="B464" r:id="rId891" display="https://www.the-numbers.com/movie/Brazil-(1985)" xr:uid="{EC2E6DBB-CEC9-354A-BF6D-80913F4D3377}"/>
    <hyperlink ref="B465" r:id="rId892" display="https://www.the-numbers.com/movie/Halloween-II" xr:uid="{9A7E796F-9043-EE4C-BCD5-D68879CA3E43}"/>
    <hyperlink ref="B466" r:id="rId893" display="https://www.the-numbers.com/movie/Kynodontas-(2009-Greece)" xr:uid="{E2ABE0E8-F1BB-C64F-82DF-4BD44916D440}"/>
    <hyperlink ref="C466" r:id="rId894" display="https://www.the-numbers.com/box-office-chart/daily/2010/06/25" xr:uid="{D45D1E1D-F64A-C44F-8C5C-6817214B55F1}"/>
    <hyperlink ref="B467" r:id="rId895" display="https://www.the-numbers.com/movie/Marlee-Matlin-Not-Alone-Anymore-(2025)" xr:uid="{4C0996B0-69E1-1142-A150-4F5481A497BE}"/>
    <hyperlink ref="C467" r:id="rId896" display="https://www.the-numbers.com/box-office-chart/daily/2025/06/20" xr:uid="{C5D964A5-CB7B-7048-853F-EF87BC0123B2}"/>
    <hyperlink ref="B468" r:id="rId897" display="https://www.the-numbers.com/movie/grazia-La-(2025-Italy)" xr:uid="{E7FC7145-AE2F-4646-BEB9-CE6BDC4518ED}"/>
    <hyperlink ref="C468" r:id="rId898" display="https://www.the-numbers.com/box-office-chart/daily/2025/12/05" xr:uid="{EFBEFF27-BBB3-2E46-96CE-831B4C1895E5}"/>
    <hyperlink ref="B469" r:id="rId899" display="https://www.the-numbers.com/movie/Wisdom-of-Happiness-(2024)" xr:uid="{3CE16DDF-8C72-AC44-9E05-8153E721C25F}"/>
    <hyperlink ref="C469" r:id="rId900" display="https://www.the-numbers.com/box-office-chart/daily/2025/10/17" xr:uid="{084E383F-3154-4D4D-B1FA-5192C5AAC275}"/>
    <hyperlink ref="B470" r:id="rId901" display="https://www.the-numbers.com/movie/Spike-and-Mikes-Animation-Extravaganza-(2025)" xr:uid="{C66609E9-0FAD-9340-9AFF-7761244D6273}"/>
    <hyperlink ref="C470" r:id="rId902" display="https://www.the-numbers.com/box-office-chart/daily/2025/10/31" xr:uid="{077F16D3-DAF5-EF43-991C-DA52B5F076A4}"/>
    <hyperlink ref="B471" r:id="rId903" display="https://www.the-numbers.com/movie/Dark-Nuns-(2025-South-Korea)" xr:uid="{F31023C7-BBD6-8D4D-8ACA-EBB466BA7B2A}"/>
    <hyperlink ref="C471" r:id="rId904" display="https://www.the-numbers.com/box-office-chart/daily/2025/02/07" xr:uid="{A3ABF42A-2115-0547-BC21-D0DB66A75989}"/>
    <hyperlink ref="B472" r:id="rId905" display="https://www.the-numbers.com/movie/Homme-et-une-Femme-Un" xr:uid="{0589EDF0-DC9D-5346-A8D2-1A4A48EC0D2F}"/>
    <hyperlink ref="B473" r:id="rId906" display="https://www.the-numbers.com/movie/Army-of-Darkness" xr:uid="{4C00E09C-BB61-904B-8D8C-16BED7AB2E9F}"/>
    <hyperlink ref="B474" r:id="rId907" display="https://www.the-numbers.com/movie/Architecton-(2024)" xr:uid="{77ABBDB0-03DB-C04D-89BD-866247B780AB}"/>
    <hyperlink ref="C474" r:id="rId908" display="https://www.the-numbers.com/box-office-chart/daily/2025/08/01" xr:uid="{EFB93D78-5B1D-0242-934A-6129DC05C4F1}"/>
    <hyperlink ref="B475" r:id="rId909" display="https://www.the-numbers.com/movie/What-If-(2010)" xr:uid="{21D7D622-C348-734A-9702-21D93B4045D3}"/>
    <hyperlink ref="C475" r:id="rId910" display="https://www.the-numbers.com/box-office-chart/daily/2010/08/20" xr:uid="{14FBE101-4293-B24B-9B12-F0CD941A26E6}"/>
    <hyperlink ref="B476" r:id="rId911" display="https://www.the-numbers.com/movie/Linda-Linda-Linda-(2005-Japan)" xr:uid="{2D9B6FA3-ADA1-AE4A-9674-A91B7DFFD7A1}"/>
    <hyperlink ref="C476" r:id="rId912" display="https://www.the-numbers.com/box-office-chart/daily/2025/09/05" xr:uid="{39167A43-8CC3-174F-BEA2-9671EC2B2314}"/>
    <hyperlink ref="B477" r:id="rId913" display="https://www.the-numbers.com/movie/Bonhoeffer-Pastor-Spy-Assassin-(2024-Belgium)" xr:uid="{B3FD41C4-B1CC-684F-8BA3-6026329DC1A1}"/>
    <hyperlink ref="C477" r:id="rId914" display="https://www.the-numbers.com/box-office-chart/daily/2024/11/22" xr:uid="{37016808-CE01-C944-8EE4-357FD6389A08}"/>
    <hyperlink ref="B478" r:id="rId915" display="https://www.the-numbers.com/movie/40-Year-old-Virgin-The" xr:uid="{CCE00423-D3BD-A14F-99CE-8987852041A6}"/>
    <hyperlink ref="C478" r:id="rId916" display="https://www.the-numbers.com/box-office-chart/daily/2005/08/19" xr:uid="{75317BCC-7ECD-1944-9459-F4C21D464618}"/>
    <hyperlink ref="B479" r:id="rId917" display="https://www.the-numbers.com/movie/Muppet-Movie-The" xr:uid="{1C6DBD2E-53A2-4147-9458-B56113EE6DB1}"/>
    <hyperlink ref="B480" r:id="rId918" display="https://www.the-numbers.com/movie/histoire-de-Souleymane-L-(2024-France)" xr:uid="{C2B55AD5-624E-3F43-B123-87A145CFCC81}"/>
    <hyperlink ref="C480" r:id="rId919" display="https://www.the-numbers.com/box-office-chart/daily/2025/08/01" xr:uid="{4BD9039A-670C-8741-AAFF-8D702C59BF3E}"/>
    <hyperlink ref="B481" r:id="rId920" display="https://www.the-numbers.com/movie/Killer-of-Sheep-(1978)" xr:uid="{9B526055-10C4-4246-9ABB-3105024BE7C5}"/>
    <hyperlink ref="B482" r:id="rId921" display="https://www.the-numbers.com/movie/Shaun-of-the-Dead" xr:uid="{1113E5BD-9568-124B-9B49-8C84744F0835}"/>
    <hyperlink ref="C482" r:id="rId922" display="https://www.the-numbers.com/box-office-chart/daily/2004/09/24" xr:uid="{A9CA0761-BDF9-BD4F-B6FD-74351FF7FFAC}"/>
    <hyperlink ref="B483" r:id="rId923" display="https://www.the-numbers.com/movie/Apocalypse-Now" xr:uid="{E4748332-EEFD-F240-A7E5-E83D2B4F4B7E}"/>
    <hyperlink ref="B484" r:id="rId924" display="https://www.the-numbers.com/movie/Rosemead-(2025)" xr:uid="{E554D1DB-F05F-614D-ADFF-FF65085BEA0F}"/>
    <hyperlink ref="C484" r:id="rId925" display="https://www.the-numbers.com/box-office-chart/daily/2025/12/05" xr:uid="{3D7B1A43-E729-0A46-AF3D-2C473A7D64A0}"/>
    <hyperlink ref="B485" r:id="rId926" display="https://www.the-numbers.com/movie/Love-and-Pop-(1998-Japan)" xr:uid="{648AE762-89A0-7249-8ABE-E6823FF18D06}"/>
    <hyperlink ref="C485" r:id="rId927" display="https://www.the-numbers.com/box-office-chart/daily/2004/12/31" xr:uid="{9E4BC5D8-472C-0846-B2C8-25B18EFDAC20}"/>
    <hyperlink ref="B486" r:id="rId928" display="https://www.the-numbers.com/movie/Jockey-El-(2024-Argentina)" xr:uid="{9C483B71-F4F4-9440-8721-339BBCF6D56F}"/>
    <hyperlink ref="C486" r:id="rId929" display="https://www.the-numbers.com/box-office-chart/daily/2025/07/02" xr:uid="{39CB5DF4-2201-BF43-8AFA-B1CF976A194B}"/>
    <hyperlink ref="B487" r:id="rId930" display="https://www.the-numbers.com/movie/given-The-Double-Album-Hiiragi-mix-and-To-the-Sea-Double-Feature-(2025-Japan)" xr:uid="{5CCCD3B2-CBD5-8644-A0B7-DDAF6BCC223E}"/>
    <hyperlink ref="C487" r:id="rId931" display="https://www.the-numbers.com/box-office-chart/daily/2025/06/16" xr:uid="{C1498C44-D518-F548-918F-C8FAE0FFEAD9}"/>
    <hyperlink ref="B488" r:id="rId932" display="https://www.the-numbers.com/movie/Mistress-Dispeller-(2025)" xr:uid="{2852E90F-0AC3-634F-AF1C-3294D811D875}"/>
    <hyperlink ref="C488" r:id="rId933" display="https://www.the-numbers.com/box-office-chart/daily/2025/10/22" xr:uid="{F49F3158-FB29-6146-90AF-A0A0859D0547}"/>
    <hyperlink ref="B489" r:id="rId934" display="https://www.the-numbers.com/movie/Miss-Kobayashis-Dragon-Maid-The-Lonely-Dragon-(2025-Japan)" xr:uid="{1854A34F-53FA-FF49-BEFF-D3044DD9DF7C}"/>
    <hyperlink ref="C489" r:id="rId935" display="https://www.the-numbers.com/box-office-chart/daily/2025/10/20" xr:uid="{F2E7557E-9237-6E45-A344-AC5CF4DCE7C9}"/>
    <hyperlink ref="B490" r:id="rId936" display="https://www.the-numbers.com/movie/Magic-Farm-(2025)" xr:uid="{3BE279FE-0AF4-0D42-919B-993D14B32962}"/>
    <hyperlink ref="C490" r:id="rId937" display="https://www.the-numbers.com/box-office-chart/daily/2025/04/25" xr:uid="{1C24407F-0F33-174D-9FAA-7C0FF051F6E0}"/>
    <hyperlink ref="B491" r:id="rId938" display="https://www.the-numbers.com/movie/Blue-Sun-Palace-(2025)" xr:uid="{AE60A032-A580-5C42-8399-2F64B8FECF58}"/>
    <hyperlink ref="C491" r:id="rId939" display="https://www.the-numbers.com/box-office-chart/daily/2025/04/25" xr:uid="{D19407D9-276E-E142-B830-76D0786CF7CE}"/>
    <hyperlink ref="B492" r:id="rId940" display="https://www.the-numbers.com/movie/Kokuho-(2025-Japan)" xr:uid="{44FB9DCC-E7C0-F341-A147-597B6ABE7812}"/>
    <hyperlink ref="C492" r:id="rId941" display="https://www.the-numbers.com/box-office-chart/daily/2026/02/06" xr:uid="{C4531742-4F8E-164A-9F3A-4854E3511ED6}"/>
    <hyperlink ref="B493" r:id="rId942" display="https://www.the-numbers.com/movie/Tatami-(2023)" xr:uid="{4F888AF7-8FB1-3D4B-AF96-62BF853D6B4D}"/>
    <hyperlink ref="C493" r:id="rId943" display="https://www.the-numbers.com/box-office-chart/daily/2025/06/13" xr:uid="{96CD50E7-5FF0-EB4A-BEA5-C98FE4DFB79E}"/>
    <hyperlink ref="B494" r:id="rId944" display="https://www.the-numbers.com/movie/Born-to-be-Wild-3D" xr:uid="{9C06F1BE-2D33-BE44-AFA1-298F1BF699FF}"/>
    <hyperlink ref="C494" r:id="rId945" display="https://www.the-numbers.com/box-office-chart/daily/2011/04/08" xr:uid="{3BB9AB8A-4542-1545-BE0C-64EF6EEF67A3}"/>
    <hyperlink ref="B495" r:id="rId946" display="https://www.the-numbers.com/movie/Teacher-The-(2023-United-Kingdom)" xr:uid="{FFBC03FA-B0AB-2C49-A770-67A34271986A}"/>
    <hyperlink ref="C495" r:id="rId947" display="https://www.the-numbers.com/box-office-chart/daily/2025/04/11" xr:uid="{C5D09C01-1BB9-1244-8252-7C75C38A6A45}"/>
    <hyperlink ref="B496" r:id="rId948" display="https://www.the-numbers.com/movie/Aint-No-Back-to-a-Merry-Go-Round-(2025)" xr:uid="{6AC20EC9-0DBC-0449-8F83-0BC5AC40C68C}"/>
    <hyperlink ref="C496" r:id="rId949" display="https://www.the-numbers.com/box-office-chart/daily/2025/05/02" xr:uid="{4F022078-D732-274A-B2B3-738123523DE2}"/>
    <hyperlink ref="B497" r:id="rId950" display="https://www.the-numbers.com/movie/Hot-Milk-(2025-United-Kingdom)" xr:uid="{E9407816-2BAC-DF49-89BE-C736B1F27089}"/>
    <hyperlink ref="C497" r:id="rId951" display="https://www.the-numbers.com/box-office-chart/daily/2025/06/27" xr:uid="{52CF4402-AA5B-574C-BEB4-EBFD02E7DAF8}"/>
    <hyperlink ref="B498" r:id="rId952" display="https://www.the-numbers.com/movie/L-Attachement-(2025-France)" xr:uid="{7CB17A2D-5CC7-4A43-8DB7-6927BCE59977}"/>
    <hyperlink ref="C498" r:id="rId953" display="https://www.the-numbers.com/box-office-chart/daily/2025/04/25" xr:uid="{470893EC-E9AF-BD47-A703-4963C21F183F}"/>
    <hyperlink ref="B499" r:id="rId954" display="https://www.the-numbers.com/movie/Hearts-of-Darkness-A-Filmmakers-Apocalypse" xr:uid="{CB69502F-0BC7-CE49-8135-CAE266F78F0D}"/>
    <hyperlink ref="B500" r:id="rId955" display="https://www.the-numbers.com/movie/Sod-and-Stubble-(2025)" xr:uid="{7F35785B-B9B0-684D-AA9A-17FF1264BC4D}"/>
    <hyperlink ref="C500" r:id="rId956" display="https://www.the-numbers.com/box-office-chart/daily/2025/04/18" xr:uid="{575A50BD-CA64-E243-B5F2-43E3AF494C5E}"/>
    <hyperlink ref="B501" r:id="rId957" display="https://www.the-numbers.com/movie/Annihilation-of-Fish-The" xr:uid="{BAE1A086-107E-514C-BDB3-71C5CBE3DCF4}"/>
    <hyperlink ref="C501" r:id="rId958" display="https://www.the-numbers.com/box-office-chart/daily/2001/11/02" xr:uid="{2279CCF5-FE36-9247-9CFF-514B216951DA}"/>
    <hyperlink ref="B502" r:id="rId959" display="https://www.the-numbers.com/movie/Tall-Tales-(2025-United-Kingdom)" xr:uid="{0B449E77-9090-7C4B-82AA-F0389893FFF5}"/>
    <hyperlink ref="C502" r:id="rId960" display="https://www.the-numbers.com/box-office-chart/daily/2025/05/08" xr:uid="{79EEA8ED-8BDC-7F48-9C4A-6BF3819C1099}"/>
    <hyperlink ref="B503" r:id="rId961" display="https://www.the-numbers.com/movie/Sabbath-Queen-(2024)" xr:uid="{8E429FA4-A48A-1544-AFA9-C3EC28EDAFEB}"/>
    <hyperlink ref="C503" r:id="rId962" display="https://www.the-numbers.com/box-office-chart/daily/2024/11/22" xr:uid="{FEC92510-F288-FE4A-9F0E-927DFBD6944E}"/>
    <hyperlink ref="B504" r:id="rId963" display="https://www.the-numbers.com/movie/Sawt-Hind-Rajab-(2025)" xr:uid="{B721778E-D2B5-FD44-A103-81DE86B99BD3}"/>
    <hyperlink ref="C504" r:id="rId964" display="https://www.the-numbers.com/box-office-chart/daily/2026/01/09" xr:uid="{BBCDE3AC-EEAD-E248-AFDF-695124E58875}"/>
    <hyperlink ref="B505" r:id="rId965" display="https://www.the-numbers.com/movie/Been-Here-Stay-Here-(2025)" xr:uid="{FAD3E647-B36C-6142-B3F7-6E3ADA21A6D1}"/>
    <hyperlink ref="C505" r:id="rId966" display="https://www.the-numbers.com/box-office-chart/daily/2025/06/20" xr:uid="{94EDF7E6-18B3-7C4C-8060-5122B0C466DD}"/>
    <hyperlink ref="B506" r:id="rId967" display="https://www.the-numbers.com/movie/Wildfire-The-Legend-of-the-Cherokee-Ghost-Horse-(2024)" xr:uid="{B283FC0B-0821-BB42-8130-6A7130C26421}"/>
    <hyperlink ref="C506" r:id="rId968" display="https://www.the-numbers.com/box-office-chart/daily/2025/09/26" xr:uid="{3575D69B-430A-C143-824A-E6B8606E4A32}"/>
    <hyperlink ref="B507" r:id="rId969" display="https://www.the-numbers.com/movie/Accidental-Getaway-Driver-The-(2025)" xr:uid="{0F42FC9C-7756-8A44-8304-FF89C3F85736}"/>
    <hyperlink ref="C507" r:id="rId970" display="https://www.the-numbers.com/box-office-chart/daily/2025/02/28" xr:uid="{CB9ED329-C679-3047-9B2A-9FF0B0D06319}"/>
    <hyperlink ref="B508" r:id="rId971" display="https://www.the-numbers.com/movie/Pigen-med-nalen-(2024-Denmark)" xr:uid="{365F5483-9A1D-E642-9859-09678BF28B4B}"/>
    <hyperlink ref="C508" r:id="rId972" display="https://www.the-numbers.com/box-office-chart/daily/2024/12/06" xr:uid="{79AD1CCD-68D3-964F-8BDE-E8BA5ED51BAF}"/>
    <hyperlink ref="B509" r:id="rId973" display="https://www.the-numbers.com/movie/Hubble-3D" xr:uid="{E5CDDD32-40D2-8B47-8F44-667DA245AE90}"/>
    <hyperlink ref="C509" r:id="rId974" display="https://www.the-numbers.com/box-office-chart/daily/2010/03/19" xr:uid="{D99F068E-54BF-6949-9881-0523764B3DEA}"/>
    <hyperlink ref="B510" r:id="rId975" display="https://www.the-numbers.com/movie/St-Elmos-Fire" xr:uid="{CD43536C-659C-F04B-9E51-6FCD6FE5C386}"/>
    <hyperlink ref="B511" r:id="rId976" display="https://www.the-numbers.com/movie/Among-Neighbors-(2025)" xr:uid="{362705C2-296E-9D43-A022-3D0563AC3109}"/>
    <hyperlink ref="C511" r:id="rId977" display="https://www.the-numbers.com/box-office-chart/daily/2025/10/10" xr:uid="{9383E57B-1249-0149-8231-0D9B32D2A9BA}"/>
    <hyperlink ref="B512" r:id="rId978" display="https://www.the-numbers.com/movie/Predators-(2025)" xr:uid="{ED4489F7-9AEE-D340-8D53-BC71C8FA7C99}"/>
    <hyperlink ref="C512" r:id="rId979" display="https://www.the-numbers.com/box-office-chart/daily/2025/09/19" xr:uid="{67C0C57D-C144-D54A-924E-3EB268E440CA}"/>
    <hyperlink ref="B513" r:id="rId980" display="https://www.the-numbers.com/movie/Frikis-Los-(2024)" xr:uid="{636CDF63-5F1D-184C-A2A4-90F4525E0E95}"/>
    <hyperlink ref="C513" r:id="rId981" display="https://www.the-numbers.com/box-office-chart/daily/2024/12/20" xr:uid="{BD8472D3-F29E-994D-A85E-BDCC16BAC027}"/>
    <hyperlink ref="B514" r:id="rId982" display="https://www.the-numbers.com/movie/Ugly-The-(2025-South-Korea)" xr:uid="{F5F071FC-4A31-E443-B5E1-9ECB45FC2C39}"/>
    <hyperlink ref="C514" r:id="rId983" display="https://www.the-numbers.com/box-office-chart/daily/2025/09/26" xr:uid="{020730AC-74E5-0D4C-94F8-5E8AC6A2EDF3}"/>
    <hyperlink ref="B515" r:id="rId984" display="https://www.the-numbers.com/movie/Sharing-Aloha-(2025)" xr:uid="{8C946DB8-03B8-864D-AB8B-3FF62393366A}"/>
    <hyperlink ref="C515" r:id="rId985" display="https://www.the-numbers.com/box-office-chart/daily/2025/08/29" xr:uid="{A9C489D8-E8F3-5D4D-AACA-7852AB29E63A}"/>
    <hyperlink ref="B516" r:id="rId986" display="https://www.the-numbers.com/movie/You-Got-Gold-A-Celebration-of-John-Prine-(2025)" xr:uid="{CEAEF3C6-C7CE-C348-A46F-7489793F9DC3}"/>
    <hyperlink ref="C516" r:id="rId987" display="https://www.the-numbers.com/box-office-chart/daily/2025/11/28" xr:uid="{91638F95-5F84-5E44-87D5-03E6E1DD4FDE}"/>
    <hyperlink ref="B517" r:id="rId988" display="https://www.the-numbers.com/movie/Quatre-nuits-d-un-reveur-(1971-France)" xr:uid="{2AD94F3B-9327-714A-8905-F3748D61D021}"/>
    <hyperlink ref="C517" r:id="rId989" display="https://www.the-numbers.com/box-office-chart/daily/2025/09/05" xr:uid="{180B1298-7DC4-234A-877F-A617EFB45887}"/>
    <hyperlink ref="B518" r:id="rId990" display="https://www.the-numbers.com/movie/Man-Who-Saves-the-World-The-(2025)" xr:uid="{FC3A419B-BACB-7E46-8751-A2868783D58A}"/>
    <hyperlink ref="C518" r:id="rId991" display="https://www.the-numbers.com/box-office-chart/daily/2025/10/17" xr:uid="{52793BE2-945B-DC45-96A1-8041C5F4E2D4}"/>
    <hyperlink ref="B519" r:id="rId992" display="https://www.the-numbers.com/movie/Kesakirja-(2025-Finland)" xr:uid="{5548157C-02B6-434A-AA09-BAF32F56979C}"/>
    <hyperlink ref="C519" r:id="rId993" display="https://www.the-numbers.com/box-office-chart/daily/2025/09/19" xr:uid="{02092237-C3BA-9C49-B807-B47F943D4729}"/>
    <hyperlink ref="B520" r:id="rId994" display="https://www.the-numbers.com/movie/Oh-Canada-(2024)" xr:uid="{78FEA213-7788-6C48-8BAB-B60630F72BBE}"/>
    <hyperlink ref="C520" r:id="rId995" display="https://www.the-numbers.com/box-office-chart/daily/2024/12/06" xr:uid="{772F78B7-6F12-7D4A-A2DB-99B3EC166745}"/>
    <hyperlink ref="B521" r:id="rId996" display="https://www.the-numbers.com/movie/Grand-Tour-(2024-Portugal)" xr:uid="{8BC3ACB7-DD95-4248-A48A-014A907D3446}"/>
    <hyperlink ref="C521" r:id="rId997" display="https://www.the-numbers.com/box-office-chart/daily/2025/03/28" xr:uid="{B7ACFB4B-B6FB-944A-A0F1-2349141EB810}"/>
    <hyperlink ref="B522" r:id="rId998" display="https://www.the-numbers.com/movie/Pools-(2025)" xr:uid="{EBF627B2-A8DF-D94A-83D1-6118B659780C}"/>
    <hyperlink ref="C522" r:id="rId999" display="https://www.the-numbers.com/box-office-chart/daily/2025/08/22" xr:uid="{6913902C-24AD-C44A-8E80-4AA3603083F9}"/>
    <hyperlink ref="B523" r:id="rId1000" display="https://www.the-numbers.com/movie/Night-of-the-Juggler-(1980)" xr:uid="{1EAC7349-7609-8D41-AAC9-DDCF6A82CF9B}"/>
    <hyperlink ref="B524" r:id="rId1001" display="https://www.the-numbers.com/movie/Can-I-Get-a-Witness-(2025-Canada)" xr:uid="{D8B15995-E625-7749-87DF-66DB172D3E7D}"/>
    <hyperlink ref="C524" r:id="rId1002" display="https://www.the-numbers.com/box-office-chart/daily/2025/03/14" xr:uid="{D4963BC9-17FB-2544-8630-993217529041}"/>
    <hyperlink ref="B525" r:id="rId1003" display="https://www.the-numbers.com/movie/Swamp-Dogg-Gets-His-Pool-Painted-(2025)" xr:uid="{79CF2988-9230-C741-A61E-FB2215940878}"/>
    <hyperlink ref="C525" r:id="rId1004" display="https://www.the-numbers.com/box-office-chart/daily/2025/05/02" xr:uid="{062B88D8-1CC5-0644-A4D7-C583DD316F6C}"/>
    <hyperlink ref="B526" r:id="rId1005" display="https://www.the-numbers.com/movie/April-(2024-Georgia)" xr:uid="{B21DED91-88FE-6547-9341-5610E672A75A}"/>
    <hyperlink ref="C526" r:id="rId1006" display="https://www.the-numbers.com/box-office-chart/daily/2025/04/25" xr:uid="{6019ED61-F72E-C24F-9BD6-86F567F5E31A}"/>
    <hyperlink ref="B527" r:id="rId1007" display="https://www.the-numbers.com/movie/Mumu-(2025-China)" xr:uid="{6E25F835-A97B-A843-9CA0-F1268E5D7541}"/>
    <hyperlink ref="C527" r:id="rId1008" display="https://www.the-numbers.com/box-office-chart/daily/2025/04/18" xr:uid="{E03EC414-7290-9443-A9E0-F42379667E9D}"/>
    <hyperlink ref="B528" r:id="rId1009" display="https://www.the-numbers.com/movie/Sovereign-(2025)" xr:uid="{0E8AF8B2-D151-F146-9405-96734B60DDAC}"/>
    <hyperlink ref="C528" r:id="rId1010" display="https://www.the-numbers.com/box-office-chart/daily/2025/07/11" xr:uid="{C1CFBF1B-A957-8D4D-B579-0D411F178FC4}"/>
    <hyperlink ref="B529" r:id="rId1011" display="https://www.the-numbers.com/movie/We-Are-Guardians-(2025)" xr:uid="{B5B06233-F184-A14A-B657-22FEB3D10AD6}"/>
    <hyperlink ref="C529" r:id="rId1012" display="https://www.the-numbers.com/box-office-chart/daily/2025/06/06" xr:uid="{83182F9F-7D88-CD46-9653-8611C17E3378}"/>
    <hyperlink ref="B530" r:id="rId1013" display="https://www.the-numbers.com/movie/Crunchyroll-Anime-Nights-Sneak-Peak-December-Edition-(2025)" xr:uid="{599EE234-82BF-1444-9A24-3E6BE93A739E}"/>
    <hyperlink ref="C530" r:id="rId1014" display="https://www.the-numbers.com/box-office-chart/daily/2025/12/15" xr:uid="{E57DAE86-2E57-944B-BC31-A502CC7FF7F1}"/>
    <hyperlink ref="B531" r:id="rId1015" display="https://www.the-numbers.com/movie/Janis-Ian-Breaking-Silence-(2025)" xr:uid="{071C7E01-A740-A241-907A-6AFBEEF204B7}"/>
    <hyperlink ref="C531" r:id="rId1016" display="https://www.the-numbers.com/box-office-chart/daily/2025/03/28" xr:uid="{7A386238-5AB1-6B4F-B554-406596B146FF}"/>
    <hyperlink ref="B532" r:id="rId1017" display="https://www.the-numbers.com/movie/Small-Things-Like-These-(2024-Ireland)" xr:uid="{A68FDBD1-7C47-6046-A109-1CB7B2229078}"/>
    <hyperlink ref="C532" r:id="rId1018" display="https://www.the-numbers.com/box-office-chart/daily/2024/11/08" xr:uid="{A87AAA15-4110-BB46-8CF8-E191DAD69E77}"/>
    <hyperlink ref="B533" r:id="rId1019" display="https://www.the-numbers.com/movie/DIG-XX-(2025)" xr:uid="{7E594EE3-56F8-264E-8ACC-FA0A3D0D74D3}"/>
    <hyperlink ref="C533" r:id="rId1020" display="https://www.the-numbers.com/box-office-chart/daily/2025/01/17" xr:uid="{7CB31A17-E68E-694D-BB27-2D14554783DD}"/>
    <hyperlink ref="B534" r:id="rId1021" display="https://www.the-numbers.com/movie/Ka-Whawhai-Tonu-(2024-New-Zealand)" xr:uid="{7DDD9B4D-4822-534D-82DC-2D83AD650AC8}"/>
    <hyperlink ref="C534" r:id="rId1022" display="https://www.the-numbers.com/box-office-chart/daily/2025/06/06" xr:uid="{25B621D6-9E8C-EC4E-B8A7-87DFAC62C92E}"/>
    <hyperlink ref="B535" r:id="rId1023" display="https://www.the-numbers.com/movie/Offret" xr:uid="{0F2F7D89-A1FC-7942-81EA-858E715F8976}"/>
    <hyperlink ref="C535" r:id="rId1024" display="https://www.the-numbers.com/box-office-chart/daily/2014/11/07" xr:uid="{D7A51EF6-D972-8B40-9291-BB484C9DEF62}"/>
    <hyperlink ref="B536" r:id="rId1025" display="https://www.the-numbers.com/movie/Lovers-on-the-Bridge-The" xr:uid="{909EDF66-CBC5-E94E-A41B-CAED2E9CA8EE}"/>
    <hyperlink ref="C536" r:id="rId1026" display="https://www.the-numbers.com/box-office-chart/daily/1999/07/02" xr:uid="{DD32D351-36AC-1241-BC8B-8783B79C242B}"/>
    <hyperlink ref="B537" r:id="rId1027" display="https://www.the-numbers.com/movie/Memoir-of-a-Snail-(2024-Australia)" xr:uid="{2F4C2DFF-FF38-1740-9431-91BF9395EC20}"/>
    <hyperlink ref="C537" r:id="rId1028" display="https://www.the-numbers.com/box-office-chart/daily/2024/10/25" xr:uid="{26686CF0-7C49-3648-AFC0-AEC16FBD6B98}"/>
    <hyperlink ref="B538" r:id="rId1029" display="https://www.the-numbers.com/movie/Arco-(2025-France)" xr:uid="{1EB7271E-2981-AA49-8A80-92B9D996B116}"/>
    <hyperlink ref="C538" r:id="rId1030" display="https://www.the-numbers.com/box-office-chart/daily/2026/01/23" xr:uid="{CC96A111-706D-2340-8DE6-49CE365AF001}"/>
    <hyperlink ref="B539" r:id="rId1031" display="https://www.the-numbers.com/movie/Under-the-Sea-3-D" xr:uid="{0DEF7BF2-5E2A-E548-92F9-9B1A4C4425D3}"/>
    <hyperlink ref="C539" r:id="rId1032" display="https://www.the-numbers.com/box-office-chart/daily/2009/02/13" xr:uid="{41630562-8691-5D46-B626-F85D99DD5000}"/>
    <hyperlink ref="B540" r:id="rId1033" display="https://www.the-numbers.com/movie/Put-Your-Soul-on-Your-Hand-and-Walk-(2025-France)" xr:uid="{AEC119D4-9C43-3F49-A7D5-09B650350023}"/>
    <hyperlink ref="C540" r:id="rId1034" display="https://www.the-numbers.com/box-office-chart/daily/2025/11/05" xr:uid="{FA53BC47-3412-5448-9BC8-BD07A3296724}"/>
    <hyperlink ref="B541" r:id="rId1035" display="https://www.the-numbers.com/movie/Deep-Sea-3D" xr:uid="{28C8083D-1543-C049-AEA4-F081469A0B18}"/>
    <hyperlink ref="C541" r:id="rId1036" display="https://www.the-numbers.com/box-office-chart/daily/2006/03/03" xr:uid="{E8938340-2BEF-9042-85B6-9FF22656092D}"/>
    <hyperlink ref="B542" r:id="rId1037" display="https://www.the-numbers.com/movie/Koln-75-(2025-Germany)" xr:uid="{5D7E5F52-9924-384B-B690-395A2CE65DBF}"/>
    <hyperlink ref="C542" r:id="rId1038" display="https://www.the-numbers.com/box-office-chart/daily/2025/10/17" xr:uid="{C9E95748-A31F-9E4E-8456-CF4964AB113A}"/>
    <hyperlink ref="B543" r:id="rId1039" display="https://www.the-numbers.com/movie/Plague-The-(2025)" xr:uid="{6FDFFDF1-DC6D-2842-8513-1DA5176C1DDB}"/>
    <hyperlink ref="C543" r:id="rId1040" display="https://www.the-numbers.com/box-office-chart/daily/2025/12/24" xr:uid="{CE51A958-F758-544A-909F-CD164121E17F}"/>
    <hyperlink ref="B544" r:id="rId1041" display="https://www.the-numbers.com/movie/Preparation-For-The-Next-Life-(2025)" xr:uid="{8AF90A8F-A59B-9646-936B-DB95EBC9E5EF}"/>
    <hyperlink ref="C544" r:id="rId1042" display="https://www.the-numbers.com/box-office-chart/daily/2025/09/05" xr:uid="{3A6C71E1-4904-0544-85F7-E923D336B89C}"/>
    <hyperlink ref="B545" r:id="rId1043" display="https://www.the-numbers.com/movie/William-Tell-(2025)" xr:uid="{B1C78374-2ED6-3F46-8646-7CD64D448B8D}"/>
    <hyperlink ref="C545" r:id="rId1044" display="https://www.the-numbers.com/box-office-chart/daily/2025/04/04" xr:uid="{1777CB90-ACCB-9A47-9BFD-0E57150E5E44}"/>
    <hyperlink ref="B546" r:id="rId1045" display="https://www.the-numbers.com/movie/Actor-The-(2025)" xr:uid="{45A7A944-2DC4-214F-ABE8-91EA24B67AF7}"/>
    <hyperlink ref="C546" r:id="rId1046" display="https://www.the-numbers.com/box-office-chart/daily/2025/03/14" xr:uid="{60B18293-C011-DE4B-86D5-6003D2B6DCC3}"/>
    <hyperlink ref="B547" r:id="rId1047" display="https://www.the-numbers.com/movie/Dragon-Heart-Adventures-Beyond-This-World-(2025-Japan)" xr:uid="{F6968D98-52B3-7D44-9FFD-9845BC105940}"/>
    <hyperlink ref="C547" r:id="rId1048" display="https://www.the-numbers.com/box-office-chart/daily/2025/06/06" xr:uid="{BB08B091-8FD6-1F48-860E-6A4F06D0967D}"/>
    <hyperlink ref="B548" r:id="rId1049" display="https://www.the-numbers.com/movie/Unholy-Song-(2025)" xr:uid="{BDA6620C-32E2-5F42-8112-F3DA35577F71}"/>
    <hyperlink ref="C548" r:id="rId1050" display="https://www.the-numbers.com/box-office-chart/daily/2025/02/28" xr:uid="{FC19D3D8-7929-464E-B6A5-DA678D1144AF}"/>
    <hyperlink ref="B549" r:id="rId1051" display="https://www.the-numbers.com/movie/Choral-The-(2025-United-Kingdom)" xr:uid="{72E40C85-4C3B-144E-ABB4-2BEC8DAF6CD0}"/>
    <hyperlink ref="C549" r:id="rId1052" display="https://www.the-numbers.com/box-office-chart/daily/2025/12/25" xr:uid="{390BAB3D-1CCE-9544-BA5D-D3C0858A829D}"/>
    <hyperlink ref="B550" r:id="rId1053" display="https://www.the-numbers.com/movie/Monk-in-Pieces-(2025)" xr:uid="{1774F5D1-107F-844C-9070-6EC4F6D3AD75}"/>
    <hyperlink ref="C550" r:id="rId1054" display="https://www.the-numbers.com/box-office-chart/daily/2025/07/25" xr:uid="{9AAF4A80-ADF2-D64A-98F0-5604392CEFBB}"/>
    <hyperlink ref="B551" r:id="rId1055" display="https://www.the-numbers.com/movie/Women-in-Christ-(2025)" xr:uid="{45ABC13B-2648-9B4C-A609-378D9DE34B57}"/>
    <hyperlink ref="C551" r:id="rId1056" display="https://www.the-numbers.com/box-office-chart/daily/2025/09/12" xr:uid="{0C2D2316-F145-0243-955C-383C4AEBA5CA}"/>
    <hyperlink ref="B552" r:id="rId1057" display="https://www.the-numbers.com/movie/Extremely-Unique-Dynamic-(2025)" xr:uid="{A1AA0A86-8E55-AE40-A707-15CC46B6C356}"/>
    <hyperlink ref="C552" r:id="rId1058" display="https://www.the-numbers.com/box-office-chart/daily/2025/01/10" xr:uid="{1C1688C9-8C72-A84A-8F4A-AE6B72305984}"/>
    <hyperlink ref="B553" r:id="rId1059" display="https://www.the-numbers.com/movie/Gazer-(2025)" xr:uid="{2E067711-EC4D-BD40-8BFC-34548103C530}"/>
    <hyperlink ref="C553" r:id="rId1060" display="https://www.the-numbers.com/box-office-chart/daily/2025/04/04" xr:uid="{BA47DAE3-02DF-1649-97B7-DE5217C29DC9}"/>
    <hyperlink ref="B554" r:id="rId1061" display="https://www.the-numbers.com/movie/Fuck-My-Son-(2025)" xr:uid="{E5B1F943-7CF0-5743-9921-F244290586FE}"/>
    <hyperlink ref="C554" r:id="rId1062" display="https://www.the-numbers.com/box-office-chart/daily/2025/10/17" xr:uid="{CB2F67C1-C903-6847-A335-8F39424E8A21}"/>
    <hyperlink ref="B555" r:id="rId1063" display="https://www.the-numbers.com/movie/Coexistence-My-Ass-(2025)" xr:uid="{1AEE6C4D-93EB-7A4E-8C55-0DE5F72C0BDF}"/>
    <hyperlink ref="C555" r:id="rId1064" display="https://www.the-numbers.com/box-office-chart/daily/2025/10/31" xr:uid="{96E61DF2-54F5-1E40-97A3-9F0D28A19E44}"/>
    <hyperlink ref="B556" r:id="rId1065" display="https://www.the-numbers.com/movie/Boy-and-the-Beast-The-(2015-Japan)" xr:uid="{4974A344-2CEC-A74A-8914-9AD9BA771A87}"/>
    <hyperlink ref="C556" r:id="rId1066" display="https://www.the-numbers.com/box-office-chart/daily/2016/03/04" xr:uid="{6FD53B51-3005-FF4E-8702-6264BD7AFDC1}"/>
    <hyperlink ref="B557" r:id="rId1067" display="https://www.the-numbers.com/movie/Trouble-with-Jessica-The-(2023-United-Kingdom)" xr:uid="{B5A831C5-BA6A-A449-B110-7ED510CA216C}"/>
    <hyperlink ref="C557" r:id="rId1068" display="https://www.the-numbers.com/box-office-chart/daily/2025/04/25" xr:uid="{73F5AEBB-7EDF-C741-A779-5618FC901356}"/>
    <hyperlink ref="B558" r:id="rId1069" display="https://www.the-numbers.com/movie/Went-Up-the-Hill-(2025-New-Zealand)" xr:uid="{8DE9FC6A-5D3F-2A46-A1D3-A4BAAF68967D}"/>
    <hyperlink ref="C558" r:id="rId1070" display="https://www.the-numbers.com/box-office-chart/daily/2025/08/15" xr:uid="{83AAC0C4-B91E-824D-B83D-476945DA322C}"/>
    <hyperlink ref="B559" r:id="rId1071" display="https://www.the-numbers.com/movie/Hotspring-Sharkattack-(2024-Japan)" xr:uid="{C541B865-E98C-2140-BDA5-ABE2F8C7D1CA}"/>
    <hyperlink ref="C559" r:id="rId1072" display="https://www.the-numbers.com/box-office-chart/daily/2025/07/11" xr:uid="{C0EE5AAD-8296-9A4C-BD9D-80253D904B6B}"/>
    <hyperlink ref="B560" r:id="rId1073" display="https://www.the-numbers.com/movie/Sirat-(2025-Spain)" xr:uid="{56F5EDDC-F42E-0B4F-B5F3-3356C71C7734}"/>
    <hyperlink ref="C560" r:id="rId1074" display="https://www.the-numbers.com/box-office-chart/daily/2026/02/06" xr:uid="{5435C3DF-AEC2-9B41-B136-1E89504B204B}"/>
    <hyperlink ref="B561" r:id="rId1075" display="https://www.the-numbers.com/movie/Picnic-at-Hanging-Rock-(1975-Australia)" xr:uid="{E8409428-5A5A-294C-A29B-4CCDDC098EE0}"/>
    <hyperlink ref="C561" r:id="rId1076" display="https://www.the-numbers.com/box-office-chart/daily/1998/06/26" xr:uid="{43CFDB90-8E8B-184C-BD0B-BC09FFEA8AE5}"/>
    <hyperlink ref="B562" r:id="rId1077" display="https://www.the-numbers.com/movie/Rabbit-Trap-(2025)" xr:uid="{306C2336-7BB6-1649-9E46-0BB45A85FE2B}"/>
    <hyperlink ref="C562" r:id="rId1078" display="https://www.the-numbers.com/box-office-chart/daily/2025/09/12" xr:uid="{F0C2E1AC-E1EE-C649-9D91-EDEFC48E8845}"/>
    <hyperlink ref="B563" r:id="rId1079" display="https://www.the-numbers.com/movie/Cool-Fish-2-A-(2025-China)" xr:uid="{65EDE9FD-A5C5-E349-B9CF-83599CBD6775}"/>
    <hyperlink ref="C563" r:id="rId1080" display="https://www.the-numbers.com/box-office-chart/daily/2025/07/18" xr:uid="{029D7CB5-A186-924A-AFDF-A08277FFDBEF}"/>
    <hyperlink ref="B564" r:id="rId1081" display="https://www.the-numbers.com/movie/To-a-Land-Unknown-(2025-Palestine)" xr:uid="{A6FA7A04-78F3-F145-B1A0-A613CBE6C8EF}"/>
    <hyperlink ref="C564" r:id="rId1082" display="https://www.the-numbers.com/box-office-chart/daily/2025/07/11" xr:uid="{35858112-718F-D94F-84DA-99F047D1014A}"/>
    <hyperlink ref="B565" r:id="rId1083" display="https://www.the-numbers.com/movie/Swept-Away" xr:uid="{5B42847A-C1EF-1846-BDC5-6BA3BC784E9E}"/>
    <hyperlink ref="C565" r:id="rId1084" display="https://www.the-numbers.com/box-office-chart/daily/2002/10/11" xr:uid="{FD5B3B2C-9054-C542-A19C-F9D2761DF138}"/>
    <hyperlink ref="B566" r:id="rId1085" display="https://www.the-numbers.com/movie/Santosh-(2024-United-Kingdom)" xr:uid="{4B9DEE6A-A914-5A47-91E1-C54ECC3FACE5}"/>
    <hyperlink ref="C566" r:id="rId1086" display="https://www.the-numbers.com/box-office-chart/daily/2024/12/27" xr:uid="{FA29A1D5-99BF-7F43-B49B-7D19950EEF37}"/>
    <hyperlink ref="B567" r:id="rId1087" display="https://www.the-numbers.com/movie/Seeds-(2024-Canada)" xr:uid="{946DD25A-54B3-7840-B815-394F8E76280A}"/>
    <hyperlink ref="C567" r:id="rId1088" display="https://www.the-numbers.com/box-office-chart/daily/2024/10/25" xr:uid="{490C6762-44C0-3B40-B346-71AF3F1C4549}"/>
    <hyperlink ref="B568" r:id="rId1089" display="https://www.the-numbers.com/movie/Chronology-of-Water-The-(2025)" xr:uid="{40E53B36-B8E2-844B-95A0-4DADB4F96CAE}"/>
    <hyperlink ref="C568" r:id="rId1090" display="https://www.the-numbers.com/box-office-chart/daily/2025/12/05" xr:uid="{59A28382-4FD0-A548-B199-C9E555DDF0B9}"/>
    <hyperlink ref="B569" r:id="rId1091" display="https://www.the-numbers.com/movie/Shari-and-Lamb-Chop-(2025)" xr:uid="{440A5C8C-A338-C04B-A6C3-1B599E2E4A47}"/>
    <hyperlink ref="C569" r:id="rId1092" display="https://www.the-numbers.com/box-office-chart/daily/2025/07/18" xr:uid="{7DE225C2-5421-B047-B60C-E2449D2FCAE6}"/>
    <hyperlink ref="B570" r:id="rId1093" display="https://www.the-numbers.com/movie/Order-The-(2024)" xr:uid="{10714D9C-2AE5-0641-A1CF-414778B1D885}"/>
    <hyperlink ref="C570" r:id="rId1094" display="https://www.the-numbers.com/box-office-chart/daily/2024/12/06" xr:uid="{3E76EB74-2F48-8B4A-B666-9AC684C43F86}"/>
    <hyperlink ref="B571" r:id="rId1095" display="https://www.the-numbers.com/movie/Ponyboi-(2024)" xr:uid="{4EBA00A7-19D4-DB49-A68B-8E61401119B8}"/>
    <hyperlink ref="C571" r:id="rId1096" display="https://www.the-numbers.com/box-office-chart/daily/2025/06/27" xr:uid="{A0847B2C-D497-0E41-856B-81105A21E3B5}"/>
    <hyperlink ref="B572" r:id="rId1097" display="https://www.the-numbers.com/movie/Island-of-Lemurs-Madagascar" xr:uid="{292494C2-CB0F-3C4D-A435-48BA24E20D6A}"/>
    <hyperlink ref="C572" r:id="rId1098" display="https://www.the-numbers.com/box-office-chart/daily/2014/04/04" xr:uid="{7EFE2DEB-22B4-6F41-ADDD-BADC56301EF6}"/>
    <hyperlink ref="B573" r:id="rId1099" display="https://www.the-numbers.com/movie/Photographic-Memory-A-(2025)" xr:uid="{D91C2F02-EED1-9B45-B986-BF8F7F857B5E}"/>
    <hyperlink ref="C573" r:id="rId1100" display="https://www.the-numbers.com/box-office-chart/daily/2025/06/12" xr:uid="{33F1AE1B-AA35-AA4F-9C09-E8C6C859DA81}"/>
    <hyperlink ref="B574" r:id="rId1101" display="https://www.the-numbers.com/movie/Diciannove-(2025-Italy)" xr:uid="{96090C05-3497-8F47-B88F-6863B6956DDD}"/>
    <hyperlink ref="C574" r:id="rId1102" display="https://www.the-numbers.com/box-office-chart/daily/2025/07/25" xr:uid="{79683838-A821-684A-8EA8-C6A7B4C57E2F}"/>
    <hyperlink ref="B575" r:id="rId1103" display="https://www.the-numbers.com/movie/Dracula-(2025-Romania)" xr:uid="{251AA390-F6B1-D649-BB05-563087D8ECA7}"/>
    <hyperlink ref="C575" r:id="rId1104" display="https://www.the-numbers.com/box-office-chart/daily/2025/10/29" xr:uid="{37671B4B-2FF2-4840-8A99-42CDC291B184}"/>
    <hyperlink ref="B576" r:id="rId1105" display="https://www.the-numbers.com/movie/Tale-of-Silyan-The-(2025)" xr:uid="{C7B4EBB2-842E-4B48-AC08-F54D5FCB40B2}"/>
    <hyperlink ref="C576" r:id="rId1106" display="https://www.the-numbers.com/box-office-chart/daily/2025/11/28" xr:uid="{8BF51B42-AAD7-3446-9A10-146F6B14ED64}"/>
    <hyperlink ref="B577" r:id="rId1107" display="https://www.the-numbers.com/movie/Bir-Zamanlar-Gelecek-2121-(2024-Turkey)" xr:uid="{7BA835EB-71ED-3A4C-B66C-DDF58BA257A0}"/>
    <hyperlink ref="C577" r:id="rId1108" display="https://www.the-numbers.com/box-office-chart/daily/2025/01/31" xr:uid="{8405F8A2-6363-2A4F-A9F0-E3C639648E1A}"/>
    <hyperlink ref="B578" r:id="rId1109" display="https://www.the-numbers.com/movie/Vulcanizadora-(2025)" xr:uid="{9AC9BD6E-26CA-0740-8938-8FFE437018FC}"/>
    <hyperlink ref="C578" r:id="rId1110" display="https://www.the-numbers.com/box-office-chart/daily/2025/05/02" xr:uid="{20C44125-FDAB-C341-8C09-68B74169D12E}"/>
    <hyperlink ref="B579" r:id="rId1111" display="https://www.the-numbers.com/movie/Elie-Wiesel-Soul-on-Fire-(2025)" xr:uid="{BE67838D-85FC-7646-9F52-744CB2484BF4}"/>
    <hyperlink ref="C579" r:id="rId1112" display="https://www.the-numbers.com/box-office-chart/daily/2025/09/05" xr:uid="{7F0FA5E6-23A7-9F41-9300-0C965F706826}"/>
    <hyperlink ref="B580" r:id="rId1113" display="https://www.the-numbers.com/movie/True-Story-of-Tamara-de-Lempicka-and-the-Art-of-Survival-The-(2026)" xr:uid="{1124C750-6DD6-DC42-9CD9-5B7D056D2561}"/>
    <hyperlink ref="C580" r:id="rId1114" display="https://www.the-numbers.com/box-office-chart/daily/2024/10/26" xr:uid="{C1E02025-07AC-404E-8AB1-C4989A40DA68}"/>
    <hyperlink ref="B581" r:id="rId1115" display="https://www.the-numbers.com/movie/Kaj-ti-je-deklica-(2025-Slovenia)" xr:uid="{A95374E8-3F43-AD49-958B-217AB82B7661}"/>
    <hyperlink ref="C581" r:id="rId1116" display="https://www.the-numbers.com/box-office-chart/daily/2025/12/05" xr:uid="{F532D528-0910-6949-9EC8-69E162F9339F}"/>
    <hyperlink ref="B582" r:id="rId1117" display="https://www.the-numbers.com/movie/Diva-(1981-France)" xr:uid="{CE378059-00A6-3D45-A921-CC46B66E26C2}"/>
    <hyperlink ref="B583" r:id="rId1118" display="https://www.the-numbers.com/movie/Venom-The-Last-Dance-(2024)" xr:uid="{17F65DE2-77C4-124C-A591-851BDD9BFB21}"/>
    <hyperlink ref="C583" r:id="rId1119" display="https://www.the-numbers.com/box-office-chart/daily/2024/10/25" xr:uid="{60949FFE-9415-DD4D-9691-9799F1D6671D}"/>
    <hyperlink ref="B584" r:id="rId1120" display="https://www.the-numbers.com/movie/Ernest-Cole-Lost-and-Found-(2024)" xr:uid="{07E1969F-78A7-FD4C-9DED-93382F8061D3}"/>
    <hyperlink ref="C584" r:id="rId1121" display="https://www.the-numbers.com/box-office-chart/daily/2024/11/22" xr:uid="{E31F0275-FD8A-D747-A79C-1A5B6D5CA80E}"/>
    <hyperlink ref="B585" r:id="rId1122" display="https://www.the-numbers.com/movie/Darling-(1965-United-Kingdom)" xr:uid="{E7820986-84A5-8E4C-AE06-3B3AC6F3D5BD}"/>
    <hyperlink ref="B586" r:id="rId1123" display="https://www.the-numbers.com/movie/Northern-Lights" xr:uid="{71E1C575-9C9E-3349-A030-F0E348D87632}"/>
    <hyperlink ref="B587" r:id="rId1124" display="https://www.the-numbers.com/movie/Bloody-Axe-Wound-(2024)" xr:uid="{4F6FC4A9-6C81-F142-AE91-B158871FE56A}"/>
    <hyperlink ref="C587" r:id="rId1125" display="https://www.the-numbers.com/box-office-chart/daily/2024/12/27" xr:uid="{89889FDC-D47C-EF49-B328-36D6F6437697}"/>
    <hyperlink ref="B588" r:id="rId1126" display="https://www.the-numbers.com/movie/Empire-L-(2024-France)" xr:uid="{55EFD905-5F44-9F4C-8AF8-EB1978BB35D4}"/>
    <hyperlink ref="C588" r:id="rId1127" display="https://www.the-numbers.com/box-office-chart/daily/2025/03/07" xr:uid="{382D33A6-551B-B54D-B751-E6518BA8D64C}"/>
    <hyperlink ref="B589" r:id="rId1128" display="https://www.the-numbers.com/movie/Maria-(2024-France)" xr:uid="{C5F5AE7D-4336-EE43-98D6-794BC5B14350}"/>
    <hyperlink ref="C589" r:id="rId1129" display="https://www.the-numbers.com/box-office-chart/daily/2025/03/21" xr:uid="{C6A8C336-C005-A742-AAD1-D9C0A8BD8659}"/>
    <hyperlink ref="B590" r:id="rId1130" display="https://www.the-numbers.com/movie/Zodiac-Killer-Project-(2025)" xr:uid="{D036022B-630F-7548-BC13-E7B38EAD4630}"/>
    <hyperlink ref="C590" r:id="rId1131" display="https://www.the-numbers.com/box-office-chart/daily/2025/11/21" xr:uid="{E501C03F-9753-B143-BD04-0C6017F9D3CA}"/>
    <hyperlink ref="B591" r:id="rId1132" display="https://www.the-numbers.com/movie/El-(Mexico)" xr:uid="{54C3BDDE-8100-1B44-9191-48A066B44E3E}"/>
    <hyperlink ref="B592" r:id="rId1133" display="https://www.the-numbers.com/movie/Re-Election-(2025)" xr:uid="{E1BF845C-1A5E-0F42-A755-71C676E6C89F}"/>
    <hyperlink ref="C592" r:id="rId1134" display="https://www.the-numbers.com/box-office-chart/daily/2025/10/10" xr:uid="{DC02D91A-CEF7-784E-91AE-68C915964EF9}"/>
    <hyperlink ref="B593" r:id="rId1135" display="https://www.the-numbers.com/movie/Overlord-10th-Anniversary-Celebration-(2025-Japan)" xr:uid="{E35A7C11-1A5C-F54B-8B2A-3BA26A116120}"/>
    <hyperlink ref="C593" r:id="rId1136" display="https://www.the-numbers.com/box-office-chart/daily/2025/11/17" xr:uid="{689AF4E1-EE7B-0E43-95B7-55040990831C}"/>
    <hyperlink ref="B594" r:id="rId1137" display="https://www.the-numbers.com/movie/Rats-(2025)" xr:uid="{A79F4256-DA7F-8B48-AEAE-95B9C2B6111B}"/>
    <hyperlink ref="C594" r:id="rId1138" display="https://www.the-numbers.com/box-office-chart/daily/2025/02/28" xr:uid="{CB355882-DBEF-F544-986D-F3BBD44B1C53}"/>
    <hyperlink ref="B595" r:id="rId1139" display="https://www.the-numbers.com/movie/Fantomes-Les-(2024-France)" xr:uid="{2C3BE078-7C76-D04C-BDB0-D8CD891B34D6}"/>
    <hyperlink ref="C595" r:id="rId1140" display="https://www.the-numbers.com/box-office-chart/daily/2025/05/30" xr:uid="{4219BF0F-4783-D145-8EFD-180F957A8500}"/>
    <hyperlink ref="B596" r:id="rId1141" display="https://www.the-numbers.com/movie/Peacock-(2025-Germany)" xr:uid="{69115B5F-07DD-564E-AC40-CD063BD5FAED}"/>
    <hyperlink ref="C596" r:id="rId1142" display="https://www.the-numbers.com/box-office-chart/daily/2025/09/19" xr:uid="{2C830807-B599-7F4A-9569-0C03C8B93CC0}"/>
    <hyperlink ref="B597" r:id="rId1143" display="https://www.the-numbers.com/movie/Elli-and-the-Ghostly-Ghost-Train-(2024-Germany)" xr:uid="{224FCA03-55CF-C14E-A3E2-0F78B29252CB}"/>
    <hyperlink ref="C597" r:id="rId1144" display="https://www.the-numbers.com/box-office-chart/daily/2025/09/12" xr:uid="{F9641D3A-FB94-F942-B881-566926757A1B}"/>
    <hyperlink ref="B598" r:id="rId1145" display="https://www.the-numbers.com/movie/meutes-Les-(2023-France)" xr:uid="{FBC369B2-43BD-6045-91C7-A8E1AFC06ED1}"/>
    <hyperlink ref="C598" r:id="rId1146" display="https://www.the-numbers.com/box-office-chart/daily/2024/12/06" xr:uid="{8FAA4D8F-E711-CA41-A783-07446D36004E}"/>
    <hyperlink ref="B599" r:id="rId1147" display="https://www.the-numbers.com/movie/Hors-du-temps-(2024-France)" xr:uid="{D0A940A1-83DF-7F40-BFF3-83FF1D33C556}"/>
    <hyperlink ref="C599" r:id="rId1148" display="https://www.the-numbers.com/box-office-chart/daily/2025/08/15" xr:uid="{C5FEFCB8-0461-C840-A3D9-6C08E958F767}"/>
    <hyperlink ref="B600" r:id="rId1149" display="https://www.the-numbers.com/movie/To-the-Arctic-3D" xr:uid="{50A7265A-6DC5-4A4E-BCE5-8ED7638A6E72}"/>
    <hyperlink ref="C600" r:id="rId1150" display="https://www.the-numbers.com/box-office-chart/daily/2012/04/20" xr:uid="{271C1B59-4368-6E4D-B65E-6FB91D5FDFBD}"/>
    <hyperlink ref="B601" r:id="rId1151" display="https://www.the-numbers.com/movie/Atropia-(2025)" xr:uid="{A70FBA3D-7D8C-B944-9234-AF1C5E095DA3}"/>
    <hyperlink ref="C601" r:id="rId1152" display="https://www.the-numbers.com/box-office-chart/daily/2025/12/12" xr:uid="{37171358-AB27-3E46-8A86-57849BAE39FF}"/>
    <hyperlink ref="B602" r:id="rId1153" display="https://www.the-numbers.com/movie/Killer-Raccoons-2-Dark-Christmas-in-the-Dark" xr:uid="{C512700B-D6DA-5348-87A7-96A23D357673}"/>
    <hyperlink ref="C602" r:id="rId1154" display="https://www.the-numbers.com/box-office-chart/daily/2020/07/31" xr:uid="{093B172E-8DCF-7046-95D5-3847303AC7A3}"/>
    <hyperlink ref="B603" r:id="rId1155" display="https://www.the-numbers.com/movie/AJ-Goes-to-the-Dog-Park-(2025)" xr:uid="{0667FC3B-F3A5-6C4D-87D4-0D61C6A34D55}"/>
    <hyperlink ref="C603" r:id="rId1156" display="https://www.the-numbers.com/box-office-chart/daily/2025/07/25" xr:uid="{12394CA4-81B8-FF48-89A2-CA1049D5BE6F}"/>
    <hyperlink ref="B604" r:id="rId1157" display="https://www.the-numbers.com/movie/Savage-Art-A-(2025)" xr:uid="{021AC000-B4E4-7346-AE30-D1B692D6C9C5}"/>
    <hyperlink ref="C604" r:id="rId1158" display="https://www.the-numbers.com/box-office-chart/daily/2025/09/05" xr:uid="{8E3576C3-8EA4-FE49-86F0-D947CEE94C83}"/>
    <hyperlink ref="B605" r:id="rId1159" display="https://www.the-numbers.com/movie/Visitor-The-(2024-United-Kingdom)" xr:uid="{3900285F-77FF-8647-BF71-7216BF0A54DC}"/>
    <hyperlink ref="C605" r:id="rId1160" display="https://www.the-numbers.com/box-office-chart/daily/2025/03/07" xr:uid="{C767292E-5184-2842-9A68-43BDD1AFE2C9}"/>
    <hyperlink ref="B606" r:id="rId1161" display="https://www.the-numbers.com/movie/Mr-K-(2025-Netherlands)" xr:uid="{71F4C861-F8F6-2347-A930-78C701725984}"/>
    <hyperlink ref="C606" r:id="rId1162" display="https://www.the-numbers.com/box-office-chart/daily/2025/10/08" xr:uid="{6F6D0A06-09B6-C14A-A1B8-DFA4E31AEC24}"/>
    <hyperlink ref="B607" r:id="rId1163" display="https://www.the-numbers.com/movie/Normal-Family-A-(2024-South-Korea)" xr:uid="{2DF5039C-3EB0-D84B-856D-A4CC68B7EE5D}"/>
    <hyperlink ref="C607" r:id="rId1164" display="https://www.the-numbers.com/box-office-chart/daily/2025/04/25" xr:uid="{45EE383C-9F98-EE44-ADC2-B04C134A33BB}"/>
    <hyperlink ref="B608" r:id="rId1165" display="https://www.the-numbers.com/movie/Finalement-(2024-France)" xr:uid="{3CE6BEEA-826A-D24C-95C6-A5C8D30D265E}"/>
    <hyperlink ref="C608" r:id="rId1166" display="https://www.the-numbers.com/box-office-chart/daily/2025/03/28" xr:uid="{64BD2618-0AA8-914A-942E-B68D79F5A169}"/>
    <hyperlink ref="B609" r:id="rId1167" display="https://www.the-numbers.com/movie/Dont-Answer-(2025)" xr:uid="{8319E896-BA21-F342-AB0C-CFECC751CDE4}"/>
    <hyperlink ref="C609" r:id="rId1168" display="https://www.the-numbers.com/box-office-chart/daily/2025/09/12" xr:uid="{C4807B63-C663-9348-8A2E-4C056D2433BC}"/>
    <hyperlink ref="B610" r:id="rId1169" display="https://www.the-numbers.com/movie/Cant-Let-It-Go-(2025)" xr:uid="{4E97F03B-5F8B-5C47-B7CE-618C95C013CC}"/>
    <hyperlink ref="C610" r:id="rId1170" display="https://www.the-numbers.com/box-office-chart/daily/2025/08/01" xr:uid="{14B2FB11-E269-8C42-A4AF-7BFE699619CF}"/>
    <hyperlink ref="B611" r:id="rId1171" display="https://www.the-numbers.com/movie/Nubes-Las-(2025-Argentina)" xr:uid="{E2F4F200-C4CE-4F4F-8CB6-4BEDEF49E9F1}"/>
    <hyperlink ref="C611" r:id="rId1172" display="https://www.the-numbers.com/box-office-chart/daily/2025/05/02" xr:uid="{3026F66D-95EC-9D4C-8514-1B2D712E2000}"/>
    <hyperlink ref="B612" r:id="rId1173" display="https://www.the-numbers.com/movie/Boondock-Saints-The" xr:uid="{A6B1D00E-CCA0-154B-BD4F-75F6453F0EE7}"/>
    <hyperlink ref="C612" r:id="rId1174" display="https://www.the-numbers.com/box-office-chart/daily/2000/01/21" xr:uid="{75004C81-88B1-A241-ADBF-4A2E19D04861}"/>
    <hyperlink ref="B613" r:id="rId1175" display="https://www.the-numbers.com/movie/This-is-Spinal-Tap-(1984)" xr:uid="{26061441-37F6-4949-A904-47366FFE6592}"/>
    <hyperlink ref="B614" r:id="rId1176" display="https://www.the-numbers.com/movie/Thank-You-Very-Much-(2025)" xr:uid="{44EF5321-5BD4-884E-861E-F6CA5DEECD74}"/>
    <hyperlink ref="C614" r:id="rId1177" display="https://www.the-numbers.com/box-office-chart/daily/2025/03/28" xr:uid="{13D76543-527C-C640-A9AA-A725E25A9FA2}"/>
    <hyperlink ref="B615" r:id="rId1178" display="https://www.the-numbers.com/movie/Borderline-(2025)" xr:uid="{8535FF11-4DCC-A941-8F58-8A00ECBDB8C5}"/>
    <hyperlink ref="C615" r:id="rId1179" display="https://www.the-numbers.com/box-office-chart/daily/2025/03/14" xr:uid="{49421084-D03E-1A44-A959-8E60B84D48FE}"/>
    <hyperlink ref="B616" r:id="rId1180" display="https://www.the-numbers.com/movie/Jeux-interdits" xr:uid="{FF168AF3-E8F6-7048-90AE-33AF9097872E}"/>
    <hyperlink ref="B617" r:id="rId1181" display="https://www.the-numbers.com/movie/Shanghai-Blues-(1984-Hong-Kong)" xr:uid="{043FB477-5047-5F44-A6B2-C3003D543127}"/>
    <hyperlink ref="C617" r:id="rId1182" display="https://www.the-numbers.com/box-office-chart/daily/2025/06/20" xr:uid="{80C8B548-AC9C-6641-9335-E89E5F733F8A}"/>
    <hyperlink ref="B618" r:id="rId1183" display="https://www.the-numbers.com/movie/Eric-Larue-(2025)" xr:uid="{1F7DF80D-F86C-444D-B20F-B7DD36ECBCE4}"/>
    <hyperlink ref="C618" r:id="rId1184" display="https://www.the-numbers.com/box-office-chart/daily/2025/04/04" xr:uid="{EDD4A9B8-3FCE-6B46-88D8-BDF663BC670F}"/>
    <hyperlink ref="B619" r:id="rId1185" display="https://www.the-numbers.com/movie/Trainwreck" xr:uid="{193AE4A5-EE3F-544E-8AC2-C0751CBFA6C4}"/>
    <hyperlink ref="C619" r:id="rId1186" display="https://www.the-numbers.com/box-office-chart/daily/2015/07/17" xr:uid="{B3AC62E3-5752-714C-A880-3EED07B4829F}"/>
    <hyperlink ref="B620" r:id="rId1187" display="https://www.the-numbers.com/movie/I-Love-You-Forever-(2025)" xr:uid="{353FDC72-A4BC-044D-B6EC-EE8F885A2F07}"/>
    <hyperlink ref="C620" r:id="rId1188" display="https://www.the-numbers.com/box-office-chart/daily/2025/02/07" xr:uid="{B926B664-476F-D14F-9B82-4C14775CC5E8}"/>
    <hyperlink ref="B621" r:id="rId1189" display="https://www.the-numbers.com/movie/Naked-Ambition-(2025)" xr:uid="{86BA3BC5-134C-FF4C-ABB2-15C61C02172A}"/>
    <hyperlink ref="C621" r:id="rId1190" display="https://www.the-numbers.com/box-office-chart/daily/2025/09/12" xr:uid="{6A5B14AC-3398-9142-8D8D-286280132779}"/>
    <hyperlink ref="B622" r:id="rId1191" display="https://www.the-numbers.com/movie/Glassworker-The-(2024-Pakistan)" xr:uid="{4A4BFA2B-9146-C742-BCEC-2C25F61F8BEE}"/>
    <hyperlink ref="C622" r:id="rId1192" display="https://www.the-numbers.com/box-office-chart/daily/2025/08/15" xr:uid="{EDF88CC5-D487-904B-A5CE-024E5076D6D9}"/>
    <hyperlink ref="B623" r:id="rId1193" display="https://www.the-numbers.com/movie/Natchez-(2025)" xr:uid="{C11734FE-E16B-944D-9A37-B7C010596DD5}"/>
    <hyperlink ref="C623" r:id="rId1194" display="https://www.the-numbers.com/box-office-chart/daily/2026/01/30" xr:uid="{ECBD41FC-F50C-104E-BF37-38B8C6988D46}"/>
    <hyperlink ref="B624" r:id="rId1195" display="https://www.the-numbers.com/movie/Bang-Bang-(2025)" xr:uid="{541FB9D7-4CBA-D148-9FF4-40D36C8027F4}"/>
    <hyperlink ref="C624" r:id="rId1196" display="https://www.the-numbers.com/box-office-chart/daily/2025/09/12" xr:uid="{AF92733B-2B2D-3F4A-B42C-C20E5C4858B9}"/>
    <hyperlink ref="B625" r:id="rId1197" display="https://www.the-numbers.com/movie/Make-Me-Famous-(2023)" xr:uid="{60051125-13CB-7C48-8BD3-D7D454C4FBA7}"/>
    <hyperlink ref="C625" r:id="rId1198" display="https://www.the-numbers.com/box-office-chart/daily/2023/06/22" xr:uid="{6950E64C-7CB4-AE46-98C0-3BBDD47782FA}"/>
    <hyperlink ref="B626" r:id="rId1199" display="https://www.the-numbers.com/movie/ADA-My-Mother-the-Architect-(2025)" xr:uid="{4DF2387A-FEE8-1742-A403-A0FBEC3F1766}"/>
    <hyperlink ref="C626" r:id="rId1200" display="https://www.the-numbers.com/box-office-chart/daily/2025/05/09" xr:uid="{A49D7730-5A84-8D4F-B5D4-8E5CDC6C0FA9}"/>
    <hyperlink ref="B627" r:id="rId1201" display="https://www.the-numbers.com/movie/Seses-(2024-Lithuania)" xr:uid="{7020D8D1-6C68-8A4D-A3D4-55654298AA9D}"/>
    <hyperlink ref="C627" r:id="rId1202" display="https://www.the-numbers.com/box-office-chart/daily/2025/07/18" xr:uid="{21F3BB0F-5243-5146-94CE-094CCAE2C25D}"/>
    <hyperlink ref="B628" r:id="rId1203" display="https://www.the-numbers.com/movie/Sabar-Bonda-(2025-India)" xr:uid="{587AE28E-FC95-5647-9F81-CAE9A6909C3C}"/>
    <hyperlink ref="C628" r:id="rId1204" display="https://www.the-numbers.com/box-office-chart/daily/2025/11/21" xr:uid="{1DFE61FB-5AE5-C14C-A7C8-51D8559183F7}"/>
    <hyperlink ref="B629" r:id="rId1205" display="https://www.the-numbers.com/movie/Compensation-(2025)" xr:uid="{4356A7D6-AD53-5D4E-B8F8-D020B7772034}"/>
    <hyperlink ref="C629" r:id="rId1206" display="https://www.the-numbers.com/box-office-chart/daily/2025/02/21" xr:uid="{2EACFF98-4415-EA40-854E-EBD24258AC89}"/>
    <hyperlink ref="B630" r:id="rId1207" display="https://www.the-numbers.com/movie/When-Im-Ready-(2025)" xr:uid="{674FDDE3-D23C-0C4F-B57F-4474D9383D4D}"/>
    <hyperlink ref="C630" r:id="rId1208" display="https://www.the-numbers.com/box-office-chart/daily/2025/02/07" xr:uid="{0EC3BD7B-8AA0-C540-B100-491B6D547669}"/>
    <hyperlink ref="B631" r:id="rId1209" display="https://www.the-numbers.com/movie/Marcella-(2025)" xr:uid="{6534FE9E-B9C1-B749-BC60-FBCB40218A49}"/>
    <hyperlink ref="C631" r:id="rId1210" display="https://www.the-numbers.com/box-office-chart/daily/2025/05/09" xr:uid="{5E51E455-9CEA-6144-A825-B3E90EB3BD4F}"/>
    <hyperlink ref="B632" r:id="rId1211" display="https://www.the-numbers.com/movie/Man-Finds-Tape-(2025)" xr:uid="{0C45C8D7-EB09-724D-BC92-E10E8ACA323B}"/>
    <hyperlink ref="C632" r:id="rId1212" display="https://www.the-numbers.com/box-office-chart/daily/2025/12/05" xr:uid="{ACD46E56-094C-AC41-836C-EB014E900E8B}"/>
    <hyperlink ref="B633" r:id="rId1213" display="https://www.the-numbers.com/movie/Lost-On-A-Mountain-In-Maine-(2024)" xr:uid="{5421FB84-EC6B-824F-8831-30DDDC9CC179}"/>
    <hyperlink ref="C633" r:id="rId1214" display="https://www.the-numbers.com/box-office-chart/daily/2024/11/01" xr:uid="{6C96ACE2-B4C1-9440-992C-84C1A68651A7}"/>
    <hyperlink ref="B634" r:id="rId1215" display="https://www.the-numbers.com/movie/Nuit-se-traine-La-(2024-France)" xr:uid="{4BC2C16F-6771-2046-A16C-2CA954AE00F6}"/>
    <hyperlink ref="C634" r:id="rId1216" display="https://www.the-numbers.com/box-office-chart/daily/2025/01/17" xr:uid="{7C72E130-48C5-B14E-85BF-E60B28A884A7}"/>
    <hyperlink ref="B635" r:id="rId1217" display="https://www.the-numbers.com/movie/Blades-in-the-Darkness-(2022-Germany)" xr:uid="{F895C5A4-EE2E-A148-AA6B-B8998B6E44C4}"/>
    <hyperlink ref="C635" r:id="rId1218" display="https://www.the-numbers.com/box-office-chart/daily/2025/01/24" xr:uid="{DCC28C52-590E-EE4C-9723-4176A7709B82}"/>
    <hyperlink ref="B636" r:id="rId1219" display="https://www.the-numbers.com/movie/Seclusion-(2025)" xr:uid="{71DDA8E7-BDE7-4340-887E-4A8B8FDFBC26}"/>
    <hyperlink ref="C636" r:id="rId1220" display="https://www.the-numbers.com/box-office-chart/daily/2025/10/24" xr:uid="{B2337A86-944A-F649-92A7-D9F17A33CA26}"/>
    <hyperlink ref="B637" r:id="rId1221" display="https://www.the-numbers.com/movie/Travolti-da-un-insolito-destino-nell-azzurro-mare-d-agosto-(Italy)" xr:uid="{1C824172-659B-6D42-AB5E-36CD456016C0}"/>
    <hyperlink ref="B638" r:id="rId1222" display="https://www.the-numbers.com/movie/Lets-Get-Lost-(1989)" xr:uid="{835D645A-5120-AF43-8F03-3C9A39CA402C}"/>
    <hyperlink ref="B639" r:id="rId1223" display="https://www.the-numbers.com/movie/Endless-Cookie-(2025-Canada)" xr:uid="{A44591B7-C0ED-7247-846C-69547FC96F88}"/>
    <hyperlink ref="C639" r:id="rId1224" display="https://www.the-numbers.com/box-office-chart/daily/2025/06/13" xr:uid="{93143023-92F8-1C47-8F0E-E2E0299AD41B}"/>
    <hyperlink ref="B640" r:id="rId1225" display="https://www.the-numbers.com/movie/Hedda-(2025)" xr:uid="{CE07FAEE-5564-DA44-BB54-24D3D2D424A4}"/>
    <hyperlink ref="C640" r:id="rId1226" display="https://www.the-numbers.com/box-office-chart/daily/2025/10/22" xr:uid="{E1D2B660-EBFF-0F4E-9568-0573848DF34D}"/>
    <hyperlink ref="B641" r:id="rId1227" display="https://www.the-numbers.com/movie/domingos-mueren-mas-personas-Los-(2024-Argentina)" xr:uid="{4E5F978C-8D3F-9B42-9F45-B4A69BF1C679}"/>
    <hyperlink ref="C641" r:id="rId1228" display="https://www.the-numbers.com/box-office-chart/daily/2025/05/02" xr:uid="{08CA7B6C-9631-6F4F-961E-0C9C7DA88C08}"/>
    <hyperlink ref="B642" r:id="rId1229" display="https://www.the-numbers.com/movie/Aum-The-Cult-at-the-End-of-the-World-(2025)" xr:uid="{95FA4ACE-E4E4-B842-BEFC-CD0755806806}"/>
    <hyperlink ref="C642" r:id="rId1230" display="https://www.the-numbers.com/box-office-chart/daily/2025/03/19" xr:uid="{5BA4018A-9516-F24D-B37B-120ECF246105}"/>
    <hyperlink ref="B643" r:id="rId1231" display="https://www.the-numbers.com/movie/Hema-Hema-(2025-Bhutan)" xr:uid="{1A81E94B-72DB-1045-96FA-4F2BF30BDEDD}"/>
    <hyperlink ref="C643" r:id="rId1232" display="https://www.the-numbers.com/box-office-chart/daily/2025/08/08" xr:uid="{2089FD10-2DAE-AF4C-BE33-086FB8A8BAE2}"/>
    <hyperlink ref="B644" r:id="rId1233" display="https://www.the-numbers.com/movie/Tour-de-glace-La-(2025-France)" xr:uid="{8AECA1BB-0DEF-DF4F-A6BF-20CAF998D5D8}"/>
    <hyperlink ref="C644" r:id="rId1234" display="https://www.the-numbers.com/box-office-chart/daily/2025/10/03" xr:uid="{C743D954-66FD-1344-9971-F4A0BD161F9A}"/>
    <hyperlink ref="B645" r:id="rId1235" display="https://www.the-numbers.com/movie/Prisoners-of-Fire-(2025)" xr:uid="{ADD1D874-799C-DB48-853D-0D112E932888}"/>
    <hyperlink ref="C645" r:id="rId1236" display="https://www.the-numbers.com/box-office-chart/daily/2025/03/14" xr:uid="{E18C021A-2157-5241-A735-465FE7E76C2D}"/>
    <hyperlink ref="B646" r:id="rId1237" display="https://www.the-numbers.com/movie/Little-Girl-Blue-(2023-France)" xr:uid="{AF035FAC-161B-CE4B-A1A2-D72B08C106A2}"/>
    <hyperlink ref="C646" r:id="rId1238" display="https://www.the-numbers.com/box-office-chart/daily/2024/11/01" xr:uid="{831E0E2F-9AEC-4241-8F07-33A6848DAFAC}"/>
    <hyperlink ref="B647" r:id="rId1239" display="https://www.the-numbers.com/movie/Please-Dont-Feed-the-Children-(2024)" xr:uid="{7DD23423-DB9C-6648-9ADA-7967ECD1C107}"/>
    <hyperlink ref="C647" r:id="rId1240" display="https://www.the-numbers.com/box-office-chart/daily/2025/06/26" xr:uid="{16AB79F3-BBCE-634A-ADF9-26D41AE5E14C}"/>
    <hyperlink ref="B648" r:id="rId1241" display="https://www.the-numbers.com/movie/Gibel-Otrara-(2002-Kazakhstan)" xr:uid="{D7D6DBD7-4867-9E4D-8A16-444334AFB1D3}"/>
    <hyperlink ref="C648" r:id="rId1242" display="https://www.the-numbers.com/box-office-chart/daily/2002/10/23" xr:uid="{99D06EAB-635F-5645-8940-3F05C999AAD8}"/>
    <hyperlink ref="B649" r:id="rId1243" display="https://www.the-numbers.com/movie/Neighborhood-Watch-(2025)" xr:uid="{3C118517-2F2B-E241-8103-5C6AB451D029}"/>
    <hyperlink ref="C649" r:id="rId1244" display="https://www.the-numbers.com/box-office-chart/daily/2025/04/25" xr:uid="{F4B5C7F9-A1FF-9F41-BC66-CF3401DAAD2C}"/>
    <hyperlink ref="B650" r:id="rId1245" display="https://www.the-numbers.com/movie/Cutting-Through-Rocks-(2025)" xr:uid="{0D1CC230-612F-9D4B-8D0D-DC2EA709B0FF}"/>
    <hyperlink ref="C650" r:id="rId1246" display="https://www.the-numbers.com/box-office-chart/daily/2025/11/21" xr:uid="{0F2C4D59-2C66-AA48-B1F9-CD7B00EBACB3}"/>
    <hyperlink ref="B651" r:id="rId1247" display="https://www.the-numbers.com/movie/Descendent-(2025)" xr:uid="{E3B81E1D-52AA-084A-B7EB-7AD72B1951E0}"/>
    <hyperlink ref="C651" r:id="rId1248" display="https://www.the-numbers.com/box-office-chart/daily/2025/08/15" xr:uid="{D0901B6A-1D48-0D4F-90E5-88AC3C4F746B}"/>
    <hyperlink ref="B652" r:id="rId1249" display="https://www.the-numbers.com/movie/Paul-(2025-Canada)" xr:uid="{95A9F00E-03A6-894E-A28A-4E7937E04F01}"/>
    <hyperlink ref="C652" r:id="rId1250" display="https://www.the-numbers.com/box-office-chart/daily/2025/05/02" xr:uid="{298C36FD-40F2-694F-A490-2AF49890DC2E}"/>
    <hyperlink ref="B653" r:id="rId1251" display="https://www.the-numbers.com/movie/Daniela-Forever-(2025-Spain)" xr:uid="{FC069264-DE54-D14A-8338-59A35D7189E6}"/>
    <hyperlink ref="C653" r:id="rId1252" display="https://www.the-numbers.com/box-office-chart/daily/2025/07/11" xr:uid="{AA6F6EA0-8C7F-8246-96F7-32642FE0AD55}"/>
    <hyperlink ref="B654" r:id="rId1253" display="https://www.the-numbers.com/movie/Black-Sea-The-(2024)" xr:uid="{F23CAEB9-E642-4B4E-A1E6-75EC77A537A4}"/>
    <hyperlink ref="C654" r:id="rId1254" display="https://www.the-numbers.com/box-office-chart/daily/2024/11/22" xr:uid="{8E20D9EC-9E94-554B-A4C3-1EE4454D2035}"/>
    <hyperlink ref="B655" r:id="rId1255" display="https://www.the-numbers.com/movie/Life-of-Mike-(2025)" xr:uid="{09C7C90B-3600-0443-9FDB-3F33A8782229}"/>
    <hyperlink ref="C655" r:id="rId1256" display="https://www.the-numbers.com/box-office-chart/daily/2025/07/25" xr:uid="{D7EC072E-FD12-2646-BB5F-0DD76C0AE0C9}"/>
    <hyperlink ref="B656" r:id="rId1257" display="https://www.the-numbers.com/movie/Come-Closer-(2024-Israel)" xr:uid="{2C8C7B85-435D-6046-A519-3EBFBB0EEAE3}"/>
    <hyperlink ref="C656" r:id="rId1258" display="https://www.the-numbers.com/box-office-chart/daily/2025/12/05" xr:uid="{7C696771-47D6-D642-BAB5-A2DC61328581}"/>
    <hyperlink ref="B657" r:id="rId1259" display="https://www.the-numbers.com/movie/Boil-Alert-(2025)" xr:uid="{11225FBA-0BD4-134E-9303-BC7A0836644B}"/>
    <hyperlink ref="C657" r:id="rId1260" display="https://www.the-numbers.com/box-office-chart/daily/2025/12/05" xr:uid="{2CAF62F0-8349-794C-8D94-EBA810FD6022}"/>
    <hyperlink ref="B658" r:id="rId1261" display="https://www.the-numbers.com/movie/Petrol-(2023-Australia)" xr:uid="{E2BEF688-E21C-5D4C-8DB1-6FACE726F532}"/>
    <hyperlink ref="C658" r:id="rId1262" display="https://www.the-numbers.com/box-office-chart/daily/2024/08/30" xr:uid="{996A5971-2538-EE4D-AB88-658EB56DB4A6}"/>
    <hyperlink ref="B659" r:id="rId1263" display="https://www.the-numbers.com/movie/Day-of-the-Fight-(2024)" xr:uid="{473A821A-A1A6-4447-9323-D9A375E93C05}"/>
    <hyperlink ref="C659" r:id="rId1264" display="https://www.the-numbers.com/box-office-chart/daily/2024/12/06" xr:uid="{80CEA54D-065D-DE47-A4AA-9C2E50704EEB}"/>
    <hyperlink ref="B660" r:id="rId1265" display="https://www.the-numbers.com/movie/Bears-on-a-Ship-(2025)" xr:uid="{ED56240F-6106-6A46-B662-400FD0EFCF20}"/>
    <hyperlink ref="C660" r:id="rId1266" display="https://www.the-numbers.com/box-office-chart/daily/2025/04/25" xr:uid="{959847D8-1903-F146-A06A-B560C63729B0}"/>
    <hyperlink ref="B661" r:id="rId1267" display="https://www.the-numbers.com/movie/Business-of-Fancydancing-The-(2002)" xr:uid="{120F61C1-2125-574F-A6C4-44353139920E}"/>
    <hyperlink ref="C661" r:id="rId1268" display="https://www.the-numbers.com/box-office-chart/daily/2002/05/10" xr:uid="{5E7427A2-DE15-D743-A2F8-C3742D58AC60}"/>
    <hyperlink ref="B662" r:id="rId1269" display="https://www.the-numbers.com/movie/Rounding-(2025)" xr:uid="{FED4C4C4-E888-8142-83C5-9503C1BB1951}"/>
    <hyperlink ref="C662" r:id="rId1270" display="https://www.the-numbers.com/box-office-chart/daily/2025/02/14" xr:uid="{F63FAEC1-7DEC-B442-8A95-CD0C5FDD8A34}"/>
    <hyperlink ref="B663" r:id="rId1271" display="https://www.the-numbers.com/movie/Girls-Town" xr:uid="{A8D9D27E-2805-8741-97D7-B93CB1C4A6F1}"/>
    <hyperlink ref="B664" r:id="rId1272" display="https://www.the-numbers.com/movie/His-Fathers-Son-(2025-Canada)" xr:uid="{BB20103C-6797-E94F-9C33-CB0FB247A7FE}"/>
    <hyperlink ref="C664" r:id="rId1273" display="https://www.the-numbers.com/box-office-chart/daily/2025/06/20" xr:uid="{80CBB65C-F841-2B41-96C1-0B92309798D6}"/>
    <hyperlink ref="B665" r:id="rId1274" display="https://www.the-numbers.com/movie/Desert-of-Namibia-(2024-Japan)" xr:uid="{77FCE4BD-4391-D444-A09E-C3DE9F517D1D}"/>
    <hyperlink ref="C665" r:id="rId1275" display="https://www.the-numbers.com/box-office-chart/daily/2025/05/16" xr:uid="{2812005E-C976-2D4C-B9D9-21E4C1F3E790}"/>
    <hyperlink ref="B666" r:id="rId1276" display="https://www.the-numbers.com/movie/King-of-Color-The-(2025)" xr:uid="{F52B7031-CBA3-2F43-A5C5-BA58F9E1A6A1}"/>
    <hyperlink ref="C666" r:id="rId1277" display="https://www.the-numbers.com/box-office-chart/daily/2025/12/12" xr:uid="{2289C21A-30F8-B945-B19A-EA0B89E10655}"/>
    <hyperlink ref="B667" r:id="rId1278" display="https://www.the-numbers.com/movie/Naked-Acts-(1998)" xr:uid="{0D5BE013-7702-1B49-8930-4F24A1400FA4}"/>
    <hyperlink ref="C667" r:id="rId1279" display="https://www.the-numbers.com/box-office-chart/daily/1998/09/30" xr:uid="{FDD2EAA5-0D8C-0243-B29D-2B97AF957DCF}"/>
    <hyperlink ref="B668" r:id="rId1280" display="https://www.the-numbers.com/movie/Sex-Love-Venice-(2025)" xr:uid="{6FBD959B-6D80-654C-A07F-A173BC7077D8}"/>
    <hyperlink ref="C668" r:id="rId1281" display="https://www.the-numbers.com/box-office-chart/daily/2025/02/14" xr:uid="{AF57FF8F-B8A2-EF4D-96D7-A4B826697F05}"/>
    <hyperlink ref="B669" r:id="rId1282" display="https://www.the-numbers.com/movie/Evicted-(2025)" xr:uid="{351F6EA0-D332-7044-AF9E-8B961496362C}"/>
    <hyperlink ref="C669" r:id="rId1283" display="https://www.the-numbers.com/box-office-chart/daily/2025/04/18" xr:uid="{FE211447-BD68-0C49-88E1-0C3A6EC8D502}"/>
    <hyperlink ref="B670" r:id="rId1284" display="https://www.the-numbers.com/movie/Lydlose-De-(2024-Denmark)" xr:uid="{F93F9839-BF5E-5541-B8DE-288D3EB95658}"/>
    <hyperlink ref="C670" r:id="rId1285" display="https://www.the-numbers.com/box-office-chart/daily/2025/02/21" xr:uid="{CCDFE9A7-28F3-6147-ADCD-E4292D82455B}"/>
    <hyperlink ref="B671" r:id="rId1286" display="https://www.the-numbers.com/movie/Tim-Travers-and-the-Time-Travelers-Paradox-(2025)" xr:uid="{71F97BF8-CBA9-474D-BFAC-A5019A7F7A15}"/>
    <hyperlink ref="C671" r:id="rId1287" display="https://www.the-numbers.com/box-office-chart/daily/2025/05/30" xr:uid="{B8F12F2B-7EFE-3E43-A26A-30B6EEFFD979}"/>
    <hyperlink ref="B672" r:id="rId1288" display="https://www.the-numbers.com/movie/Namaka-(2025)" xr:uid="{5D330453-1F58-1644-B49C-F2B4F370394B}"/>
    <hyperlink ref="C672" r:id="rId1289" display="https://www.the-numbers.com/box-office-chart/daily/2025/09/19" xr:uid="{70F27B5D-C48F-4443-92B0-DE2A1A718FD8}"/>
    <hyperlink ref="B673" r:id="rId1290" display="https://www.the-numbers.com/movie/Somos-Belen-(2025-Argentina)" xr:uid="{763C46BD-9DD9-2444-8A0D-D5EB0EED47AF}"/>
    <hyperlink ref="C673" r:id="rId1291" display="https://www.the-numbers.com/box-office-chart/daily/2025/09/18" xr:uid="{F3020AAB-5191-4547-A761-77CCE192382A}"/>
    <hyperlink ref="B674" r:id="rId1292" display="https://www.the-numbers.com/movie/Tapawingo-(2025)" xr:uid="{AF61276A-D6CC-0C47-97D3-58E74C05B1AB}"/>
    <hyperlink ref="C674" r:id="rId1293" display="https://www.the-numbers.com/box-office-chart/daily/2025/11/14" xr:uid="{7479B517-9DC6-A142-823E-2EEF8B53D57A}"/>
    <hyperlink ref="B675" r:id="rId1294" display="https://www.the-numbers.com/movie/Invader-(2025)" xr:uid="{FB5ACE77-43C1-1145-BD0B-B61C1F03E7C1}"/>
    <hyperlink ref="C675" r:id="rId1295" display="https://www.the-numbers.com/box-office-chart/daily/2025/02/21" xr:uid="{1D37BF8D-A0E5-804C-8FE6-5B783D711E9F}"/>
    <hyperlink ref="B676" r:id="rId1296" display="https://www.the-numbers.com/movie/Simple-comme-Sylvain-(2023-Canada)" xr:uid="{8299CF19-F0BE-D947-A317-5AA22424FCA8}"/>
    <hyperlink ref="C676" r:id="rId1297" display="https://www.the-numbers.com/box-office-chart/daily/2024/07/05" xr:uid="{6A4D163E-8105-5144-BDDD-CCB58C043F28}"/>
    <hyperlink ref="B677" r:id="rId1298" display="https://www.the-numbers.com/movie/Breakup-Season-(2024)" xr:uid="{3C16DA52-32A7-844B-8D62-CE39A3182F7A}"/>
    <hyperlink ref="C677" r:id="rId1299" display="https://www.the-numbers.com/box-office-chart/daily/2024/11/14" xr:uid="{E3D49FA6-0635-4643-9958-7E59CCC6DBE8}"/>
    <hyperlink ref="B678" r:id="rId1300" display="https://www.the-numbers.com/movie/In-the-Summers-(2024)" xr:uid="{AC730D68-6DA3-E347-9D33-9D33AA2B8CC8}"/>
    <hyperlink ref="C678" r:id="rId1301" display="https://www.the-numbers.com/box-office-chart/daily/2024/09/20" xr:uid="{0D6B1CF5-2BD5-D04B-8F43-0361A084FE5C}"/>
    <hyperlink ref="B679" r:id="rId1302" display="https://www.the-numbers.com/movie/Daytime-Revolution-(2024)" xr:uid="{AC10A713-A999-7249-818E-B3599419663A}"/>
    <hyperlink ref="C679" r:id="rId1303" display="https://www.the-numbers.com/box-office-chart/daily/2024/10/09" xr:uid="{00B7D02C-A15E-0C48-9CFA-F34855991E3B}"/>
    <hyperlink ref="B680" r:id="rId1304" display="https://www.the-numbers.com/movie/2073-(2024)" xr:uid="{2B5C3B28-4361-6447-89DA-D2C991F35A4C}"/>
    <hyperlink ref="C680" r:id="rId1305" display="https://www.the-numbers.com/box-office-chart/daily/2024/12/27" xr:uid="{604C1985-301B-B847-98AF-D968AB1A41CF}"/>
    <hyperlink ref="B681" r:id="rId1306" display="https://www.the-numbers.com/movie/Lake-George-(2024)" xr:uid="{DF35FA91-495C-0547-97C0-A99F58A695D9}"/>
    <hyperlink ref="C681" r:id="rId1307" display="https://www.the-numbers.com/box-office-chart/daily/2024/12/06" xr:uid="{40EBB79E-83E7-784D-85D7-33B3AEC84400}"/>
    <hyperlink ref="B682" r:id="rId1308" display="https://www.the-numbers.com/movie/Mountains-(2024)" xr:uid="{2D9B7B59-DEDE-7841-B3E7-4E5DBC76316F}"/>
    <hyperlink ref="C682" r:id="rId1309" display="https://www.the-numbers.com/box-office-chart/daily/2024/08/16" xr:uid="{B3FE35A1-BF52-CF46-86CF-D4BE2C37298E}"/>
    <hyperlink ref="B683" r:id="rId1310" display="https://www.the-numbers.com/movie/Yo-no-soy-esa-(2024-Spain)" xr:uid="{39822B1E-DC12-AF47-81B4-FBF38B9B3F05}"/>
    <hyperlink ref="C683" r:id="rId1311" display="https://www.the-numbers.com/box-office-chart/daily/2025/04/11" xr:uid="{1C55F08D-63F2-FF46-B9B1-9F9D1B5B671C}"/>
    <hyperlink ref="B684" r:id="rId1312" display="https://www.the-numbers.com/movie/Vacances-forcees-(2025-France)" xr:uid="{8C67E865-CDE6-EE4F-8CBA-8767C3C4E2D2}"/>
    <hyperlink ref="C684" r:id="rId1313" display="https://www.the-numbers.com/box-office-chart/daily/2025/08/15" xr:uid="{90152403-E127-1046-89FA-09D02CEB9AC6}"/>
    <hyperlink ref="B685" r:id="rId1314" display="https://www.the-numbers.com/movie/Turno-Nocturno-(2024-Mexico)" xr:uid="{D705BB4E-0BD4-F643-B966-23F1BDBB761C}"/>
    <hyperlink ref="C685" r:id="rId1315" display="https://www.the-numbers.com/box-office-chart/daily/2025/04/18" xr:uid="{690A362B-0845-C348-846B-401EA0D1BA16}"/>
    <hyperlink ref="B686" r:id="rId1316" display="https://www.the-numbers.com/movie/Corpo-Il-(2024-Italy)" xr:uid="{5BE9E806-B466-6147-90B1-027600C035DB}"/>
    <hyperlink ref="C686" r:id="rId1317" display="https://www.the-numbers.com/box-office-chart/daily/2025/08/22" xr:uid="{6F40840A-D1B7-FE43-94CE-EFBB9A46C0E7}"/>
    <hyperlink ref="B687" r:id="rId1318" display="https://www.the-numbers.com/movie/Birds-Who-Fear-Death-The-(2025-Canada)" xr:uid="{723EAE1C-B7C2-074C-8B0B-05D3FB823342}"/>
    <hyperlink ref="C687" r:id="rId1319" display="https://www.the-numbers.com/box-office-chart/daily/2025/03/21" xr:uid="{391FB7D8-4512-B549-A122-B0EDA0F8A7F7}"/>
    <hyperlink ref="B688" r:id="rId1320" display="https://www.the-numbers.com/movie/Fureru-(2024-Japan)" xr:uid="{85F1855D-9B94-8C45-8CFF-1447C8F1EFE8}"/>
    <hyperlink ref="C688" r:id="rId1321" display="https://www.the-numbers.com/box-office-chart/daily/2025/12/01" xr:uid="{089982C4-5756-9147-AF26-B1178B54A0F0}"/>
  </hyperlinks>
  <pageMargins left="0.7" right="0.7" top="0.75" bottom="0.75" header="0.3" footer="0.3"/>
  <legacyDrawing r:id="rId132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7D748-61EA-2645-ACCE-94A000B5B297}">
  <dimension ref="A1:L201"/>
  <sheetViews>
    <sheetView workbookViewId="0">
      <selection activeCell="C4" sqref="C4"/>
    </sheetView>
  </sheetViews>
  <sheetFormatPr baseColWidth="10" defaultRowHeight="16" x14ac:dyDescent="0.2"/>
  <cols>
    <col min="2" max="2" width="27.1640625" customWidth="1"/>
    <col min="3" max="3" width="21.1640625" customWidth="1"/>
    <col min="4" max="4" width="22" customWidth="1"/>
    <col min="5" max="5" width="30" customWidth="1"/>
    <col min="6" max="6" width="19" customWidth="1"/>
    <col min="7" max="7" width="20.83203125" customWidth="1"/>
  </cols>
  <sheetData>
    <row r="1" spans="1:12" ht="18" x14ac:dyDescent="0.2">
      <c r="A1" s="3" t="s">
        <v>0</v>
      </c>
      <c r="B1" s="17" t="s">
        <v>838</v>
      </c>
      <c r="C1" s="3" t="s">
        <v>839</v>
      </c>
      <c r="D1" s="3" t="s">
        <v>840</v>
      </c>
      <c r="E1" s="3" t="s">
        <v>841</v>
      </c>
      <c r="F1" s="3" t="s">
        <v>842</v>
      </c>
      <c r="G1" s="3" t="s">
        <v>841</v>
      </c>
      <c r="H1" s="10" t="s">
        <v>2290</v>
      </c>
      <c r="I1" s="10" t="s">
        <v>2291</v>
      </c>
      <c r="J1" s="10" t="s">
        <v>830</v>
      </c>
      <c r="L1" s="10"/>
    </row>
    <row r="2" spans="1:12" ht="18" x14ac:dyDescent="0.2">
      <c r="A2" s="18">
        <v>1</v>
      </c>
      <c r="B2" s="3" t="s">
        <v>843</v>
      </c>
      <c r="C2" s="19">
        <v>2267446370</v>
      </c>
      <c r="D2" s="19">
        <v>23308176</v>
      </c>
      <c r="E2" s="20">
        <v>0.01</v>
      </c>
      <c r="F2" s="19">
        <v>2244138194</v>
      </c>
      <c r="G2" s="20">
        <v>0.99</v>
      </c>
      <c r="H2" t="str">
        <f>IFERROR(TRIM(LEFT(B2,FIND("(",B2)-1)),TRIM(B2))</f>
        <v>Ne Zha 2</v>
      </c>
      <c r="I2" t="str">
        <f>SUBSTITUTE(SUBSTITUTE(SUBSTITUTE(SUBSTITUTE(SUBSTITUTE(SUBSTITUTE(SUBSTITUTE(SUBSTITUTE(SUBSTITUTE(SUBSTITUTE(SUBSTITUTE(SUBSTITUTE(LOWER(LEFT(SUBSTITUTE(H2,"…",""),25)),":",""),",",""),".",""),"'",""),"’",""),"!",""),"*",""),"—",""),"–",""),"-",""),"&amp;","")," ","")</f>
        <v>nezha2</v>
      </c>
      <c r="J2" t="str">
        <f>IFERROR(INDEX('Domestic 2025'!$N:$N,MATCH($I2,'Domestic 2025'!$K:$K,0)),IFERROR(INDEX('Domestic 2025'!$N:$N,MATCH($D2,'Domestic 2025'!$F:$F,0)),"Other"))</f>
        <v>Other</v>
      </c>
    </row>
    <row r="3" spans="1:12" ht="18" x14ac:dyDescent="0.2">
      <c r="A3" s="18">
        <v>2</v>
      </c>
      <c r="B3" s="3" t="s">
        <v>15</v>
      </c>
      <c r="C3" s="19">
        <v>1866647950</v>
      </c>
      <c r="D3" s="19">
        <v>428130160</v>
      </c>
      <c r="E3" s="21">
        <v>0.22900000000000001</v>
      </c>
      <c r="F3" s="19">
        <v>1438517790</v>
      </c>
      <c r="G3" s="21">
        <v>0.77100000000000002</v>
      </c>
      <c r="H3" t="str">
        <f t="shared" ref="H3:H66" si="0">IFERROR(TRIM(LEFT(B3,FIND("(",B3)-1)),TRIM(B3))</f>
        <v>Zootopia 2</v>
      </c>
      <c r="I3" t="str">
        <f t="shared" ref="I3:I66" si="1">SUBSTITUTE(SUBSTITUTE(SUBSTITUTE(SUBSTITUTE(SUBSTITUTE(SUBSTITUTE(SUBSTITUTE(SUBSTITUTE(SUBSTITUTE(SUBSTITUTE(SUBSTITUTE(SUBSTITUTE(LOWER(LEFT(SUBSTITUTE(H3,"…",""),25)),":",""),",",""),".",""),"'",""),"’",""),"!",""),"*",""),"—",""),"–",""),"-",""),"&amp;","")," ","")</f>
        <v>zootopia2</v>
      </c>
      <c r="J3" t="str">
        <f>IFERROR(INDEX('Domestic 2025'!$N:$N,MATCH($I3,'Domestic 2025'!$K:$K,0)),IFERROR(INDEX('Domestic 2025'!$N:$N,MATCH($D3,'Domestic 2025'!$F:$F,0)),"Other"))</f>
        <v>Walt Disney</v>
      </c>
    </row>
    <row r="4" spans="1:12" ht="18" x14ac:dyDescent="0.2">
      <c r="A4" s="18">
        <v>3</v>
      </c>
      <c r="B4" s="3" t="s">
        <v>22</v>
      </c>
      <c r="C4" s="19">
        <v>1485999890</v>
      </c>
      <c r="D4" s="19">
        <v>404340010</v>
      </c>
      <c r="E4" s="21">
        <v>0.27200000000000002</v>
      </c>
      <c r="F4" s="19">
        <v>1081659880</v>
      </c>
      <c r="G4" s="21">
        <v>0.72799999999999998</v>
      </c>
      <c r="H4" t="str">
        <f t="shared" si="0"/>
        <v>Avatar: Fire and Ash</v>
      </c>
      <c r="I4" t="str">
        <f t="shared" si="1"/>
        <v>avatarfireandash</v>
      </c>
      <c r="J4" t="str">
        <f>IFERROR(INDEX('Domestic 2025'!$N:$N,MATCH($I4,'Domestic 2025'!$K:$K,0)),IFERROR(INDEX('Domestic 2025'!$N:$N,MATCH($D4,'Domestic 2025'!$F:$F,0)),"Other"))</f>
        <v>20th Century Stud…</v>
      </c>
    </row>
    <row r="5" spans="1:12" ht="18" x14ac:dyDescent="0.2">
      <c r="A5" s="18">
        <v>4</v>
      </c>
      <c r="B5" s="3" t="s">
        <v>9</v>
      </c>
      <c r="C5" s="19">
        <v>1038027526</v>
      </c>
      <c r="D5" s="19">
        <v>423778855</v>
      </c>
      <c r="E5" s="21">
        <v>0.40799999999999997</v>
      </c>
      <c r="F5" s="19">
        <v>614248671</v>
      </c>
      <c r="G5" s="21">
        <v>0.59199999999999997</v>
      </c>
      <c r="H5" t="str">
        <f t="shared" si="0"/>
        <v>Lilo &amp; Stitch</v>
      </c>
      <c r="I5" t="str">
        <f t="shared" si="1"/>
        <v>lilostitch</v>
      </c>
      <c r="J5" t="str">
        <f>IFERROR(INDEX('Domestic 2025'!$N:$N,MATCH($I5,'Domestic 2025'!$K:$K,0)),IFERROR(INDEX('Domestic 2025'!$N:$N,MATCH($D5,'Domestic 2025'!$F:$F,0)),"Other"))</f>
        <v>Walt Disney</v>
      </c>
    </row>
    <row r="6" spans="1:12" ht="18" x14ac:dyDescent="0.2">
      <c r="A6" s="18">
        <v>5</v>
      </c>
      <c r="B6" s="3" t="s">
        <v>6</v>
      </c>
      <c r="C6" s="19">
        <v>960387780</v>
      </c>
      <c r="D6" s="19">
        <v>424087780</v>
      </c>
      <c r="E6" s="21">
        <v>0.442</v>
      </c>
      <c r="F6" s="19">
        <v>536300000</v>
      </c>
      <c r="G6" s="21">
        <v>0.55800000000000005</v>
      </c>
      <c r="H6" t="str">
        <f t="shared" si="0"/>
        <v>A Minecraft Movie</v>
      </c>
      <c r="I6" t="str">
        <f t="shared" si="1"/>
        <v>aminecraftmovie</v>
      </c>
      <c r="J6" t="str">
        <f>IFERROR(INDEX('Domestic 2025'!$N:$N,MATCH($I6,'Domestic 2025'!$K:$K,0)),IFERROR(INDEX('Domestic 2025'!$N:$N,MATCH($D6,'Domestic 2025'!$F:$F,0)),"Other"))</f>
        <v>Warner Bros.</v>
      </c>
    </row>
    <row r="7" spans="1:12" ht="18" x14ac:dyDescent="0.2">
      <c r="A7" s="18">
        <v>6</v>
      </c>
      <c r="B7" s="3" t="s">
        <v>844</v>
      </c>
      <c r="C7" s="19">
        <v>869146189</v>
      </c>
      <c r="D7" s="19">
        <v>339640400</v>
      </c>
      <c r="E7" s="21">
        <v>0.39100000000000001</v>
      </c>
      <c r="F7" s="19">
        <v>529505789</v>
      </c>
      <c r="G7" s="21">
        <v>0.60899999999999999</v>
      </c>
      <c r="H7" t="str">
        <f t="shared" si="0"/>
        <v>Jurassic World: Rebirth</v>
      </c>
      <c r="I7" t="str">
        <f t="shared" si="1"/>
        <v>jurassicworldrebirth</v>
      </c>
      <c r="J7" t="str">
        <f>IFERROR(INDEX('Domestic 2025'!$N:$N,MATCH($I7,'Domestic 2025'!$K:$K,0)),IFERROR(INDEX('Domestic 2025'!$N:$N,MATCH($D7,'Domestic 2025'!$F:$F,0)),"Other"))</f>
        <v>Universal</v>
      </c>
    </row>
    <row r="8" spans="1:12" ht="18" x14ac:dyDescent="0.2">
      <c r="A8" s="18">
        <v>7</v>
      </c>
      <c r="B8" s="3" t="s">
        <v>845</v>
      </c>
      <c r="C8" s="19">
        <v>793498985</v>
      </c>
      <c r="D8" s="19">
        <v>136950340</v>
      </c>
      <c r="E8" s="21">
        <v>0.17299999999999999</v>
      </c>
      <c r="F8" s="19">
        <v>656548645</v>
      </c>
      <c r="G8" s="21">
        <v>0.82699999999999996</v>
      </c>
      <c r="H8" t="str">
        <f t="shared" si="0"/>
        <v>Demon Slayer: Kimetsu No Yaiba Infinity Castle</v>
      </c>
      <c r="I8" t="str">
        <f t="shared" si="1"/>
        <v>demonslayerkimetsuno</v>
      </c>
      <c r="J8" t="str">
        <f>IFERROR(INDEX('Domestic 2025'!$N:$N,MATCH($I8,'Domestic 2025'!$K:$K,0)),IFERROR(INDEX('Domestic 2025'!$N:$N,MATCH($D8,'Domestic 2025'!$F:$F,0)),"Other"))</f>
        <v>Sony Pictures</v>
      </c>
    </row>
    <row r="9" spans="1:12" ht="18" x14ac:dyDescent="0.2">
      <c r="A9" s="18">
        <v>8</v>
      </c>
      <c r="B9" s="3" t="s">
        <v>21</v>
      </c>
      <c r="C9" s="19">
        <v>636596299</v>
      </c>
      <c r="D9" s="19">
        <v>262958100</v>
      </c>
      <c r="E9" s="21">
        <v>0.41299999999999998</v>
      </c>
      <c r="F9" s="19">
        <v>373638199</v>
      </c>
      <c r="G9" s="21">
        <v>0.58699999999999997</v>
      </c>
      <c r="H9" t="str">
        <f t="shared" si="0"/>
        <v>How to Train Your Dragon</v>
      </c>
      <c r="I9" t="str">
        <f t="shared" si="1"/>
        <v>howtotrainyourdragon</v>
      </c>
      <c r="J9" t="str">
        <f>IFERROR(INDEX('Domestic 2025'!$N:$N,MATCH($I9,'Domestic 2025'!$K:$K,0)),IFERROR(INDEX('Domestic 2025'!$N:$N,MATCH($D9,'Domestic 2025'!$F:$F,0)),"Other"))</f>
        <v>Universal</v>
      </c>
    </row>
    <row r="10" spans="1:12" ht="18" x14ac:dyDescent="0.2">
      <c r="A10" s="18">
        <v>9</v>
      </c>
      <c r="B10" s="3" t="s">
        <v>28</v>
      </c>
      <c r="C10" s="19">
        <v>634142436</v>
      </c>
      <c r="D10" s="19">
        <v>189642436</v>
      </c>
      <c r="E10" s="21">
        <v>0.29899999999999999</v>
      </c>
      <c r="F10" s="19">
        <v>444500000</v>
      </c>
      <c r="G10" s="21">
        <v>0.70099999999999996</v>
      </c>
      <c r="H10" t="str">
        <f t="shared" si="0"/>
        <v>F1: The Movie</v>
      </c>
      <c r="I10" t="str">
        <f t="shared" si="1"/>
        <v>f1themovie</v>
      </c>
      <c r="J10" t="str">
        <f>IFERROR(INDEX('Domestic 2025'!$N:$N,MATCH($I10,'Domestic 2025'!$K:$K,0)),IFERROR(INDEX('Domestic 2025'!$N:$N,MATCH($D10,'Domestic 2025'!$F:$F,0)),"Other"))</f>
        <v>Warner Bros.</v>
      </c>
    </row>
    <row r="11" spans="1:12" ht="18" x14ac:dyDescent="0.2">
      <c r="A11" s="18">
        <v>10</v>
      </c>
      <c r="B11" s="3" t="s">
        <v>11</v>
      </c>
      <c r="C11" s="19">
        <v>618723803</v>
      </c>
      <c r="D11" s="19">
        <v>354223803</v>
      </c>
      <c r="E11" s="21">
        <v>0.57299999999999995</v>
      </c>
      <c r="F11" s="19">
        <v>264500000</v>
      </c>
      <c r="G11" s="21">
        <v>0.42699999999999999</v>
      </c>
      <c r="H11" t="str">
        <f t="shared" si="0"/>
        <v>Superman</v>
      </c>
      <c r="I11" t="str">
        <f t="shared" si="1"/>
        <v>superman</v>
      </c>
      <c r="J11" t="str">
        <f>IFERROR(INDEX('Domestic 2025'!$N:$N,MATCH($I11,'Domestic 2025'!$K:$K,0)),IFERROR(INDEX('Domestic 2025'!$N:$N,MATCH($D11,'Domestic 2025'!$F:$F,0)),"Other"))</f>
        <v>Warner Bros.</v>
      </c>
    </row>
    <row r="12" spans="1:12" ht="18" x14ac:dyDescent="0.2">
      <c r="A12" s="18">
        <v>11</v>
      </c>
      <c r="B12" s="3" t="s">
        <v>846</v>
      </c>
      <c r="C12" s="19">
        <v>598767057</v>
      </c>
      <c r="D12" s="19">
        <v>197413515</v>
      </c>
      <c r="E12" s="20">
        <v>0.33</v>
      </c>
      <c r="F12" s="19">
        <v>401353542</v>
      </c>
      <c r="G12" s="20">
        <v>0.67</v>
      </c>
      <c r="H12" t="str">
        <f t="shared" si="0"/>
        <v>Mission: Impossible - The Final Reckoning</v>
      </c>
      <c r="I12" t="str">
        <f t="shared" si="1"/>
        <v>missionimpossiblethe</v>
      </c>
      <c r="J12" t="str">
        <f>IFERROR(INDEX('Domestic 2025'!$N:$N,MATCH($I12,'Domestic 2025'!$K:$K,0)),IFERROR(INDEX('Domestic 2025'!$N:$N,MATCH($D12,'Domestic 2025'!$F:$F,0)),"Other"))</f>
        <v>Paramount Pictures</v>
      </c>
    </row>
    <row r="13" spans="1:12" ht="18" x14ac:dyDescent="0.2">
      <c r="A13" s="18">
        <v>12</v>
      </c>
      <c r="B13" s="3" t="s">
        <v>16</v>
      </c>
      <c r="C13" s="19">
        <v>540807925</v>
      </c>
      <c r="D13" s="19">
        <v>342915090</v>
      </c>
      <c r="E13" s="21">
        <v>0.63400000000000001</v>
      </c>
      <c r="F13" s="19">
        <v>197892835</v>
      </c>
      <c r="G13" s="21">
        <v>0.36599999999999999</v>
      </c>
      <c r="H13" t="str">
        <f t="shared" si="0"/>
        <v>Wicked: For Good</v>
      </c>
      <c r="I13" t="str">
        <f t="shared" si="1"/>
        <v>wickedforgood</v>
      </c>
      <c r="J13" t="str">
        <f>IFERROR(INDEX('Domestic 2025'!$N:$N,MATCH($I13,'Domestic 2025'!$K:$K,0)),IFERROR(INDEX('Domestic 2025'!$N:$N,MATCH($D13,'Domestic 2025'!$F:$F,0)),"Other"))</f>
        <v>Universal</v>
      </c>
    </row>
    <row r="14" spans="1:12" ht="18" x14ac:dyDescent="0.2">
      <c r="A14" s="18">
        <v>13</v>
      </c>
      <c r="B14" s="3" t="s">
        <v>847</v>
      </c>
      <c r="C14" s="19">
        <v>521858728</v>
      </c>
      <c r="D14" s="19">
        <v>274286610</v>
      </c>
      <c r="E14" s="21">
        <v>0.52600000000000002</v>
      </c>
      <c r="F14" s="19">
        <v>247572118</v>
      </c>
      <c r="G14" s="21">
        <v>0.47399999999999998</v>
      </c>
      <c r="H14" t="str">
        <f t="shared" si="0"/>
        <v>The Fantastic Four: First Steps</v>
      </c>
      <c r="I14" t="str">
        <f t="shared" si="1"/>
        <v>thefantasticfourfirst</v>
      </c>
      <c r="J14" t="str">
        <f>IFERROR(INDEX('Domestic 2025'!$N:$N,MATCH($I14,'Domestic 2025'!$K:$K,0)),IFERROR(INDEX('Domestic 2025'!$N:$N,MATCH($D14,'Domestic 2025'!$F:$F,0)),"Other"))</f>
        <v>Walt Disney</v>
      </c>
    </row>
    <row r="15" spans="1:12" ht="18" x14ac:dyDescent="0.2">
      <c r="A15" s="18">
        <v>14</v>
      </c>
      <c r="B15" s="3" t="s">
        <v>848</v>
      </c>
      <c r="C15" s="19">
        <v>500282092</v>
      </c>
      <c r="D15" s="19">
        <v>2229946</v>
      </c>
      <c r="E15" s="21">
        <v>4.0000000000000001E-3</v>
      </c>
      <c r="F15" s="19">
        <v>498052146</v>
      </c>
      <c r="G15" s="21">
        <v>0.996</v>
      </c>
      <c r="H15" t="str">
        <f t="shared" si="0"/>
        <v>Detective Chinatown 1900</v>
      </c>
      <c r="I15" t="str">
        <f t="shared" si="1"/>
        <v>detectivechinatown1900</v>
      </c>
      <c r="J15" t="str">
        <f>IFERROR(INDEX('Domestic 2025'!$N:$N,MATCH($I15,'Domestic 2025'!$K:$K,0)),IFERROR(INDEX('Domestic 2025'!$N:$N,MATCH($D15,'Domestic 2025'!$F:$F,0)),"Other"))</f>
        <v>Other</v>
      </c>
    </row>
    <row r="16" spans="1:12" ht="18" x14ac:dyDescent="0.2">
      <c r="A16" s="18">
        <v>15</v>
      </c>
      <c r="B16" s="3" t="s">
        <v>29</v>
      </c>
      <c r="C16" s="19">
        <v>499256445</v>
      </c>
      <c r="D16" s="19">
        <v>177756445</v>
      </c>
      <c r="E16" s="21">
        <v>0.35599999999999998</v>
      </c>
      <c r="F16" s="19">
        <v>321500000</v>
      </c>
      <c r="G16" s="21">
        <v>0.64400000000000002</v>
      </c>
      <c r="H16" t="str">
        <f t="shared" si="0"/>
        <v>The Conjuring: Last Rites</v>
      </c>
      <c r="I16" t="str">
        <f t="shared" si="1"/>
        <v>theconjuringlastrites</v>
      </c>
      <c r="J16" t="str">
        <f>IFERROR(INDEX('Domestic 2025'!$N:$N,MATCH($I16,'Domestic 2025'!$K:$K,0)),IFERROR(INDEX('Domestic 2025'!$N:$N,MATCH($D16,'Domestic 2025'!$F:$F,0)),"Other"))</f>
        <v>Warner Bros.</v>
      </c>
    </row>
    <row r="17" spans="1:10" ht="18" x14ac:dyDescent="0.2">
      <c r="A17" s="18">
        <v>16</v>
      </c>
      <c r="B17" s="3" t="s">
        <v>849</v>
      </c>
      <c r="C17" s="19">
        <v>422789550</v>
      </c>
      <c r="D17" s="18" t="s">
        <v>850</v>
      </c>
      <c r="E17" s="18" t="s">
        <v>850</v>
      </c>
      <c r="F17" s="19">
        <v>422789550</v>
      </c>
      <c r="G17" s="20">
        <v>1</v>
      </c>
      <c r="H17" t="str">
        <f t="shared" si="0"/>
        <v>Dead to Rights</v>
      </c>
      <c r="I17" t="str">
        <f t="shared" si="1"/>
        <v>deadtorights</v>
      </c>
      <c r="J17" t="str">
        <f>IFERROR(INDEX('Domestic 2025'!$N:$N,MATCH($I17,'Domestic 2025'!$K:$K,0)),IFERROR(INDEX('Domestic 2025'!$N:$N,MATCH($D17,'Domestic 2025'!$F:$F,0)),"Other"))</f>
        <v>Other</v>
      </c>
    </row>
    <row r="18" spans="1:10" ht="18" x14ac:dyDescent="0.2">
      <c r="A18" s="18">
        <v>17</v>
      </c>
      <c r="B18" s="3" t="s">
        <v>851</v>
      </c>
      <c r="C18" s="19">
        <v>415101577</v>
      </c>
      <c r="D18" s="19">
        <v>200500001</v>
      </c>
      <c r="E18" s="21">
        <v>0.48299999999999998</v>
      </c>
      <c r="F18" s="19">
        <v>214601576</v>
      </c>
      <c r="G18" s="21">
        <v>0.51700000000000002</v>
      </c>
      <c r="H18" t="str">
        <f t="shared" si="0"/>
        <v>Captain America: Brave New World</v>
      </c>
      <c r="I18" t="str">
        <f t="shared" si="1"/>
        <v>captainamericabravene</v>
      </c>
      <c r="J18" t="str">
        <f>IFERROR(INDEX('Domestic 2025'!$N:$N,MATCH($I18,'Domestic 2025'!$K:$K,0)),IFERROR(INDEX('Domestic 2025'!$N:$N,MATCH($D18,'Domestic 2025'!$F:$F,0)),"Other"))</f>
        <v>Walt Disney</v>
      </c>
    </row>
    <row r="19" spans="1:10" ht="18" x14ac:dyDescent="0.2">
      <c r="A19" s="18">
        <v>18</v>
      </c>
      <c r="B19" s="3" t="s">
        <v>59</v>
      </c>
      <c r="C19" s="19">
        <v>400530884</v>
      </c>
      <c r="D19" s="19">
        <v>126432462</v>
      </c>
      <c r="E19" s="21">
        <v>0.316</v>
      </c>
      <c r="F19" s="19">
        <v>274098422</v>
      </c>
      <c r="G19" s="21">
        <v>0.68400000000000005</v>
      </c>
      <c r="H19" t="str">
        <f t="shared" si="0"/>
        <v>The Housemaid</v>
      </c>
      <c r="I19" t="str">
        <f t="shared" si="1"/>
        <v>thehousemaid</v>
      </c>
      <c r="J19" t="str">
        <f>IFERROR(INDEX('Domestic 2025'!$N:$N,MATCH($I19,'Domestic 2025'!$K:$K,0)),IFERROR(INDEX('Domestic 2025'!$N:$N,MATCH($D19,'Domestic 2025'!$F:$F,0)),"Other"))</f>
        <v>Lionsgate</v>
      </c>
    </row>
    <row r="20" spans="1:10" ht="18" x14ac:dyDescent="0.2">
      <c r="A20" s="18">
        <v>19</v>
      </c>
      <c r="B20" s="3" t="s">
        <v>27</v>
      </c>
      <c r="C20" s="19">
        <v>382436917</v>
      </c>
      <c r="D20" s="19">
        <v>190274328</v>
      </c>
      <c r="E20" s="21">
        <v>0.498</v>
      </c>
      <c r="F20" s="19">
        <v>192162589</v>
      </c>
      <c r="G20" s="21">
        <v>0.502</v>
      </c>
      <c r="H20" t="str">
        <f t="shared" si="0"/>
        <v>Thunderbolts*</v>
      </c>
      <c r="I20" t="str">
        <f t="shared" si="1"/>
        <v>thunderbolts</v>
      </c>
      <c r="J20" t="str">
        <f>IFERROR(INDEX('Domestic 2025'!$N:$N,MATCH($I20,'Domestic 2025'!$K:$K,0)),IFERROR(INDEX('Domestic 2025'!$N:$N,MATCH($D20,'Domestic 2025'!$F:$F,0)),"Other"))</f>
        <v>Walt Disney</v>
      </c>
    </row>
    <row r="21" spans="1:10" ht="18" x14ac:dyDescent="0.2">
      <c r="A21" s="18">
        <v>20</v>
      </c>
      <c r="B21" s="3" t="s">
        <v>18</v>
      </c>
      <c r="C21" s="19">
        <v>370289632</v>
      </c>
      <c r="D21" s="19">
        <v>279989632</v>
      </c>
      <c r="E21" s="21">
        <v>0.75600000000000001</v>
      </c>
      <c r="F21" s="19">
        <v>90300000</v>
      </c>
      <c r="G21" s="21">
        <v>0.24399999999999999</v>
      </c>
      <c r="H21" t="str">
        <f t="shared" si="0"/>
        <v>Sinners</v>
      </c>
      <c r="I21" t="str">
        <f t="shared" si="1"/>
        <v>sinners</v>
      </c>
      <c r="J21" t="str">
        <f>IFERROR(INDEX('Domestic 2025'!$N:$N,MATCH($I21,'Domestic 2025'!$K:$K,0)),IFERROR(INDEX('Domestic 2025'!$N:$N,MATCH($D21,'Domestic 2025'!$F:$F,0)),"Other"))</f>
        <v>Warner Bros.</v>
      </c>
    </row>
    <row r="22" spans="1:10" ht="18" x14ac:dyDescent="0.2">
      <c r="A22" s="18">
        <v>21</v>
      </c>
      <c r="B22" s="3" t="s">
        <v>31</v>
      </c>
      <c r="C22" s="19">
        <v>317854739</v>
      </c>
      <c r="D22" s="19">
        <v>138254739</v>
      </c>
      <c r="E22" s="21">
        <v>0.435</v>
      </c>
      <c r="F22" s="19">
        <v>179600000</v>
      </c>
      <c r="G22" s="21">
        <v>0.56499999999999995</v>
      </c>
      <c r="H22" t="str">
        <f t="shared" si="0"/>
        <v>Final Destination: Bloodlines</v>
      </c>
      <c r="I22" t="str">
        <f t="shared" si="1"/>
        <v>finaldestinationbloodl</v>
      </c>
      <c r="J22" t="str">
        <f>IFERROR(INDEX('Domestic 2025'!$N:$N,MATCH($I22,'Domestic 2025'!$K:$K,0)),IFERROR(INDEX('Domestic 2025'!$N:$N,MATCH($D22,'Domestic 2025'!$F:$F,0)),"Other"))</f>
        <v>Warner Bros.</v>
      </c>
    </row>
    <row r="23" spans="1:10" ht="18" x14ac:dyDescent="0.2">
      <c r="A23" s="18">
        <v>22</v>
      </c>
      <c r="B23" s="3">
        <v>731</v>
      </c>
      <c r="C23" s="19">
        <v>274090081</v>
      </c>
      <c r="D23" s="19">
        <v>410904</v>
      </c>
      <c r="E23" s="21">
        <v>1E-3</v>
      </c>
      <c r="F23" s="19">
        <v>273679177</v>
      </c>
      <c r="G23" s="21">
        <v>0.999</v>
      </c>
      <c r="H23" t="str">
        <f t="shared" si="0"/>
        <v>731</v>
      </c>
      <c r="I23" t="str">
        <f t="shared" si="1"/>
        <v>731</v>
      </c>
      <c r="J23" t="str">
        <f>IFERROR(INDEX('Domestic 2025'!$N:$N,MATCH($I23,'Domestic 2025'!$K:$K,0)),IFERROR(INDEX('Domestic 2025'!$N:$N,MATCH($D23,'Domestic 2025'!$F:$F,0)),"Other"))</f>
        <v>Well Go USA</v>
      </c>
    </row>
    <row r="24" spans="1:10" ht="18" x14ac:dyDescent="0.2">
      <c r="A24" s="18">
        <v>23</v>
      </c>
      <c r="B24" s="3" t="s">
        <v>30</v>
      </c>
      <c r="C24" s="19">
        <v>270072492</v>
      </c>
      <c r="D24" s="19">
        <v>151572492</v>
      </c>
      <c r="E24" s="21">
        <v>0.56100000000000005</v>
      </c>
      <c r="F24" s="19">
        <v>118500000</v>
      </c>
      <c r="G24" s="21">
        <v>0.439</v>
      </c>
      <c r="H24" t="str">
        <f t="shared" si="0"/>
        <v>Weapons</v>
      </c>
      <c r="I24" t="str">
        <f t="shared" si="1"/>
        <v>weapons</v>
      </c>
      <c r="J24" t="str">
        <f>IFERROR(INDEX('Domestic 2025'!$N:$N,MATCH($I24,'Domestic 2025'!$K:$K,0)),IFERROR(INDEX('Domestic 2025'!$N:$N,MATCH($D24,'Domestic 2025'!$F:$F,0)),"Other"))</f>
        <v>Warner Bros.</v>
      </c>
    </row>
    <row r="25" spans="1:10" ht="18" x14ac:dyDescent="0.2">
      <c r="A25" s="18">
        <v>24</v>
      </c>
      <c r="B25" s="3" t="s">
        <v>852</v>
      </c>
      <c r="C25" s="19">
        <v>246602999</v>
      </c>
      <c r="D25" s="19">
        <v>61882396</v>
      </c>
      <c r="E25" s="21">
        <v>0.251</v>
      </c>
      <c r="F25" s="19">
        <v>184720603</v>
      </c>
      <c r="G25" s="21">
        <v>0.749</v>
      </c>
      <c r="H25" t="str">
        <f t="shared" si="0"/>
        <v>Now You See Me: Now You Don't</v>
      </c>
      <c r="I25" t="str">
        <f t="shared" si="1"/>
        <v>nowyouseemenowyoud</v>
      </c>
      <c r="J25" t="str">
        <f>IFERROR(INDEX('Domestic 2025'!$N:$N,MATCH($I25,'Domestic 2025'!$K:$K,0)),IFERROR(INDEX('Domestic 2025'!$N:$N,MATCH($D25,'Domestic 2025'!$F:$F,0)),"Other"))</f>
        <v>Lionsgate</v>
      </c>
    </row>
    <row r="26" spans="1:10" ht="18" x14ac:dyDescent="0.2">
      <c r="A26" s="18">
        <v>25</v>
      </c>
      <c r="B26" s="3" t="s">
        <v>42</v>
      </c>
      <c r="C26" s="19">
        <v>239753615</v>
      </c>
      <c r="D26" s="19">
        <v>82593605</v>
      </c>
      <c r="E26" s="21">
        <v>0.34399999999999997</v>
      </c>
      <c r="F26" s="19">
        <v>157160010</v>
      </c>
      <c r="G26" s="21">
        <v>0.65600000000000003</v>
      </c>
      <c r="H26" t="str">
        <f t="shared" si="0"/>
        <v>The Bad Guys 2</v>
      </c>
      <c r="I26" t="str">
        <f t="shared" si="1"/>
        <v>thebadguys2</v>
      </c>
      <c r="J26" t="str">
        <f>IFERROR(INDEX('Domestic 2025'!$N:$N,MATCH($I26,'Domestic 2025'!$K:$K,0)),IFERROR(INDEX('Domestic 2025'!$N:$N,MATCH($D26,'Domestic 2025'!$F:$F,0)),"Other"))</f>
        <v>Universal</v>
      </c>
    </row>
    <row r="27" spans="1:10" ht="18" x14ac:dyDescent="0.2">
      <c r="A27" s="18">
        <v>26</v>
      </c>
      <c r="B27" s="3" t="s">
        <v>853</v>
      </c>
      <c r="C27" s="19">
        <v>238569800</v>
      </c>
      <c r="D27" s="19">
        <v>127730290</v>
      </c>
      <c r="E27" s="21">
        <v>0.53500000000000003</v>
      </c>
      <c r="F27" s="19">
        <v>110839510</v>
      </c>
      <c r="G27" s="21">
        <v>0.46500000000000002</v>
      </c>
      <c r="H27" t="str">
        <f t="shared" si="0"/>
        <v>Five Nights at Freddy's 2</v>
      </c>
      <c r="I27" t="str">
        <f t="shared" si="1"/>
        <v>fivenightsatfreddys2</v>
      </c>
      <c r="J27" t="str">
        <f>IFERROR(INDEX('Domestic 2025'!$N:$N,MATCH($I27,'Domestic 2025'!$K:$K,0)),IFERROR(INDEX('Domestic 2025'!$N:$N,MATCH($D27,'Domestic 2025'!$F:$F,0)),"Other"))</f>
        <v>Universal</v>
      </c>
    </row>
    <row r="28" spans="1:10" ht="18" x14ac:dyDescent="0.2">
      <c r="A28" s="18">
        <v>27</v>
      </c>
      <c r="B28" s="3" t="s">
        <v>46</v>
      </c>
      <c r="C28" s="19">
        <v>213121406</v>
      </c>
      <c r="D28" s="19">
        <v>72918884</v>
      </c>
      <c r="E28" s="21">
        <v>0.34200000000000003</v>
      </c>
      <c r="F28" s="19">
        <v>140202522</v>
      </c>
      <c r="G28" s="21">
        <v>0.65800000000000003</v>
      </c>
      <c r="H28" t="str">
        <f t="shared" si="0"/>
        <v>One Battle After Another</v>
      </c>
      <c r="I28" t="str">
        <f t="shared" si="1"/>
        <v>onebattleafteranother</v>
      </c>
      <c r="J28" t="str">
        <f>IFERROR(INDEX('Domestic 2025'!$N:$N,MATCH($I28,'Domestic 2025'!$K:$K,0)),IFERROR(INDEX('Domestic 2025'!$N:$N,MATCH($D28,'Domestic 2025'!$F:$F,0)),"Other"))</f>
        <v>Warner Bros.</v>
      </c>
    </row>
    <row r="29" spans="1:10" ht="18" x14ac:dyDescent="0.2">
      <c r="A29" s="18">
        <v>28</v>
      </c>
      <c r="B29" s="3" t="s">
        <v>854</v>
      </c>
      <c r="C29" s="19">
        <v>205679463</v>
      </c>
      <c r="D29" s="19">
        <v>87203963</v>
      </c>
      <c r="E29" s="21">
        <v>0.42399999999999999</v>
      </c>
      <c r="F29" s="19">
        <v>118475500</v>
      </c>
      <c r="G29" s="21">
        <v>0.57599999999999996</v>
      </c>
      <c r="H29" t="str">
        <f t="shared" si="0"/>
        <v>Snow White</v>
      </c>
      <c r="I29" t="str">
        <f t="shared" si="1"/>
        <v>snowwhite</v>
      </c>
      <c r="J29" t="str">
        <f>IFERROR(INDEX('Domestic 2025'!$N:$N,MATCH($I29,'Domestic 2025'!$K:$K,0)),IFERROR(INDEX('Domestic 2025'!$N:$N,MATCH($D29,'Domestic 2025'!$F:$F,0)),"Other"))</f>
        <v>Walt Disney</v>
      </c>
    </row>
    <row r="30" spans="1:10" ht="18" x14ac:dyDescent="0.2">
      <c r="A30" s="18">
        <v>29</v>
      </c>
      <c r="B30" s="3" t="s">
        <v>78</v>
      </c>
      <c r="C30" s="19">
        <v>191886340</v>
      </c>
      <c r="D30" s="19">
        <v>96040064</v>
      </c>
      <c r="E30" s="21">
        <v>0.501</v>
      </c>
      <c r="F30" s="19">
        <v>95846276</v>
      </c>
      <c r="G30" s="21">
        <v>0.499</v>
      </c>
      <c r="H30" t="str">
        <f t="shared" si="0"/>
        <v>Marty Supreme</v>
      </c>
      <c r="I30" t="str">
        <f t="shared" si="1"/>
        <v>martysupreme</v>
      </c>
      <c r="J30" t="str">
        <f>IFERROR(INDEX('Domestic 2025'!$N:$N,MATCH($I30,'Domestic 2025'!$K:$K,0)),IFERROR(INDEX('Domestic 2025'!$N:$N,MATCH($D30,'Domestic 2025'!$F:$F,0)),"Other"))</f>
        <v>A24</v>
      </c>
    </row>
    <row r="31" spans="1:10" ht="18" x14ac:dyDescent="0.2">
      <c r="A31" s="18">
        <v>30</v>
      </c>
      <c r="B31" s="3" t="s">
        <v>39</v>
      </c>
      <c r="C31" s="19">
        <v>184561056</v>
      </c>
      <c r="D31" s="19">
        <v>91083631</v>
      </c>
      <c r="E31" s="21">
        <v>0.49399999999999999</v>
      </c>
      <c r="F31" s="19">
        <v>93477425</v>
      </c>
      <c r="G31" s="21">
        <v>0.50600000000000001</v>
      </c>
      <c r="H31" t="str">
        <f t="shared" si="0"/>
        <v>Predator: Badlands</v>
      </c>
      <c r="I31" t="str">
        <f t="shared" si="1"/>
        <v>predatorbadlands</v>
      </c>
      <c r="J31" t="str">
        <f>IFERROR(INDEX('Domestic 2025'!$N:$N,MATCH($I31,'Domestic 2025'!$K:$K,0)),IFERROR(INDEX('Domestic 2025'!$N:$N,MATCH($D31,'Domestic 2025'!$F:$F,0)),"Other"))</f>
        <v>20th Century Stud…</v>
      </c>
    </row>
    <row r="32" spans="1:10" ht="18" x14ac:dyDescent="0.2">
      <c r="A32" s="18">
        <v>31</v>
      </c>
      <c r="B32" s="3" t="s">
        <v>855</v>
      </c>
      <c r="C32" s="19">
        <v>169269936</v>
      </c>
      <c r="D32" s="19">
        <v>71068170</v>
      </c>
      <c r="E32" s="20">
        <v>0.42</v>
      </c>
      <c r="F32" s="19">
        <v>98201766</v>
      </c>
      <c r="G32" s="20">
        <v>0.57999999999999996</v>
      </c>
      <c r="H32" t="str">
        <f t="shared" si="0"/>
        <v>The SpongeBob Movie: Search for SquarePants</v>
      </c>
      <c r="I32" t="str">
        <f t="shared" si="1"/>
        <v>thespongebobmoviesear</v>
      </c>
      <c r="J32" t="str">
        <f>IFERROR(INDEX('Domestic 2025'!$N:$N,MATCH($I32,'Domestic 2025'!$K:$K,0)),IFERROR(INDEX('Domestic 2025'!$N:$N,MATCH($D32,'Domestic 2025'!$F:$F,0)),"Other"))</f>
        <v>Paramount Pictures</v>
      </c>
    </row>
    <row r="33" spans="1:10" ht="18" x14ac:dyDescent="0.2">
      <c r="A33" s="18">
        <v>32</v>
      </c>
      <c r="B33" s="3" t="s">
        <v>856</v>
      </c>
      <c r="C33" s="19">
        <v>166061012</v>
      </c>
      <c r="D33" s="18" t="s">
        <v>850</v>
      </c>
      <c r="E33" s="18" t="s">
        <v>850</v>
      </c>
      <c r="F33" s="19">
        <v>166061012</v>
      </c>
      <c r="G33" s="20">
        <v>1</v>
      </c>
      <c r="H33" t="str">
        <f t="shared" si="0"/>
        <v>Detective Conan: One-Eyed Flashback</v>
      </c>
      <c r="I33" t="str">
        <f t="shared" si="1"/>
        <v>detectiveconanoneeyed</v>
      </c>
      <c r="J33" t="str">
        <f>IFERROR(INDEX('Domestic 2025'!$N:$N,MATCH($I33,'Domestic 2025'!$K:$K,0)),IFERROR(INDEX('Domestic 2025'!$N:$N,MATCH($D33,'Domestic 2025'!$F:$F,0)),"Other"))</f>
        <v>Other</v>
      </c>
    </row>
    <row r="34" spans="1:10" ht="18" x14ac:dyDescent="0.2">
      <c r="A34" s="18">
        <v>33</v>
      </c>
      <c r="B34" s="3" t="s">
        <v>857</v>
      </c>
      <c r="C34" s="19">
        <v>162440471</v>
      </c>
      <c r="D34" s="19">
        <v>43438461</v>
      </c>
      <c r="E34" s="21">
        <v>0.26700000000000002</v>
      </c>
      <c r="F34" s="19">
        <v>119002010</v>
      </c>
      <c r="G34" s="21">
        <v>0.73299999999999998</v>
      </c>
      <c r="H34" t="str">
        <f t="shared" si="0"/>
        <v>Chainsaw Man - The Movie: Reze Arc</v>
      </c>
      <c r="I34" t="str">
        <f t="shared" si="1"/>
        <v>chainsawmanthemovie</v>
      </c>
      <c r="J34" t="str">
        <f>IFERROR(INDEX('Domestic 2025'!$N:$N,MATCH($I34,'Domestic 2025'!$K:$K,0)),IFERROR(INDEX('Domestic 2025'!$N:$N,MATCH($D34,'Domestic 2025'!$F:$F,0)),"Other"))</f>
        <v>Sony Pictures</v>
      </c>
    </row>
    <row r="35" spans="1:10" ht="18" x14ac:dyDescent="0.2">
      <c r="A35" s="18">
        <v>34</v>
      </c>
      <c r="B35" s="3" t="s">
        <v>45</v>
      </c>
      <c r="C35" s="19">
        <v>154291182</v>
      </c>
      <c r="D35" s="19">
        <v>72987454</v>
      </c>
      <c r="E35" s="21">
        <v>0.47299999999999998</v>
      </c>
      <c r="F35" s="19">
        <v>81303728</v>
      </c>
      <c r="G35" s="21">
        <v>0.52700000000000002</v>
      </c>
      <c r="H35" t="str">
        <f t="shared" si="0"/>
        <v>Elio</v>
      </c>
      <c r="I35" t="str">
        <f t="shared" si="1"/>
        <v>elio</v>
      </c>
      <c r="J35" t="str">
        <f>IFERROR(INDEX('Domestic 2025'!$N:$N,MATCH($I35,'Domestic 2025'!$K:$K,0)),IFERROR(INDEX('Domestic 2025'!$N:$N,MATCH($D35,'Domestic 2025'!$F:$F,0)),"Other"))</f>
        <v>Walt Disney</v>
      </c>
    </row>
    <row r="36" spans="1:10" ht="18" x14ac:dyDescent="0.2">
      <c r="A36" s="18">
        <v>35</v>
      </c>
      <c r="B36" s="3" t="s">
        <v>37</v>
      </c>
      <c r="C36" s="19">
        <v>153176952</v>
      </c>
      <c r="D36" s="19">
        <v>94186236</v>
      </c>
      <c r="E36" s="21">
        <v>0.61499999999999999</v>
      </c>
      <c r="F36" s="19">
        <v>58990716</v>
      </c>
      <c r="G36" s="21">
        <v>0.38500000000000001</v>
      </c>
      <c r="H36" t="str">
        <f t="shared" si="0"/>
        <v>Freakier Friday</v>
      </c>
      <c r="I36" t="str">
        <f t="shared" si="1"/>
        <v>freakierfriday</v>
      </c>
      <c r="J36" t="str">
        <f>IFERROR(INDEX('Domestic 2025'!$N:$N,MATCH($I36,'Domestic 2025'!$K:$K,0)),IFERROR(INDEX('Domestic 2025'!$N:$N,MATCH($D36,'Domestic 2025'!$F:$F,0)),"Other"))</f>
        <v>Walt Disney</v>
      </c>
    </row>
    <row r="37" spans="1:10" ht="18" x14ac:dyDescent="0.2">
      <c r="A37" s="18">
        <v>36</v>
      </c>
      <c r="B37" s="3" t="s">
        <v>47</v>
      </c>
      <c r="C37" s="19">
        <v>151329249</v>
      </c>
      <c r="D37" s="19">
        <v>70446897</v>
      </c>
      <c r="E37" s="21">
        <v>0.46600000000000003</v>
      </c>
      <c r="F37" s="19">
        <v>80882352</v>
      </c>
      <c r="G37" s="21">
        <v>0.53400000000000003</v>
      </c>
      <c r="H37" t="str">
        <f t="shared" si="0"/>
        <v>28 Years Later</v>
      </c>
      <c r="I37" t="str">
        <f t="shared" si="1"/>
        <v>28yearslater</v>
      </c>
      <c r="J37" t="str">
        <f>IFERROR(INDEX('Domestic 2025'!$N:$N,MATCH($I37,'Domestic 2025'!$K:$K,0)),IFERROR(INDEX('Domestic 2025'!$N:$N,MATCH($D37,'Domestic 2025'!$F:$F,0)),"Other"))</f>
        <v>Sony Pictures</v>
      </c>
    </row>
    <row r="38" spans="1:10" ht="18" x14ac:dyDescent="0.2">
      <c r="A38" s="18">
        <v>37</v>
      </c>
      <c r="B38" s="3" t="s">
        <v>36</v>
      </c>
      <c r="C38" s="19">
        <v>146076772</v>
      </c>
      <c r="D38" s="19">
        <v>97970355</v>
      </c>
      <c r="E38" s="21">
        <v>0.67100000000000004</v>
      </c>
      <c r="F38" s="19">
        <v>48106417</v>
      </c>
      <c r="G38" s="21">
        <v>0.32900000000000001</v>
      </c>
      <c r="H38" t="str">
        <f t="shared" si="0"/>
        <v>Dog Man</v>
      </c>
      <c r="I38" t="str">
        <f t="shared" si="1"/>
        <v>dogman</v>
      </c>
      <c r="J38" t="str">
        <f>IFERROR(INDEX('Domestic 2025'!$N:$N,MATCH($I38,'Domestic 2025'!$K:$K,0)),IFERROR(INDEX('Domestic 2025'!$N:$N,MATCH($D38,'Domestic 2025'!$F:$F,0)),"Other"))</f>
        <v>Universal</v>
      </c>
    </row>
    <row r="39" spans="1:10" ht="18" x14ac:dyDescent="0.2">
      <c r="A39" s="18">
        <v>38</v>
      </c>
      <c r="B39" s="3" t="s">
        <v>44</v>
      </c>
      <c r="C39" s="19">
        <v>142249983</v>
      </c>
      <c r="D39" s="19">
        <v>73161014</v>
      </c>
      <c r="E39" s="21">
        <v>0.51400000000000001</v>
      </c>
      <c r="F39" s="19">
        <v>69088969</v>
      </c>
      <c r="G39" s="21">
        <v>0.48599999999999999</v>
      </c>
      <c r="H39" t="str">
        <f t="shared" si="0"/>
        <v>Tron: Ares</v>
      </c>
      <c r="I39" t="str">
        <f t="shared" si="1"/>
        <v>tronares</v>
      </c>
      <c r="J39" t="str">
        <f>IFERROR(INDEX('Domestic 2025'!$N:$N,MATCH($I39,'Domestic 2025'!$K:$K,0)),IFERROR(INDEX('Domestic 2025'!$N:$N,MATCH($D39,'Domestic 2025'!$F:$F,0)),"Other"))</f>
        <v>Walt Disney</v>
      </c>
    </row>
    <row r="40" spans="1:10" ht="18" x14ac:dyDescent="0.2">
      <c r="A40" s="18">
        <v>39</v>
      </c>
      <c r="B40" s="3" t="s">
        <v>858</v>
      </c>
      <c r="C40" s="19">
        <v>140433351</v>
      </c>
      <c r="D40" s="18" t="s">
        <v>850</v>
      </c>
      <c r="E40" s="18" t="s">
        <v>850</v>
      </c>
      <c r="F40" s="19">
        <v>140433351</v>
      </c>
      <c r="G40" s="20">
        <v>1</v>
      </c>
      <c r="H40" t="str">
        <f t="shared" si="0"/>
        <v>Bridget Jones: Mad About the Boy</v>
      </c>
      <c r="I40" t="str">
        <f t="shared" si="1"/>
        <v>bridgetjonesmadabout</v>
      </c>
      <c r="J40" t="str">
        <f>IFERROR(INDEX('Domestic 2025'!$N:$N,MATCH($I40,'Domestic 2025'!$K:$K,0)),IFERROR(INDEX('Domestic 2025'!$N:$N,MATCH($D40,'Domestic 2025'!$F:$F,0)),"Other"))</f>
        <v>Other</v>
      </c>
    </row>
    <row r="41" spans="1:10" ht="18" x14ac:dyDescent="0.2">
      <c r="A41" s="18">
        <v>40</v>
      </c>
      <c r="B41" s="3" t="s">
        <v>859</v>
      </c>
      <c r="C41" s="19">
        <v>140201236</v>
      </c>
      <c r="D41" s="19">
        <v>58051327</v>
      </c>
      <c r="E41" s="21">
        <v>0.41399999999999998</v>
      </c>
      <c r="F41" s="19">
        <v>82149909</v>
      </c>
      <c r="G41" s="21">
        <v>0.58599999999999997</v>
      </c>
      <c r="H41" t="str">
        <f t="shared" si="0"/>
        <v>Ballerina</v>
      </c>
      <c r="I41" t="str">
        <f t="shared" si="1"/>
        <v>ballerina</v>
      </c>
      <c r="J41" t="str">
        <f>IFERROR(INDEX('Domestic 2025'!$N:$N,MATCH($I41,'Domestic 2025'!$K:$K,0)),IFERROR(INDEX('Domestic 2025'!$N:$N,MATCH($D41,'Domestic 2025'!$F:$F,0)),"Other"))</f>
        <v>Lionsgate</v>
      </c>
    </row>
    <row r="42" spans="1:10" ht="18" x14ac:dyDescent="0.2">
      <c r="A42" s="18">
        <v>41</v>
      </c>
      <c r="B42" s="3" t="s">
        <v>138</v>
      </c>
      <c r="C42" s="19">
        <v>137246897</v>
      </c>
      <c r="D42" s="19">
        <v>19702994</v>
      </c>
      <c r="E42" s="21">
        <v>0.14399999999999999</v>
      </c>
      <c r="F42" s="19">
        <v>117543903</v>
      </c>
      <c r="G42" s="21">
        <v>0.85599999999999998</v>
      </c>
      <c r="H42" t="str">
        <f t="shared" si="0"/>
        <v>Dhurandhar</v>
      </c>
      <c r="I42" t="str">
        <f t="shared" si="1"/>
        <v>dhurandhar</v>
      </c>
      <c r="J42" t="str">
        <f>IFERROR(INDEX('Domestic 2025'!$N:$N,MATCH($I42,'Domestic 2025'!$K:$K,0)),IFERROR(INDEX('Domestic 2025'!$N:$N,MATCH($D42,'Domestic 2025'!$F:$F,0)),"Other"))</f>
        <v>Yash Raj Films</v>
      </c>
    </row>
    <row r="43" spans="1:10" ht="18" x14ac:dyDescent="0.2">
      <c r="A43" s="18">
        <v>42</v>
      </c>
      <c r="B43" s="3" t="s">
        <v>92</v>
      </c>
      <c r="C43" s="19">
        <v>135390406</v>
      </c>
      <c r="D43" s="19">
        <v>65098148</v>
      </c>
      <c r="E43" s="21">
        <v>0.48099999999999998</v>
      </c>
      <c r="F43" s="19">
        <v>70292258</v>
      </c>
      <c r="G43" s="21">
        <v>0.51900000000000002</v>
      </c>
      <c r="H43" t="str">
        <f t="shared" si="0"/>
        <v>Anaconda</v>
      </c>
      <c r="I43" t="str">
        <f t="shared" si="1"/>
        <v>anaconda</v>
      </c>
      <c r="J43" t="str">
        <f>IFERROR(INDEX('Domestic 2025'!$N:$N,MATCH($I43,'Domestic 2025'!$K:$K,0)),IFERROR(INDEX('Domestic 2025'!$N:$N,MATCH($D43,'Domestic 2025'!$F:$F,0)),"Other"))</f>
        <v>Sony Pictures</v>
      </c>
    </row>
    <row r="44" spans="1:10" ht="18" x14ac:dyDescent="0.2">
      <c r="A44" s="18">
        <v>43</v>
      </c>
      <c r="B44" s="3" t="s">
        <v>596</v>
      </c>
      <c r="C44" s="19">
        <v>134555814</v>
      </c>
      <c r="D44" s="19">
        <v>1119136</v>
      </c>
      <c r="E44" s="21">
        <v>8.0000000000000002E-3</v>
      </c>
      <c r="F44" s="19">
        <v>133436678</v>
      </c>
      <c r="G44" s="21">
        <v>0.99199999999999999</v>
      </c>
      <c r="H44" t="str">
        <f t="shared" si="0"/>
        <v>Kokuho</v>
      </c>
      <c r="I44" t="str">
        <f t="shared" si="1"/>
        <v>kokuho</v>
      </c>
      <c r="J44" t="str">
        <f>IFERROR(INDEX('Domestic 2025'!$N:$N,MATCH($I44,'Domestic 2025'!$K:$K,0)),IFERROR(INDEX('Domestic 2025'!$N:$N,MATCH($D44,'Domestic 2025'!$F:$F,0)),"Other"))</f>
        <v>GKIDS</v>
      </c>
    </row>
    <row r="45" spans="1:10" ht="18" x14ac:dyDescent="0.2">
      <c r="A45" s="18">
        <v>44</v>
      </c>
      <c r="B45" s="3" t="s">
        <v>69</v>
      </c>
      <c r="C45" s="19">
        <v>133542263</v>
      </c>
      <c r="D45" s="19">
        <v>46142263</v>
      </c>
      <c r="E45" s="21">
        <v>0.34599999999999997</v>
      </c>
      <c r="F45" s="19">
        <v>87400000</v>
      </c>
      <c r="G45" s="21">
        <v>0.65400000000000003</v>
      </c>
      <c r="H45" t="str">
        <f t="shared" si="0"/>
        <v>Mickey 17</v>
      </c>
      <c r="I45" t="str">
        <f t="shared" si="1"/>
        <v>mickey17</v>
      </c>
      <c r="J45" t="str">
        <f>IFERROR(INDEX('Domestic 2025'!$N:$N,MATCH($I45,'Domestic 2025'!$K:$K,0)),IFERROR(INDEX('Domestic 2025'!$N:$N,MATCH($D45,'Domestic 2025'!$F:$F,0)),"Other"))</f>
        <v>Warner Bros.</v>
      </c>
    </row>
    <row r="46" spans="1:10" ht="18" x14ac:dyDescent="0.2">
      <c r="A46" s="18">
        <v>45</v>
      </c>
      <c r="B46" s="3" t="s">
        <v>43</v>
      </c>
      <c r="C46" s="19">
        <v>132248152</v>
      </c>
      <c r="D46" s="19">
        <v>77378880</v>
      </c>
      <c r="E46" s="21">
        <v>0.58499999999999996</v>
      </c>
      <c r="F46" s="19">
        <v>54869272</v>
      </c>
      <c r="G46" s="21">
        <v>0.41499999999999998</v>
      </c>
      <c r="H46" t="str">
        <f t="shared" si="0"/>
        <v>Black Phone 2</v>
      </c>
      <c r="I46" t="str">
        <f t="shared" si="1"/>
        <v>blackphone2</v>
      </c>
      <c r="J46" t="str">
        <f>IFERROR(INDEX('Domestic 2025'!$N:$N,MATCH($I46,'Domestic 2025'!$K:$K,0)),IFERROR(INDEX('Domestic 2025'!$N:$N,MATCH($D46,'Domestic 2025'!$F:$F,0)),"Other"))</f>
        <v>Universal</v>
      </c>
    </row>
    <row r="47" spans="1:10" ht="18" x14ac:dyDescent="0.2">
      <c r="A47" s="18">
        <v>46</v>
      </c>
      <c r="B47" s="3" t="s">
        <v>93</v>
      </c>
      <c r="C47" s="19">
        <v>124157356</v>
      </c>
      <c r="D47" s="19">
        <v>31075170</v>
      </c>
      <c r="E47" s="20">
        <v>0.25</v>
      </c>
      <c r="F47" s="19">
        <v>93082186</v>
      </c>
      <c r="G47" s="20">
        <v>0.75</v>
      </c>
      <c r="H47" t="str">
        <f t="shared" si="0"/>
        <v>Smurfs</v>
      </c>
      <c r="I47" t="str">
        <f t="shared" si="1"/>
        <v>smurfs</v>
      </c>
      <c r="J47" t="str">
        <f>IFERROR(INDEX('Domestic 2025'!$N:$N,MATCH($I47,'Domestic 2025'!$K:$K,0)),IFERROR(INDEX('Domestic 2025'!$N:$N,MATCH($D47,'Domestic 2025'!$F:$F,0)),"Other"))</f>
        <v>Paramount Pictures</v>
      </c>
    </row>
    <row r="48" spans="1:10" ht="18" x14ac:dyDescent="0.2">
      <c r="A48" s="18">
        <v>47</v>
      </c>
      <c r="B48" s="3" t="s">
        <v>61</v>
      </c>
      <c r="C48" s="19">
        <v>117105466</v>
      </c>
      <c r="D48" s="19">
        <v>52547391</v>
      </c>
      <c r="E48" s="21">
        <v>0.44900000000000001</v>
      </c>
      <c r="F48" s="19">
        <v>64558075</v>
      </c>
      <c r="G48" s="21">
        <v>0.55100000000000005</v>
      </c>
      <c r="H48" t="str">
        <f t="shared" si="0"/>
        <v>Karate Kid: Legends</v>
      </c>
      <c r="I48" t="str">
        <f t="shared" si="1"/>
        <v>karatekidlegends</v>
      </c>
      <c r="J48" t="str">
        <f>IFERROR(INDEX('Domestic 2025'!$N:$N,MATCH($I48,'Domestic 2025'!$K:$K,0)),IFERROR(INDEX('Domestic 2025'!$N:$N,MATCH($D48,'Domestic 2025'!$F:$F,0)),"Other"))</f>
        <v>Sony Pictures</v>
      </c>
    </row>
    <row r="49" spans="1:10" ht="18" x14ac:dyDescent="0.2">
      <c r="A49" s="18">
        <v>48</v>
      </c>
      <c r="B49" s="3" t="s">
        <v>142</v>
      </c>
      <c r="C49" s="19">
        <v>108954968</v>
      </c>
      <c r="D49" s="19">
        <v>24208900</v>
      </c>
      <c r="E49" s="21">
        <v>0.222</v>
      </c>
      <c r="F49" s="19">
        <v>84746068</v>
      </c>
      <c r="G49" s="21">
        <v>0.77800000000000002</v>
      </c>
      <c r="H49" t="str">
        <f t="shared" si="0"/>
        <v>Hamnet</v>
      </c>
      <c r="I49" t="str">
        <f t="shared" si="1"/>
        <v>hamnet</v>
      </c>
      <c r="J49" t="str">
        <f>IFERROR(INDEX('Domestic 2025'!$N:$N,MATCH($I49,'Domestic 2025'!$K:$K,0)),IFERROR(INDEX('Domestic 2025'!$N:$N,MATCH($D49,'Domestic 2025'!$F:$F,0)),"Other"))</f>
        <v>Focus Features</v>
      </c>
    </row>
    <row r="50" spans="1:10" ht="18" x14ac:dyDescent="0.2">
      <c r="A50" s="18">
        <v>49</v>
      </c>
      <c r="B50" s="3" t="s">
        <v>82</v>
      </c>
      <c r="C50" s="19">
        <v>105649413</v>
      </c>
      <c r="D50" s="19">
        <v>36521973</v>
      </c>
      <c r="E50" s="21">
        <v>0.34599999999999997</v>
      </c>
      <c r="F50" s="19">
        <v>69127440</v>
      </c>
      <c r="G50" s="21">
        <v>0.65400000000000003</v>
      </c>
      <c r="H50" t="str">
        <f t="shared" si="0"/>
        <v>Materialists</v>
      </c>
      <c r="I50" t="str">
        <f t="shared" si="1"/>
        <v>materialists</v>
      </c>
      <c r="J50" t="str">
        <f>IFERROR(INDEX('Domestic 2025'!$N:$N,MATCH($I50,'Domestic 2025'!$K:$K,0)),IFERROR(INDEX('Domestic 2025'!$N:$N,MATCH($D50,'Domestic 2025'!$F:$F,0)),"Other"))</f>
        <v>A24</v>
      </c>
    </row>
    <row r="51" spans="1:10" ht="18" x14ac:dyDescent="0.2">
      <c r="A51" s="18">
        <v>50</v>
      </c>
      <c r="B51" s="3" t="s">
        <v>860</v>
      </c>
      <c r="C51" s="19">
        <v>103546113</v>
      </c>
      <c r="D51" s="19">
        <v>44996590</v>
      </c>
      <c r="E51" s="21">
        <v>0.435</v>
      </c>
      <c r="F51" s="19">
        <v>58549523</v>
      </c>
      <c r="G51" s="21">
        <v>0.56499999999999995</v>
      </c>
      <c r="H51" t="str">
        <f t="shared" si="0"/>
        <v>Downton Abbey: The Grand Finale</v>
      </c>
      <c r="I51" t="str">
        <f t="shared" si="1"/>
        <v>downtonabbeythegrand</v>
      </c>
      <c r="J51" t="str">
        <f>IFERROR(INDEX('Domestic 2025'!$N:$N,MATCH($I51,'Domestic 2025'!$K:$K,0)),IFERROR(INDEX('Domestic 2025'!$N:$N,MATCH($D51,'Domestic 2025'!$F:$F,0)),"Other"))</f>
        <v>Focus Features</v>
      </c>
    </row>
    <row r="52" spans="1:10" ht="18" x14ac:dyDescent="0.2">
      <c r="A52" s="18">
        <v>51</v>
      </c>
      <c r="B52" s="3" t="s">
        <v>48</v>
      </c>
      <c r="C52" s="19">
        <v>103323366</v>
      </c>
      <c r="D52" s="19">
        <v>65523366</v>
      </c>
      <c r="E52" s="21">
        <v>0.63400000000000001</v>
      </c>
      <c r="F52" s="19">
        <v>37800000</v>
      </c>
      <c r="G52" s="21">
        <v>0.36599999999999999</v>
      </c>
      <c r="H52" t="str">
        <f t="shared" si="0"/>
        <v>The Accountant 2</v>
      </c>
      <c r="I52" t="str">
        <f t="shared" si="1"/>
        <v>theaccountant2</v>
      </c>
      <c r="J52" t="str">
        <f>IFERROR(INDEX('Domestic 2025'!$N:$N,MATCH($I52,'Domestic 2025'!$K:$K,0)),IFERROR(INDEX('Domestic 2025'!$N:$N,MATCH($D52,'Domestic 2025'!$F:$F,0)),"Other"))</f>
        <v>Amazon MGM Studios</v>
      </c>
    </row>
    <row r="53" spans="1:10" ht="18" x14ac:dyDescent="0.2">
      <c r="A53" s="18">
        <v>52</v>
      </c>
      <c r="B53" s="3" t="s">
        <v>60</v>
      </c>
      <c r="C53" s="19">
        <v>102147396</v>
      </c>
      <c r="D53" s="19">
        <v>52647396</v>
      </c>
      <c r="E53" s="21">
        <v>0.51500000000000001</v>
      </c>
      <c r="F53" s="19">
        <v>49500000</v>
      </c>
      <c r="G53" s="21">
        <v>0.48499999999999999</v>
      </c>
      <c r="H53" t="str">
        <f t="shared" si="0"/>
        <v>The Naked Gun</v>
      </c>
      <c r="I53" t="str">
        <f t="shared" si="1"/>
        <v>thenakedgun</v>
      </c>
      <c r="J53" t="str">
        <f>IFERROR(INDEX('Domestic 2025'!$N:$N,MATCH($I53,'Domestic 2025'!$K:$K,0)),IFERROR(INDEX('Domestic 2025'!$N:$N,MATCH($D53,'Domestic 2025'!$F:$F,0)),"Other"))</f>
        <v>Paramount Pictures</v>
      </c>
    </row>
    <row r="54" spans="1:10" ht="18" x14ac:dyDescent="0.2">
      <c r="A54" s="18">
        <v>53</v>
      </c>
      <c r="B54" s="3" t="s">
        <v>75</v>
      </c>
      <c r="C54" s="19">
        <v>96000836</v>
      </c>
      <c r="D54" s="19">
        <v>40759635</v>
      </c>
      <c r="E54" s="21">
        <v>0.42499999999999999</v>
      </c>
      <c r="F54" s="19">
        <v>55241201</v>
      </c>
      <c r="G54" s="21">
        <v>0.57499999999999996</v>
      </c>
      <c r="H54" t="str">
        <f t="shared" si="0"/>
        <v>The Amateur</v>
      </c>
      <c r="I54" t="str">
        <f t="shared" si="1"/>
        <v>theamateur</v>
      </c>
      <c r="J54" t="str">
        <f>IFERROR(INDEX('Domestic 2025'!$N:$N,MATCH($I54,'Domestic 2025'!$K:$K,0)),IFERROR(INDEX('Domestic 2025'!$N:$N,MATCH($D54,'Domestic 2025'!$F:$F,0)),"Other"))</f>
        <v>20th Century Stud…</v>
      </c>
    </row>
    <row r="55" spans="1:10" ht="18" x14ac:dyDescent="0.2">
      <c r="A55" s="18">
        <v>54</v>
      </c>
      <c r="B55" s="3" t="s">
        <v>63</v>
      </c>
      <c r="C55" s="19">
        <v>90452948</v>
      </c>
      <c r="D55" s="19">
        <v>48852948</v>
      </c>
      <c r="E55" s="20">
        <v>0.54</v>
      </c>
      <c r="F55" s="19">
        <v>41600000</v>
      </c>
      <c r="G55" s="20">
        <v>0.46</v>
      </c>
      <c r="H55" t="str">
        <f t="shared" si="0"/>
        <v>Regretting You</v>
      </c>
      <c r="I55" t="str">
        <f t="shared" si="1"/>
        <v>regrettingyou</v>
      </c>
      <c r="J55" t="str">
        <f>IFERROR(INDEX('Domestic 2025'!$N:$N,MATCH($I55,'Domestic 2025'!$K:$K,0)),IFERROR(INDEX('Domestic 2025'!$N:$N,MATCH($D55,'Domestic 2025'!$F:$F,0)),"Other"))</f>
        <v>Paramount Pictures</v>
      </c>
    </row>
    <row r="56" spans="1:10" ht="18" x14ac:dyDescent="0.2">
      <c r="A56" s="18">
        <v>55</v>
      </c>
      <c r="B56" s="3" t="s">
        <v>81</v>
      </c>
      <c r="C56" s="19">
        <v>89400711</v>
      </c>
      <c r="D56" s="19">
        <v>37000711</v>
      </c>
      <c r="E56" s="21">
        <v>0.41399999999999998</v>
      </c>
      <c r="F56" s="19">
        <v>52400000</v>
      </c>
      <c r="G56" s="21">
        <v>0.58599999999999997</v>
      </c>
      <c r="H56" t="str">
        <f t="shared" si="0"/>
        <v>A Working Man</v>
      </c>
      <c r="I56" t="str">
        <f t="shared" si="1"/>
        <v>aworkingman</v>
      </c>
      <c r="J56" t="str">
        <f>IFERROR(INDEX('Domestic 2025'!$N:$N,MATCH($I56,'Domestic 2025'!$K:$K,0)),IFERROR(INDEX('Domestic 2025'!$N:$N,MATCH($D56,'Domestic 2025'!$F:$F,0)),"Other"))</f>
        <v>Amazon MGM Studios</v>
      </c>
    </row>
    <row r="57" spans="1:10" ht="18" x14ac:dyDescent="0.2">
      <c r="A57" s="18">
        <v>56</v>
      </c>
      <c r="B57" s="3" t="s">
        <v>56</v>
      </c>
      <c r="C57" s="19">
        <v>88344394</v>
      </c>
      <c r="D57" s="19">
        <v>80382774</v>
      </c>
      <c r="E57" s="20">
        <v>0.91</v>
      </c>
      <c r="F57" s="19">
        <v>7961620</v>
      </c>
      <c r="G57" s="20">
        <v>0.09</v>
      </c>
      <c r="H57" t="str">
        <f t="shared" si="0"/>
        <v>David</v>
      </c>
      <c r="I57" t="str">
        <f t="shared" si="1"/>
        <v>david</v>
      </c>
      <c r="J57" t="str">
        <f>IFERROR(INDEX('Domestic 2025'!$N:$N,MATCH($I57,'Domestic 2025'!$K:$K,0)),IFERROR(INDEX('Domestic 2025'!$N:$N,MATCH($D57,'Domestic 2025'!$F:$F,0)),"Other"))</f>
        <v>Angel Studios</v>
      </c>
    </row>
    <row r="58" spans="1:10" ht="18" x14ac:dyDescent="0.2">
      <c r="A58" s="18">
        <v>57</v>
      </c>
      <c r="B58" s="3" t="s">
        <v>861</v>
      </c>
      <c r="C58" s="19">
        <v>87529797</v>
      </c>
      <c r="D58" s="18" t="s">
        <v>850</v>
      </c>
      <c r="E58" s="18" t="s">
        <v>850</v>
      </c>
      <c r="F58" s="19">
        <v>87529797</v>
      </c>
      <c r="G58" s="20">
        <v>1</v>
      </c>
      <c r="H58" t="str">
        <f t="shared" si="0"/>
        <v>Buen Camino</v>
      </c>
      <c r="I58" t="str">
        <f t="shared" si="1"/>
        <v>buencamino</v>
      </c>
      <c r="J58" t="str">
        <f>IFERROR(INDEX('Domestic 2025'!$N:$N,MATCH($I58,'Domestic 2025'!$K:$K,0)),IFERROR(INDEX('Domestic 2025'!$N:$N,MATCH($D58,'Domestic 2025'!$F:$F,0)),"Other"))</f>
        <v>Other</v>
      </c>
    </row>
    <row r="59" spans="1:10" ht="18" x14ac:dyDescent="0.2">
      <c r="A59" s="18">
        <v>58</v>
      </c>
      <c r="B59" s="3" t="s">
        <v>53</v>
      </c>
      <c r="C59" s="19">
        <v>83612781</v>
      </c>
      <c r="D59" s="19">
        <v>60270106</v>
      </c>
      <c r="E59" s="21">
        <v>0.72099999999999997</v>
      </c>
      <c r="F59" s="19">
        <v>23342675</v>
      </c>
      <c r="G59" s="21">
        <v>0.27900000000000003</v>
      </c>
      <c r="H59" t="str">
        <f t="shared" si="0"/>
        <v>The King of Kings</v>
      </c>
      <c r="I59" t="str">
        <f t="shared" si="1"/>
        <v>thekingofkings</v>
      </c>
      <c r="J59" t="str">
        <f>IFERROR(INDEX('Domestic 2025'!$N:$N,MATCH($I59,'Domestic 2025'!$K:$K,0)),IFERROR(INDEX('Domestic 2025'!$N:$N,MATCH($D59,'Domestic 2025'!$F:$F,0)),"Other"))</f>
        <v>Angel Studios</v>
      </c>
    </row>
    <row r="60" spans="1:10" ht="18" x14ac:dyDescent="0.2">
      <c r="A60" s="18">
        <v>59</v>
      </c>
      <c r="B60" s="3" t="s">
        <v>862</v>
      </c>
      <c r="C60" s="19">
        <v>80832387</v>
      </c>
      <c r="D60" s="19">
        <v>32011820</v>
      </c>
      <c r="E60" s="21">
        <v>0.39600000000000002</v>
      </c>
      <c r="F60" s="19">
        <v>48820567</v>
      </c>
      <c r="G60" s="21">
        <v>0.60399999999999998</v>
      </c>
      <c r="H60" t="str">
        <f t="shared" si="0"/>
        <v>Gabby's Dollhouse: The Movie</v>
      </c>
      <c r="I60" t="str">
        <f t="shared" si="1"/>
        <v>gabbysdollhousethemo</v>
      </c>
      <c r="J60" t="str">
        <f>IFERROR(INDEX('Domestic 2025'!$N:$N,MATCH($I60,'Domestic 2025'!$K:$K,0)),IFERROR(INDEX('Domestic 2025'!$N:$N,MATCH($D60,'Domestic 2025'!$F:$F,0)),"Other"))</f>
        <v>Universal</v>
      </c>
    </row>
    <row r="61" spans="1:10" ht="18" x14ac:dyDescent="0.2">
      <c r="A61" s="18">
        <v>60</v>
      </c>
      <c r="B61" s="3" t="s">
        <v>863</v>
      </c>
      <c r="C61" s="19">
        <v>79178509</v>
      </c>
      <c r="D61" s="18" t="s">
        <v>850</v>
      </c>
      <c r="E61" s="18" t="s">
        <v>850</v>
      </c>
      <c r="F61" s="19">
        <v>79178509</v>
      </c>
      <c r="G61" s="20">
        <v>1</v>
      </c>
      <c r="H61" t="str">
        <f t="shared" si="0"/>
        <v>Cheburashka 2</v>
      </c>
      <c r="I61" t="str">
        <f t="shared" si="1"/>
        <v>cheburashka2</v>
      </c>
      <c r="J61" t="str">
        <f>IFERROR(INDEX('Domestic 2025'!$N:$N,MATCH($I61,'Domestic 2025'!$K:$K,0)),IFERROR(INDEX('Domestic 2025'!$N:$N,MATCH($D61,'Domestic 2025'!$F:$F,0)),"Other"))</f>
        <v>Other</v>
      </c>
    </row>
    <row r="62" spans="1:10" ht="18" x14ac:dyDescent="0.2">
      <c r="A62" s="18">
        <v>61</v>
      </c>
      <c r="B62" s="3" t="s">
        <v>134</v>
      </c>
      <c r="C62" s="19">
        <v>70531391</v>
      </c>
      <c r="D62" s="19">
        <v>14524693</v>
      </c>
      <c r="E62" s="21">
        <v>0.20599999999999999</v>
      </c>
      <c r="F62" s="19">
        <v>56006698</v>
      </c>
      <c r="G62" s="21">
        <v>0.79400000000000004</v>
      </c>
      <c r="H62" t="str">
        <f t="shared" si="0"/>
        <v>Nuremberg</v>
      </c>
      <c r="I62" t="str">
        <f t="shared" si="1"/>
        <v>nuremberg</v>
      </c>
      <c r="J62" t="str">
        <f>IFERROR(INDEX('Domestic 2025'!$N:$N,MATCH($I62,'Domestic 2025'!$K:$K,0)),IFERROR(INDEX('Domestic 2025'!$N:$N,MATCH($D62,'Domestic 2025'!$F:$F,0)),"Other"))</f>
        <v>Sony Pictures Cla…</v>
      </c>
    </row>
    <row r="63" spans="1:10" ht="18" x14ac:dyDescent="0.2">
      <c r="A63" s="18">
        <v>62</v>
      </c>
      <c r="B63" s="3" t="s">
        <v>80</v>
      </c>
      <c r="C63" s="19">
        <v>69486523</v>
      </c>
      <c r="D63" s="19">
        <v>37815641</v>
      </c>
      <c r="E63" s="21">
        <v>0.54400000000000004</v>
      </c>
      <c r="F63" s="19">
        <v>31670882</v>
      </c>
      <c r="G63" s="21">
        <v>0.45600000000000002</v>
      </c>
      <c r="H63" t="str">
        <f t="shared" si="0"/>
        <v>The Running Man</v>
      </c>
      <c r="I63" t="str">
        <f t="shared" si="1"/>
        <v>therunningman</v>
      </c>
      <c r="J63" t="str">
        <f>IFERROR(INDEX('Domestic 2025'!$N:$N,MATCH($I63,'Domestic 2025'!$K:$K,0)),IFERROR(INDEX('Domestic 2025'!$N:$N,MATCH($D63,'Domestic 2025'!$F:$F,0)),"Other"))</f>
        <v>Paramount Pictures</v>
      </c>
    </row>
    <row r="64" spans="1:10" ht="18" x14ac:dyDescent="0.2">
      <c r="A64" s="18">
        <v>63</v>
      </c>
      <c r="B64" s="3" t="s">
        <v>76</v>
      </c>
      <c r="C64" s="19">
        <v>68871071</v>
      </c>
      <c r="D64" s="19">
        <v>39724909</v>
      </c>
      <c r="E64" s="21">
        <v>0.57699999999999996</v>
      </c>
      <c r="F64" s="19">
        <v>29146162</v>
      </c>
      <c r="G64" s="21">
        <v>0.42299999999999999</v>
      </c>
      <c r="H64" t="str">
        <f t="shared" si="0"/>
        <v>The Monkey</v>
      </c>
      <c r="I64" t="str">
        <f t="shared" si="1"/>
        <v>themonkey</v>
      </c>
      <c r="J64" t="str">
        <f>IFERROR(INDEX('Domestic 2025'!$N:$N,MATCH($I64,'Domestic 2025'!$K:$K,0)),IFERROR(INDEX('Domestic 2025'!$N:$N,MATCH($D64,'Domestic 2025'!$F:$F,0)),"Other"))</f>
        <v>Neon</v>
      </c>
    </row>
    <row r="65" spans="1:10" ht="18" x14ac:dyDescent="0.2">
      <c r="A65" s="18">
        <v>64</v>
      </c>
      <c r="B65" s="3" t="s">
        <v>864</v>
      </c>
      <c r="C65" s="19">
        <v>64808120</v>
      </c>
      <c r="D65" s="19">
        <v>32165634</v>
      </c>
      <c r="E65" s="21">
        <v>0.496</v>
      </c>
      <c r="F65" s="19">
        <v>32642486</v>
      </c>
      <c r="G65" s="21">
        <v>0.504</v>
      </c>
      <c r="H65" t="str">
        <f t="shared" si="0"/>
        <v>I Know What You Did Last Summer</v>
      </c>
      <c r="I65" t="str">
        <f t="shared" si="1"/>
        <v>iknowwhatyoudidlast</v>
      </c>
      <c r="J65" t="str">
        <f>IFERROR(INDEX('Domestic 2025'!$N:$N,MATCH($I65,'Domestic 2025'!$K:$K,0)),IFERROR(INDEX('Domestic 2025'!$N:$N,MATCH($D65,'Domestic 2025'!$F:$F,0)),"Other"))</f>
        <v>Sony Pictures</v>
      </c>
    </row>
    <row r="66" spans="1:10" ht="18" x14ac:dyDescent="0.2">
      <c r="A66" s="18">
        <v>65</v>
      </c>
      <c r="B66" s="3" t="s">
        <v>85</v>
      </c>
      <c r="C66" s="19">
        <v>63249525</v>
      </c>
      <c r="D66" s="19">
        <v>35163573</v>
      </c>
      <c r="E66" s="21">
        <v>0.55600000000000005</v>
      </c>
      <c r="F66" s="19">
        <v>28085952</v>
      </c>
      <c r="G66" s="21">
        <v>0.44400000000000001</v>
      </c>
      <c r="H66" t="str">
        <f t="shared" si="0"/>
        <v>The Long Walk</v>
      </c>
      <c r="I66" t="str">
        <f t="shared" si="1"/>
        <v>thelongwalk</v>
      </c>
      <c r="J66" t="str">
        <f>IFERROR(INDEX('Domestic 2025'!$N:$N,MATCH($I66,'Domestic 2025'!$K:$K,0)),IFERROR(INDEX('Domestic 2025'!$N:$N,MATCH($D66,'Domestic 2025'!$F:$F,0)),"Other"))</f>
        <v>Lionsgate</v>
      </c>
    </row>
    <row r="67" spans="1:10" ht="18" x14ac:dyDescent="0.2">
      <c r="A67" s="18">
        <v>66</v>
      </c>
      <c r="B67" s="3" t="s">
        <v>865</v>
      </c>
      <c r="C67" s="19">
        <v>58371508</v>
      </c>
      <c r="D67" s="19">
        <v>36015016</v>
      </c>
      <c r="E67" s="21">
        <v>0.61699999999999999</v>
      </c>
      <c r="F67" s="19">
        <v>22356492</v>
      </c>
      <c r="G67" s="21">
        <v>0.38300000000000001</v>
      </c>
      <c r="H67" t="str">
        <f t="shared" ref="H67:H130" si="2">IFERROR(TRIM(LEFT(B67,FIND("(",B67)-1)),TRIM(B67))</f>
        <v>Den of Thieves: Pantera</v>
      </c>
      <c r="I67" t="str">
        <f t="shared" ref="I67:I130" si="3">SUBSTITUTE(SUBSTITUTE(SUBSTITUTE(SUBSTITUTE(SUBSTITUTE(SUBSTITUTE(SUBSTITUTE(SUBSTITUTE(SUBSTITUTE(SUBSTITUTE(SUBSTITUTE(SUBSTITUTE(LOWER(LEFT(SUBSTITUTE(H67,"…",""),25)),":",""),",",""),".",""),"'",""),"’",""),"!",""),"*",""),"—",""),"–",""),"-",""),"&amp;","")," ","")</f>
        <v>denofthievespantera</v>
      </c>
      <c r="J67" t="str">
        <f>IFERROR(INDEX('Domestic 2025'!$N:$N,MATCH($I67,'Domestic 2025'!$K:$K,0)),IFERROR(INDEX('Domestic 2025'!$N:$N,MATCH($D67,'Domestic 2025'!$F:$F,0)),"Other"))</f>
        <v>Lionsgate</v>
      </c>
    </row>
    <row r="68" spans="1:10" ht="18" x14ac:dyDescent="0.2">
      <c r="A68" s="18">
        <v>67</v>
      </c>
      <c r="B68" s="3" t="s">
        <v>121</v>
      </c>
      <c r="C68" s="19">
        <v>58290126</v>
      </c>
      <c r="D68" s="19">
        <v>39185290</v>
      </c>
      <c r="E68" s="21">
        <v>0.67200000000000004</v>
      </c>
      <c r="F68" s="19">
        <v>19104836</v>
      </c>
      <c r="G68" s="21">
        <v>0.32800000000000001</v>
      </c>
      <c r="H68" t="str">
        <f t="shared" si="2"/>
        <v>Song Sung Blue</v>
      </c>
      <c r="I68" t="str">
        <f t="shared" si="3"/>
        <v>songsungblue</v>
      </c>
      <c r="J68" t="str">
        <f>IFERROR(INDEX('Domestic 2025'!$N:$N,MATCH($I68,'Domestic 2025'!$K:$K,0)),IFERROR(INDEX('Domestic 2025'!$N:$N,MATCH($D68,'Domestic 2025'!$F:$F,0)),"Other"))</f>
        <v>Focus Features</v>
      </c>
    </row>
    <row r="69" spans="1:10" ht="18" x14ac:dyDescent="0.2">
      <c r="A69" s="18">
        <v>68</v>
      </c>
      <c r="B69" s="3" t="s">
        <v>866</v>
      </c>
      <c r="C69" s="19">
        <v>57840726</v>
      </c>
      <c r="D69" s="18" t="s">
        <v>850</v>
      </c>
      <c r="E69" s="18" t="s">
        <v>850</v>
      </c>
      <c r="F69" s="19">
        <v>57840726</v>
      </c>
      <c r="G69" s="20">
        <v>1</v>
      </c>
      <c r="H69" t="str">
        <f t="shared" si="2"/>
        <v>Manitou's Canoe</v>
      </c>
      <c r="I69" t="str">
        <f t="shared" si="3"/>
        <v>manitouscanoe</v>
      </c>
      <c r="J69" t="str">
        <f>IFERROR(INDEX('Domestic 2025'!$N:$N,MATCH($I69,'Domestic 2025'!$K:$K,0)),IFERROR(INDEX('Domestic 2025'!$N:$N,MATCH($D69,'Domestic 2025'!$F:$F,0)),"Other"))</f>
        <v>Other</v>
      </c>
    </row>
    <row r="70" spans="1:10" ht="18" x14ac:dyDescent="0.2">
      <c r="A70" s="18">
        <v>69</v>
      </c>
      <c r="B70" s="3" t="s">
        <v>867</v>
      </c>
      <c r="C70" s="19">
        <v>55560312</v>
      </c>
      <c r="D70" s="19">
        <v>34107714</v>
      </c>
      <c r="E70" s="21">
        <v>0.61399999999999999</v>
      </c>
      <c r="F70" s="19">
        <v>21452598</v>
      </c>
      <c r="G70" s="21">
        <v>0.38600000000000001</v>
      </c>
      <c r="H70" t="str">
        <f t="shared" si="2"/>
        <v>Star Wars: Episode III - Revenge of the Sith 20th anniversary</v>
      </c>
      <c r="I70" t="str">
        <f t="shared" si="3"/>
        <v>starwarsepisodeiii</v>
      </c>
      <c r="J70" t="str">
        <f>IFERROR(INDEX('Domestic 2025'!$N:$N,MATCH($I70,'Domestic 2025'!$K:$K,0)),IFERROR(INDEX('Domestic 2025'!$N:$N,MATCH($D70,'Domestic 2025'!$F:$F,0)),"Other"))</f>
        <v>20th Century Stud…</v>
      </c>
    </row>
    <row r="71" spans="1:10" ht="18" x14ac:dyDescent="0.2">
      <c r="A71" s="18">
        <v>70</v>
      </c>
      <c r="B71" s="3" t="s">
        <v>113</v>
      </c>
      <c r="C71" s="19">
        <v>54105064</v>
      </c>
      <c r="D71" s="19">
        <v>20172192</v>
      </c>
      <c r="E71" s="21">
        <v>0.373</v>
      </c>
      <c r="F71" s="19">
        <v>33932872</v>
      </c>
      <c r="G71" s="21">
        <v>0.627</v>
      </c>
      <c r="H71" t="str">
        <f t="shared" si="2"/>
        <v>Until Dawn</v>
      </c>
      <c r="I71" t="str">
        <f t="shared" si="3"/>
        <v>untildawn</v>
      </c>
      <c r="J71" t="str">
        <f>IFERROR(INDEX('Domestic 2025'!$N:$N,MATCH($I71,'Domestic 2025'!$K:$K,0)),IFERROR(INDEX('Domestic 2025'!$N:$N,MATCH($D71,'Domestic 2025'!$F:$F,0)),"Other"))</f>
        <v>Sony Pictures</v>
      </c>
    </row>
    <row r="72" spans="1:10" ht="18" x14ac:dyDescent="0.2">
      <c r="A72" s="18">
        <v>71</v>
      </c>
      <c r="B72" s="3" t="s">
        <v>130</v>
      </c>
      <c r="C72" s="19">
        <v>51989385</v>
      </c>
      <c r="D72" s="19">
        <v>15298844</v>
      </c>
      <c r="E72" s="21">
        <v>0.29399999999999998</v>
      </c>
      <c r="F72" s="19">
        <v>36690541</v>
      </c>
      <c r="G72" s="21">
        <v>0.70599999999999996</v>
      </c>
      <c r="H72" t="str">
        <f t="shared" si="2"/>
        <v>The Roses</v>
      </c>
      <c r="I72" t="str">
        <f t="shared" si="3"/>
        <v>theroses</v>
      </c>
      <c r="J72" t="str">
        <f>IFERROR(INDEX('Domestic 2025'!$N:$N,MATCH($I72,'Domestic 2025'!$K:$K,0)),IFERROR(INDEX('Domestic 2025'!$N:$N,MATCH($D72,'Domestic 2025'!$F:$F,0)),"Other"))</f>
        <v>Searchlight Pictu…</v>
      </c>
    </row>
    <row r="73" spans="1:10" ht="18" x14ac:dyDescent="0.2">
      <c r="A73" s="18">
        <v>72</v>
      </c>
      <c r="B73" s="3" t="s">
        <v>62</v>
      </c>
      <c r="C73" s="19">
        <v>51896264</v>
      </c>
      <c r="D73" s="19">
        <v>50054690</v>
      </c>
      <c r="E73" s="21">
        <v>0.96499999999999997</v>
      </c>
      <c r="F73" s="19">
        <v>1841574</v>
      </c>
      <c r="G73" s="21">
        <v>3.5000000000000003E-2</v>
      </c>
      <c r="H73" t="str">
        <f t="shared" si="2"/>
        <v>One of Them Days</v>
      </c>
      <c r="I73" t="str">
        <f t="shared" si="3"/>
        <v>oneofthemdays</v>
      </c>
      <c r="J73" t="str">
        <f>IFERROR(INDEX('Domestic 2025'!$N:$N,MATCH($I73,'Domestic 2025'!$K:$K,0)),IFERROR(INDEX('Domestic 2025'!$N:$N,MATCH($D73,'Domestic 2025'!$F:$F,0)),"Other"))</f>
        <v>Sony Pictures</v>
      </c>
    </row>
    <row r="74" spans="1:10" ht="18" x14ac:dyDescent="0.2">
      <c r="A74" s="18">
        <v>73</v>
      </c>
      <c r="B74" s="3" t="s">
        <v>868</v>
      </c>
      <c r="C74" s="19">
        <v>50062774</v>
      </c>
      <c r="D74" s="19">
        <v>34062774</v>
      </c>
      <c r="E74" s="20">
        <v>0.68</v>
      </c>
      <c r="F74" s="19">
        <v>16000000</v>
      </c>
      <c r="G74" s="20">
        <v>0.32</v>
      </c>
      <c r="H74" t="str">
        <f t="shared" si="2"/>
        <v>Taylor Swift: The Official Release Party of a Showgirl</v>
      </c>
      <c r="I74" t="str">
        <f t="shared" si="3"/>
        <v>taylorswifttheofficia</v>
      </c>
      <c r="J74" t="str">
        <f>IFERROR(INDEX('Domestic 2025'!$N:$N,MATCH($I74,'Domestic 2025'!$K:$K,0)),IFERROR(INDEX('Domestic 2025'!$N:$N,MATCH($D74,'Domestic 2025'!$F:$F,0)),"Other"))</f>
        <v>AMC Theatres Dist…</v>
      </c>
    </row>
    <row r="75" spans="1:10" ht="18" x14ac:dyDescent="0.2">
      <c r="A75" s="18">
        <v>74</v>
      </c>
      <c r="B75" s="3" t="s">
        <v>95</v>
      </c>
      <c r="C75" s="19">
        <v>48701987</v>
      </c>
      <c r="D75" s="19">
        <v>29783527</v>
      </c>
      <c r="E75" s="21">
        <v>0.61199999999999999</v>
      </c>
      <c r="F75" s="19">
        <v>18918460</v>
      </c>
      <c r="G75" s="21">
        <v>0.38800000000000001</v>
      </c>
      <c r="H75" t="str">
        <f t="shared" si="2"/>
        <v>Flight Risk</v>
      </c>
      <c r="I75" t="str">
        <f t="shared" si="3"/>
        <v>flightrisk</v>
      </c>
      <c r="J75" t="str">
        <f>IFERROR(INDEX('Domestic 2025'!$N:$N,MATCH($I75,'Domestic 2025'!$K:$K,0)),IFERROR(INDEX('Domestic 2025'!$N:$N,MATCH($D75,'Domestic 2025'!$F:$F,0)),"Other"))</f>
        <v>Lionsgate</v>
      </c>
    </row>
    <row r="76" spans="1:10" ht="18" x14ac:dyDescent="0.2">
      <c r="A76" s="18">
        <v>75</v>
      </c>
      <c r="B76" s="3" t="s">
        <v>869</v>
      </c>
      <c r="C76" s="19">
        <v>45240624</v>
      </c>
      <c r="D76" s="19">
        <v>22638297</v>
      </c>
      <c r="E76" s="20">
        <v>0.5</v>
      </c>
      <c r="F76" s="19">
        <v>22602327</v>
      </c>
      <c r="G76" s="20">
        <v>0.5</v>
      </c>
      <c r="H76" t="str">
        <f t="shared" si="2"/>
        <v>Springsteen: Deliver Me from Nowhere</v>
      </c>
      <c r="I76" t="str">
        <f t="shared" si="3"/>
        <v>springsteendelivermef</v>
      </c>
      <c r="J76" t="str">
        <f>IFERROR(INDEX('Domestic 2025'!$N:$N,MATCH($I76,'Domestic 2025'!$K:$K,0)),IFERROR(INDEX('Domestic 2025'!$N:$N,MATCH($D76,'Domestic 2025'!$F:$F,0)),"Other"))</f>
        <v>20th Century Stud…</v>
      </c>
    </row>
    <row r="77" spans="1:10" ht="18" x14ac:dyDescent="0.2">
      <c r="A77" s="18">
        <v>76</v>
      </c>
      <c r="B77" s="3" t="s">
        <v>124</v>
      </c>
      <c r="C77" s="19">
        <v>44457030</v>
      </c>
      <c r="D77" s="19">
        <v>16583133</v>
      </c>
      <c r="E77" s="21">
        <v>0.373</v>
      </c>
      <c r="F77" s="19">
        <v>27873897</v>
      </c>
      <c r="G77" s="21">
        <v>0.627</v>
      </c>
      <c r="H77" t="str">
        <f t="shared" si="2"/>
        <v>Jujutsu Kaisen: Execution</v>
      </c>
      <c r="I77" t="str">
        <f t="shared" si="3"/>
        <v>jujutsukaisenexecution</v>
      </c>
      <c r="J77" t="str">
        <f>IFERROR(INDEX('Domestic 2025'!$N:$N,MATCH($I77,'Domestic 2025'!$K:$K,0)),IFERROR(INDEX('Domestic 2025'!$N:$N,MATCH($D77,'Domestic 2025'!$F:$F,0)),"Other"))</f>
        <v>GKIDS</v>
      </c>
    </row>
    <row r="78" spans="1:10" ht="18" x14ac:dyDescent="0.2">
      <c r="A78" s="18">
        <v>77</v>
      </c>
      <c r="B78" s="3" t="s">
        <v>870</v>
      </c>
      <c r="C78" s="19">
        <v>43892680</v>
      </c>
      <c r="D78" s="19">
        <v>3735090</v>
      </c>
      <c r="E78" s="21">
        <v>8.5000000000000006E-2</v>
      </c>
      <c r="F78" s="19">
        <v>40157590</v>
      </c>
      <c r="G78" s="21">
        <v>0.91500000000000004</v>
      </c>
      <c r="H78" t="str">
        <f t="shared" si="2"/>
        <v>Exit 8</v>
      </c>
      <c r="I78" t="str">
        <f t="shared" si="3"/>
        <v>exit8</v>
      </c>
      <c r="J78" t="str">
        <f>IFERROR(INDEX('Domestic 2025'!$N:$N,MATCH($I78,'Domestic 2025'!$K:$K,0)),IFERROR(INDEX('Domestic 2025'!$N:$N,MATCH($D78,'Domestic 2025'!$F:$F,0)),"Other"))</f>
        <v>Other</v>
      </c>
    </row>
    <row r="79" spans="1:10" ht="18" x14ac:dyDescent="0.2">
      <c r="A79" s="18">
        <v>78</v>
      </c>
      <c r="B79" s="3" t="s">
        <v>106</v>
      </c>
      <c r="C79" s="19">
        <v>43887905</v>
      </c>
      <c r="D79" s="19">
        <v>21474035</v>
      </c>
      <c r="E79" s="21">
        <v>0.48899999999999999</v>
      </c>
      <c r="F79" s="19">
        <v>22413870</v>
      </c>
      <c r="G79" s="21">
        <v>0.51100000000000001</v>
      </c>
      <c r="H79" t="str">
        <f t="shared" si="2"/>
        <v>Black Bag</v>
      </c>
      <c r="I79" t="str">
        <f t="shared" si="3"/>
        <v>blackbag</v>
      </c>
      <c r="J79" t="str">
        <f>IFERROR(INDEX('Domestic 2025'!$N:$N,MATCH($I79,'Domestic 2025'!$K:$K,0)),IFERROR(INDEX('Domestic 2025'!$N:$N,MATCH($D79,'Domestic 2025'!$F:$F,0)),"Other"))</f>
        <v>Focus Features</v>
      </c>
    </row>
    <row r="80" spans="1:10" ht="18" x14ac:dyDescent="0.2">
      <c r="A80" s="18">
        <v>79</v>
      </c>
      <c r="B80" s="3" t="s">
        <v>119</v>
      </c>
      <c r="C80" s="19">
        <v>43523384</v>
      </c>
      <c r="D80" s="19">
        <v>17692390</v>
      </c>
      <c r="E80" s="21">
        <v>0.40699999999999997</v>
      </c>
      <c r="F80" s="19">
        <v>25830994</v>
      </c>
      <c r="G80" s="21">
        <v>0.59299999999999997</v>
      </c>
      <c r="H80" t="str">
        <f t="shared" si="2"/>
        <v>Bugonia</v>
      </c>
      <c r="I80" t="str">
        <f t="shared" si="3"/>
        <v>bugonia</v>
      </c>
      <c r="J80" t="str">
        <f>IFERROR(INDEX('Domestic 2025'!$N:$N,MATCH($I80,'Domestic 2025'!$K:$K,0)),IFERROR(INDEX('Domestic 2025'!$N:$N,MATCH($D80,'Domestic 2025'!$F:$F,0)),"Other"))</f>
        <v>Focus Features</v>
      </c>
    </row>
    <row r="81" spans="1:10" ht="18" x14ac:dyDescent="0.2">
      <c r="A81" s="18">
        <v>80</v>
      </c>
      <c r="B81" s="3" t="s">
        <v>871</v>
      </c>
      <c r="C81" s="19">
        <v>43514205</v>
      </c>
      <c r="D81" s="18" t="s">
        <v>850</v>
      </c>
      <c r="E81" s="18" t="s">
        <v>850</v>
      </c>
      <c r="F81" s="19">
        <v>43514205</v>
      </c>
      <c r="G81" s="20">
        <v>1</v>
      </c>
      <c r="H81" t="str">
        <f t="shared" si="2"/>
        <v>The Wizard of the Emerald City</v>
      </c>
      <c r="I81" t="str">
        <f t="shared" si="3"/>
        <v>thewizardoftheemerald</v>
      </c>
      <c r="J81" t="str">
        <f>IFERROR(INDEX('Domestic 2025'!$N:$N,MATCH($I81,'Domestic 2025'!$K:$K,0)),IFERROR(INDEX('Domestic 2025'!$N:$N,MATCH($D81,'Domestic 2025'!$F:$F,0)),"Other"))</f>
        <v>Other</v>
      </c>
    </row>
    <row r="82" spans="1:10" ht="18" x14ac:dyDescent="0.2">
      <c r="A82" s="18">
        <v>81</v>
      </c>
      <c r="B82" s="3" t="s">
        <v>105</v>
      </c>
      <c r="C82" s="19">
        <v>43285109</v>
      </c>
      <c r="D82" s="19">
        <v>21604985</v>
      </c>
      <c r="E82" s="21">
        <v>0.499</v>
      </c>
      <c r="F82" s="19">
        <v>21680124</v>
      </c>
      <c r="G82" s="21">
        <v>0.501</v>
      </c>
      <c r="H82" t="str">
        <f t="shared" si="2"/>
        <v>Nobody 2</v>
      </c>
      <c r="I82" t="str">
        <f t="shared" si="3"/>
        <v>nobody2</v>
      </c>
      <c r="J82" t="str">
        <f>IFERROR(INDEX('Domestic 2025'!$N:$N,MATCH($I82,'Domestic 2025'!$K:$K,0)),IFERROR(INDEX('Domestic 2025'!$N:$N,MATCH($D82,'Domestic 2025'!$F:$F,0)),"Other"))</f>
        <v>Universal</v>
      </c>
    </row>
    <row r="83" spans="1:10" ht="18" x14ac:dyDescent="0.2">
      <c r="A83" s="18">
        <v>82</v>
      </c>
      <c r="B83" s="3" t="s">
        <v>696</v>
      </c>
      <c r="C83" s="19">
        <v>42415061</v>
      </c>
      <c r="D83" s="19">
        <v>13053400</v>
      </c>
      <c r="E83" s="21">
        <v>0.308</v>
      </c>
      <c r="F83" s="19">
        <v>29361661</v>
      </c>
      <c r="G83" s="21">
        <v>0.69199999999999995</v>
      </c>
      <c r="H83" t="str">
        <f t="shared" si="2"/>
        <v>Dracula</v>
      </c>
      <c r="I83" t="str">
        <f t="shared" si="3"/>
        <v>dracula</v>
      </c>
      <c r="J83" t="str">
        <f>IFERROR(INDEX('Domestic 2025'!$N:$N,MATCH($I83,'Domestic 2025'!$K:$K,0)),IFERROR(INDEX('Domestic 2025'!$N:$N,MATCH($D83,'Domestic 2025'!$F:$F,0)),"Other"))</f>
        <v>1-2 Special</v>
      </c>
    </row>
    <row r="84" spans="1:10" ht="18" x14ac:dyDescent="0.2">
      <c r="A84" s="18">
        <v>83</v>
      </c>
      <c r="B84" s="3" t="s">
        <v>115</v>
      </c>
      <c r="C84" s="19">
        <v>40566381</v>
      </c>
      <c r="D84" s="19">
        <v>19555015</v>
      </c>
      <c r="E84" s="21">
        <v>0.48199999999999998</v>
      </c>
      <c r="F84" s="19">
        <v>21011366</v>
      </c>
      <c r="G84" s="21">
        <v>0.51800000000000002</v>
      </c>
      <c r="H84" t="str">
        <f t="shared" si="2"/>
        <v>The Phoenician Scheme</v>
      </c>
      <c r="I84" t="str">
        <f t="shared" si="3"/>
        <v>thephoenicianscheme</v>
      </c>
      <c r="J84" t="str">
        <f>IFERROR(INDEX('Domestic 2025'!$N:$N,MATCH($I84,'Domestic 2025'!$K:$K,0)),IFERROR(INDEX('Domestic 2025'!$N:$N,MATCH($D84,'Domestic 2025'!$F:$F,0)),"Other"))</f>
        <v>Focus Features</v>
      </c>
    </row>
    <row r="85" spans="1:10" ht="18" x14ac:dyDescent="0.2">
      <c r="A85" s="18">
        <v>84</v>
      </c>
      <c r="B85" s="3" t="s">
        <v>872</v>
      </c>
      <c r="C85" s="19">
        <v>40215145</v>
      </c>
      <c r="D85" s="19">
        <v>10011860</v>
      </c>
      <c r="E85" s="21">
        <v>0.249</v>
      </c>
      <c r="F85" s="19">
        <v>30203285</v>
      </c>
      <c r="G85" s="21">
        <v>0.751</v>
      </c>
      <c r="H85" t="str">
        <f t="shared" si="2"/>
        <v>No Other Choice</v>
      </c>
      <c r="I85" t="str">
        <f t="shared" si="3"/>
        <v>nootherchoice</v>
      </c>
      <c r="J85" t="str">
        <f>IFERROR(INDEX('Domestic 2025'!$N:$N,MATCH($I85,'Domestic 2025'!$K:$K,0)),IFERROR(INDEX('Domestic 2025'!$N:$N,MATCH($D85,'Domestic 2025'!$F:$F,0)),"Other"))</f>
        <v>Neon</v>
      </c>
    </row>
    <row r="86" spans="1:10" ht="18" x14ac:dyDescent="0.2">
      <c r="A86" s="18">
        <v>85</v>
      </c>
      <c r="B86" s="3" t="s">
        <v>873</v>
      </c>
      <c r="C86" s="19">
        <v>40180353</v>
      </c>
      <c r="D86" s="18" t="s">
        <v>850</v>
      </c>
      <c r="E86" s="18" t="s">
        <v>850</v>
      </c>
      <c r="F86" s="19">
        <v>40180353</v>
      </c>
      <c r="G86" s="20">
        <v>1</v>
      </c>
      <c r="H86" t="str">
        <f t="shared" si="2"/>
        <v>Doraemon: Nobita's Art World Tales</v>
      </c>
      <c r="I86" t="str">
        <f t="shared" si="3"/>
        <v>doraemonnobitasartwo</v>
      </c>
      <c r="J86" t="str">
        <f>IFERROR(INDEX('Domestic 2025'!$N:$N,MATCH($I86,'Domestic 2025'!$K:$K,0)),IFERROR(INDEX('Domestic 2025'!$N:$N,MATCH($D86,'Domestic 2025'!$F:$F,0)),"Other"))</f>
        <v>Other</v>
      </c>
    </row>
    <row r="87" spans="1:10" ht="18" x14ac:dyDescent="0.2">
      <c r="A87" s="18">
        <v>86</v>
      </c>
      <c r="B87" s="3" t="s">
        <v>116</v>
      </c>
      <c r="C87" s="19">
        <v>39410222</v>
      </c>
      <c r="D87" s="19">
        <v>19333305</v>
      </c>
      <c r="E87" s="21">
        <v>0.49099999999999999</v>
      </c>
      <c r="F87" s="19">
        <v>20076917</v>
      </c>
      <c r="G87" s="21">
        <v>0.50900000000000001</v>
      </c>
      <c r="H87" t="str">
        <f t="shared" si="2"/>
        <v>Bring Her Back</v>
      </c>
      <c r="I87" t="str">
        <f t="shared" si="3"/>
        <v>bringherback</v>
      </c>
      <c r="J87" t="str">
        <f>IFERROR(INDEX('Domestic 2025'!$N:$N,MATCH($I87,'Domestic 2025'!$K:$K,0)),IFERROR(INDEX('Domestic 2025'!$N:$N,MATCH($D87,'Domestic 2025'!$F:$F,0)),"Other"))</f>
        <v>A24</v>
      </c>
    </row>
    <row r="88" spans="1:10" ht="18" x14ac:dyDescent="0.2">
      <c r="A88" s="18">
        <v>87</v>
      </c>
      <c r="B88" s="3" t="s">
        <v>100</v>
      </c>
      <c r="C88" s="19">
        <v>39083707</v>
      </c>
      <c r="D88" s="19">
        <v>24101280</v>
      </c>
      <c r="E88" s="21">
        <v>0.61699999999999999</v>
      </c>
      <c r="F88" s="19">
        <v>14982427</v>
      </c>
      <c r="G88" s="21">
        <v>0.38300000000000001</v>
      </c>
      <c r="H88" t="str">
        <f t="shared" si="2"/>
        <v>M3GAN 2.0</v>
      </c>
      <c r="I88" t="str">
        <f t="shared" si="3"/>
        <v>m3gan20</v>
      </c>
      <c r="J88" t="str">
        <f>IFERROR(INDEX('Domestic 2025'!$N:$N,MATCH($I88,'Domestic 2025'!$K:$K,0)),IFERROR(INDEX('Domestic 2025'!$N:$N,MATCH($D88,'Domestic 2025'!$F:$F,0)),"Other"))</f>
        <v>Universal</v>
      </c>
    </row>
    <row r="89" spans="1:10" ht="18" x14ac:dyDescent="0.2">
      <c r="A89" s="18">
        <v>88</v>
      </c>
      <c r="B89" s="3" t="s">
        <v>109</v>
      </c>
      <c r="C89" s="19">
        <v>36969122</v>
      </c>
      <c r="D89" s="19">
        <v>20869122</v>
      </c>
      <c r="E89" s="21">
        <v>0.56499999999999995</v>
      </c>
      <c r="F89" s="19">
        <v>16100000</v>
      </c>
      <c r="G89" s="21">
        <v>0.435</v>
      </c>
      <c r="H89" t="str">
        <f t="shared" si="2"/>
        <v>Companion</v>
      </c>
      <c r="I89" t="str">
        <f t="shared" si="3"/>
        <v>companion</v>
      </c>
      <c r="J89" t="str">
        <f>IFERROR(INDEX('Domestic 2025'!$N:$N,MATCH($I89,'Domestic 2025'!$K:$K,0)),IFERROR(INDEX('Domestic 2025'!$N:$N,MATCH($D89,'Domestic 2025'!$F:$F,0)),"Other"))</f>
        <v>Warner Bros.</v>
      </c>
    </row>
    <row r="90" spans="1:10" ht="18" x14ac:dyDescent="0.2">
      <c r="A90" s="18">
        <v>89</v>
      </c>
      <c r="B90" s="3" t="s">
        <v>874</v>
      </c>
      <c r="C90" s="19">
        <v>36966774</v>
      </c>
      <c r="D90" s="18" t="s">
        <v>850</v>
      </c>
      <c r="E90" s="18" t="s">
        <v>850</v>
      </c>
      <c r="F90" s="19">
        <v>36966774</v>
      </c>
      <c r="G90" s="20">
        <v>1</v>
      </c>
      <c r="H90" t="str">
        <f t="shared" si="2"/>
        <v>My Daughter Is a Zombie</v>
      </c>
      <c r="I90" t="str">
        <f t="shared" si="3"/>
        <v>mydaughterisazombie</v>
      </c>
      <c r="J90" t="str">
        <f>IFERROR(INDEX('Domestic 2025'!$N:$N,MATCH($I90,'Domestic 2025'!$K:$K,0)),IFERROR(INDEX('Domestic 2025'!$N:$N,MATCH($D90,'Domestic 2025'!$F:$F,0)),"Other"))</f>
        <v>Other</v>
      </c>
    </row>
    <row r="91" spans="1:10" ht="18" x14ac:dyDescent="0.2">
      <c r="A91" s="18">
        <v>90</v>
      </c>
      <c r="B91" s="3" t="s">
        <v>127</v>
      </c>
      <c r="C91" s="19">
        <v>35858277</v>
      </c>
      <c r="D91" s="19">
        <v>16210244</v>
      </c>
      <c r="E91" s="21">
        <v>0.45200000000000001</v>
      </c>
      <c r="F91" s="19">
        <v>19648033</v>
      </c>
      <c r="G91" s="21">
        <v>0.54800000000000004</v>
      </c>
      <c r="H91" t="str">
        <f t="shared" si="2"/>
        <v>Eternity</v>
      </c>
      <c r="I91" t="str">
        <f t="shared" si="3"/>
        <v>eternity</v>
      </c>
      <c r="J91" t="str">
        <f>IFERROR(INDEX('Domestic 2025'!$N:$N,MATCH($I91,'Domestic 2025'!$K:$K,0)),IFERROR(INDEX('Domestic 2025'!$N:$N,MATCH($D91,'Domestic 2025'!$F:$F,0)),"Other"))</f>
        <v>A24</v>
      </c>
    </row>
    <row r="92" spans="1:10" ht="18" x14ac:dyDescent="0.2">
      <c r="A92" s="18">
        <v>91</v>
      </c>
      <c r="B92" s="3" t="s">
        <v>96</v>
      </c>
      <c r="C92" s="19">
        <v>34902602</v>
      </c>
      <c r="D92" s="19">
        <v>26000309</v>
      </c>
      <c r="E92" s="21">
        <v>0.745</v>
      </c>
      <c r="F92" s="19">
        <v>8902293</v>
      </c>
      <c r="G92" s="21">
        <v>0.255</v>
      </c>
      <c r="H92" t="str">
        <f t="shared" si="2"/>
        <v>Warfare</v>
      </c>
      <c r="I92" t="str">
        <f t="shared" si="3"/>
        <v>warfare</v>
      </c>
      <c r="J92" t="str">
        <f>IFERROR(INDEX('Domestic 2025'!$N:$N,MATCH($I92,'Domestic 2025'!$K:$K,0)),IFERROR(INDEX('Domestic 2025'!$N:$N,MATCH($D92,'Domestic 2025'!$F:$F,0)),"Other"))</f>
        <v>A24</v>
      </c>
    </row>
    <row r="93" spans="1:10" ht="18" x14ac:dyDescent="0.2">
      <c r="A93" s="18">
        <v>92</v>
      </c>
      <c r="B93" s="3" t="s">
        <v>102</v>
      </c>
      <c r="C93" s="19">
        <v>34852212</v>
      </c>
      <c r="D93" s="19">
        <v>22739882</v>
      </c>
      <c r="E93" s="21">
        <v>0.65200000000000002</v>
      </c>
      <c r="F93" s="19">
        <v>12112330</v>
      </c>
      <c r="G93" s="21">
        <v>0.34799999999999998</v>
      </c>
      <c r="H93" t="str">
        <f t="shared" si="2"/>
        <v>Roofman</v>
      </c>
      <c r="I93" t="str">
        <f t="shared" si="3"/>
        <v>roofman</v>
      </c>
      <c r="J93" t="str">
        <f>IFERROR(INDEX('Domestic 2025'!$N:$N,MATCH($I93,'Domestic 2025'!$K:$K,0)),IFERROR(INDEX('Domestic 2025'!$N:$N,MATCH($D93,'Domestic 2025'!$F:$F,0)),"Other"))</f>
        <v>Paramount Pictures</v>
      </c>
    </row>
    <row r="94" spans="1:10" ht="18" x14ac:dyDescent="0.2">
      <c r="A94" s="18">
        <v>93</v>
      </c>
      <c r="B94" s="3" t="s">
        <v>107</v>
      </c>
      <c r="C94" s="19">
        <v>34747399</v>
      </c>
      <c r="D94" s="19">
        <v>21273159</v>
      </c>
      <c r="E94" s="21">
        <v>0.61199999999999999</v>
      </c>
      <c r="F94" s="19">
        <v>13474240</v>
      </c>
      <c r="G94" s="21">
        <v>0.38800000000000001</v>
      </c>
      <c r="H94" t="str">
        <f t="shared" si="2"/>
        <v>Together</v>
      </c>
      <c r="I94" t="str">
        <f t="shared" si="3"/>
        <v>together</v>
      </c>
      <c r="J94" t="str">
        <f>IFERROR(INDEX('Domestic 2025'!$N:$N,MATCH($I94,'Domestic 2025'!$K:$K,0)),IFERROR(INDEX('Domestic 2025'!$N:$N,MATCH($D94,'Domestic 2025'!$F:$F,0)),"Other"))</f>
        <v>Neon</v>
      </c>
    </row>
    <row r="95" spans="1:10" ht="18" x14ac:dyDescent="0.2">
      <c r="A95" s="18">
        <v>94</v>
      </c>
      <c r="B95" s="3" t="s">
        <v>114</v>
      </c>
      <c r="C95" s="19">
        <v>34536061</v>
      </c>
      <c r="D95" s="19">
        <v>19861854</v>
      </c>
      <c r="E95" s="21">
        <v>0.57499999999999996</v>
      </c>
      <c r="F95" s="19">
        <v>14674207</v>
      </c>
      <c r="G95" s="21">
        <v>0.42499999999999999</v>
      </c>
      <c r="H95" t="str">
        <f t="shared" si="2"/>
        <v>Novocaine</v>
      </c>
      <c r="I95" t="str">
        <f t="shared" si="3"/>
        <v>novocaine</v>
      </c>
      <c r="J95" t="str">
        <f>IFERROR(INDEX('Domestic 2025'!$N:$N,MATCH($I95,'Domestic 2025'!$K:$K,0)),IFERROR(INDEX('Domestic 2025'!$N:$N,MATCH($D95,'Domestic 2025'!$F:$F,0)),"Other"))</f>
        <v>Paramount Pictures</v>
      </c>
    </row>
    <row r="96" spans="1:10" ht="18" x14ac:dyDescent="0.2">
      <c r="A96" s="18">
        <v>95</v>
      </c>
      <c r="B96" s="3" t="s">
        <v>110</v>
      </c>
      <c r="C96" s="19">
        <v>34154366</v>
      </c>
      <c r="D96" s="19">
        <v>20707280</v>
      </c>
      <c r="E96" s="21">
        <v>0.60599999999999998</v>
      </c>
      <c r="F96" s="19">
        <v>13447086</v>
      </c>
      <c r="G96" s="21">
        <v>0.39400000000000002</v>
      </c>
      <c r="H96" t="str">
        <f t="shared" si="2"/>
        <v>Wolf Man</v>
      </c>
      <c r="I96" t="str">
        <f t="shared" si="3"/>
        <v>wolfman</v>
      </c>
      <c r="J96" t="str">
        <f>IFERROR(INDEX('Domestic 2025'!$N:$N,MATCH($I96,'Domestic 2025'!$K:$K,0)),IFERROR(INDEX('Domestic 2025'!$N:$N,MATCH($D96,'Domestic 2025'!$F:$F,0)),"Other"))</f>
        <v>Universal</v>
      </c>
    </row>
    <row r="97" spans="1:10" ht="18" x14ac:dyDescent="0.2">
      <c r="A97" s="18">
        <v>96</v>
      </c>
      <c r="B97" s="3" t="s">
        <v>875</v>
      </c>
      <c r="C97" s="19">
        <v>33931597</v>
      </c>
      <c r="D97" s="18" t="s">
        <v>850</v>
      </c>
      <c r="E97" s="18" t="s">
        <v>850</v>
      </c>
      <c r="F97" s="19">
        <v>33931597</v>
      </c>
      <c r="G97" s="20">
        <v>1</v>
      </c>
      <c r="H97" t="str">
        <f t="shared" si="2"/>
        <v>Tokyo Mer the Movie: Nankai Mission</v>
      </c>
      <c r="I97" t="str">
        <f t="shared" si="3"/>
        <v>tokyomerthemovienank</v>
      </c>
      <c r="J97" t="str">
        <f>IFERROR(INDEX('Domestic 2025'!$N:$N,MATCH($I97,'Domestic 2025'!$K:$K,0)),IFERROR(INDEX('Domestic 2025'!$N:$N,MATCH($D97,'Domestic 2025'!$F:$F,0)),"Other"))</f>
        <v>Other</v>
      </c>
    </row>
    <row r="98" spans="1:10" ht="18" x14ac:dyDescent="0.2">
      <c r="A98" s="18">
        <v>97</v>
      </c>
      <c r="B98" s="3" t="s">
        <v>117</v>
      </c>
      <c r="C98" s="19">
        <v>33251665</v>
      </c>
      <c r="D98" s="19">
        <v>19005242</v>
      </c>
      <c r="E98" s="21">
        <v>0.57199999999999995</v>
      </c>
      <c r="F98" s="19">
        <v>14246423</v>
      </c>
      <c r="G98" s="21">
        <v>0.42799999999999999</v>
      </c>
      <c r="H98" t="str">
        <f t="shared" si="2"/>
        <v>Caught Stealing</v>
      </c>
      <c r="I98" t="str">
        <f t="shared" si="3"/>
        <v>caughtstealing</v>
      </c>
      <c r="J98" t="str">
        <f>IFERROR(INDEX('Domestic 2025'!$N:$N,MATCH($I98,'Domestic 2025'!$K:$K,0)),IFERROR(INDEX('Domestic 2025'!$N:$N,MATCH($D98,'Domestic 2025'!$F:$F,0)),"Other"))</f>
        <v>Sony Pictures</v>
      </c>
    </row>
    <row r="99" spans="1:10" ht="18" x14ac:dyDescent="0.2">
      <c r="A99" s="18">
        <v>98</v>
      </c>
      <c r="B99" s="3" t="s">
        <v>94</v>
      </c>
      <c r="C99" s="19">
        <v>33129099</v>
      </c>
      <c r="D99" s="19">
        <v>30415738</v>
      </c>
      <c r="E99" s="21">
        <v>0.91800000000000004</v>
      </c>
      <c r="F99" s="19">
        <v>2713361</v>
      </c>
      <c r="G99" s="21">
        <v>8.2000000000000003E-2</v>
      </c>
      <c r="H99" t="str">
        <f t="shared" si="2"/>
        <v>Heart Eyes</v>
      </c>
      <c r="I99" t="str">
        <f t="shared" si="3"/>
        <v>hearteyes</v>
      </c>
      <c r="J99" t="str">
        <f>IFERROR(INDEX('Domestic 2025'!$N:$N,MATCH($I99,'Domestic 2025'!$K:$K,0)),IFERROR(INDEX('Domestic 2025'!$N:$N,MATCH($D99,'Domestic 2025'!$F:$F,0)),"Other"))</f>
        <v>Sony Pictures</v>
      </c>
    </row>
    <row r="100" spans="1:10" ht="18" x14ac:dyDescent="0.2">
      <c r="A100" s="18">
        <v>99</v>
      </c>
      <c r="B100" s="3" t="s">
        <v>876</v>
      </c>
      <c r="C100" s="19">
        <v>31114453</v>
      </c>
      <c r="D100" s="18" t="s">
        <v>850</v>
      </c>
      <c r="E100" s="18" t="s">
        <v>850</v>
      </c>
      <c r="F100" s="19">
        <v>31114453</v>
      </c>
      <c r="G100" s="20">
        <v>1</v>
      </c>
      <c r="H100" t="str">
        <f t="shared" si="2"/>
        <v>Fredonia: The Movie</v>
      </c>
      <c r="I100" t="str">
        <f t="shared" si="3"/>
        <v>fredoniathemovie</v>
      </c>
      <c r="J100" t="str">
        <f>IFERROR(INDEX('Domestic 2025'!$N:$N,MATCH($I100,'Domestic 2025'!$K:$K,0)),IFERROR(INDEX('Domestic 2025'!$N:$N,MATCH($D100,'Domestic 2025'!$F:$F,0)),"Other"))</f>
        <v>Other</v>
      </c>
    </row>
    <row r="101" spans="1:10" ht="18" x14ac:dyDescent="0.2">
      <c r="A101" s="18">
        <v>100</v>
      </c>
      <c r="B101" s="3" t="s">
        <v>877</v>
      </c>
      <c r="C101" s="19">
        <v>30846911</v>
      </c>
      <c r="D101" s="18" t="s">
        <v>850</v>
      </c>
      <c r="E101" s="18" t="s">
        <v>850</v>
      </c>
      <c r="F101" s="19">
        <v>30846911</v>
      </c>
      <c r="G101" s="20">
        <v>1</v>
      </c>
      <c r="H101" t="str">
        <f t="shared" si="2"/>
        <v>Pinocchio</v>
      </c>
      <c r="I101" t="str">
        <f t="shared" si="3"/>
        <v>pinocchio</v>
      </c>
      <c r="J101" t="str">
        <f>IFERROR(INDEX('Domestic 2025'!$N:$N,MATCH($I101,'Domestic 2025'!$K:$K,0)),IFERROR(INDEX('Domestic 2025'!$N:$N,MATCH($D101,'Domestic 2025'!$F:$F,0)),"Other"))</f>
        <v>Other</v>
      </c>
    </row>
    <row r="102" spans="1:10" ht="18" x14ac:dyDescent="0.2">
      <c r="A102" s="18">
        <v>101</v>
      </c>
      <c r="B102" s="3" t="s">
        <v>122</v>
      </c>
      <c r="C102" s="19">
        <v>28744167</v>
      </c>
      <c r="D102" s="19">
        <v>16600805</v>
      </c>
      <c r="E102" s="21">
        <v>0.57799999999999996</v>
      </c>
      <c r="F102" s="19">
        <v>12143362</v>
      </c>
      <c r="G102" s="21">
        <v>0.42199999999999999</v>
      </c>
      <c r="H102" t="str">
        <f t="shared" si="2"/>
        <v>Drop</v>
      </c>
      <c r="I102" t="str">
        <f t="shared" si="3"/>
        <v>drop</v>
      </c>
      <c r="J102" t="str">
        <f>IFERROR(INDEX('Domestic 2025'!$N:$N,MATCH($I102,'Domestic 2025'!$K:$K,0)),IFERROR(INDEX('Domestic 2025'!$N:$N,MATCH($D102,'Domestic 2025'!$F:$F,0)),"Other"))</f>
        <v>Universal</v>
      </c>
    </row>
    <row r="103" spans="1:10" ht="18" x14ac:dyDescent="0.2">
      <c r="A103" s="18">
        <v>102</v>
      </c>
      <c r="B103" s="3" t="s">
        <v>878</v>
      </c>
      <c r="C103" s="19">
        <v>27968598</v>
      </c>
      <c r="D103" s="18" t="s">
        <v>850</v>
      </c>
      <c r="E103" s="18" t="s">
        <v>850</v>
      </c>
      <c r="F103" s="19">
        <v>27968598</v>
      </c>
      <c r="G103" s="20">
        <v>1</v>
      </c>
      <c r="H103" t="str">
        <f t="shared" si="2"/>
        <v>School of Magical Animals 4</v>
      </c>
      <c r="I103" t="str">
        <f t="shared" si="3"/>
        <v>schoolofmagicalanimals</v>
      </c>
      <c r="J103" t="str">
        <f>IFERROR(INDEX('Domestic 2025'!$N:$N,MATCH($I103,'Domestic 2025'!$K:$K,0)),IFERROR(INDEX('Domestic 2025'!$N:$N,MATCH($D103,'Domestic 2025'!$F:$F,0)),"Other"))</f>
        <v>Other</v>
      </c>
    </row>
    <row r="104" spans="1:10" ht="18" x14ac:dyDescent="0.2">
      <c r="A104" s="18">
        <v>103</v>
      </c>
      <c r="B104" s="3" t="s">
        <v>97</v>
      </c>
      <c r="C104" s="19">
        <v>27834512</v>
      </c>
      <c r="D104" s="19">
        <v>25009605</v>
      </c>
      <c r="E104" s="21">
        <v>0.89900000000000002</v>
      </c>
      <c r="F104" s="19">
        <v>2824907</v>
      </c>
      <c r="G104" s="21">
        <v>0.10100000000000001</v>
      </c>
      <c r="H104" t="str">
        <f t="shared" si="2"/>
        <v>Him</v>
      </c>
      <c r="I104" t="str">
        <f t="shared" si="3"/>
        <v>him</v>
      </c>
      <c r="J104" t="str">
        <f>IFERROR(INDEX('Domestic 2025'!$N:$N,MATCH($I104,'Domestic 2025'!$K:$K,0)),IFERROR(INDEX('Domestic 2025'!$N:$N,MATCH($D104,'Domestic 2025'!$F:$F,0)),"Other"))</f>
        <v>Universal</v>
      </c>
    </row>
    <row r="105" spans="1:10" ht="18" x14ac:dyDescent="0.2">
      <c r="A105" s="18">
        <v>104</v>
      </c>
      <c r="B105" s="3" t="s">
        <v>879</v>
      </c>
      <c r="C105" s="19">
        <v>27028224</v>
      </c>
      <c r="D105" s="18" t="s">
        <v>850</v>
      </c>
      <c r="E105" s="18" t="s">
        <v>850</v>
      </c>
      <c r="F105" s="19">
        <v>27028224</v>
      </c>
      <c r="G105" s="20">
        <v>1</v>
      </c>
      <c r="H105" t="str">
        <f t="shared" si="2"/>
        <v>Red Rain</v>
      </c>
      <c r="I105" t="str">
        <f t="shared" si="3"/>
        <v>redrain</v>
      </c>
      <c r="J105" t="str">
        <f>IFERROR(INDEX('Domestic 2025'!$N:$N,MATCH($I105,'Domestic 2025'!$K:$K,0)),IFERROR(INDEX('Domestic 2025'!$N:$N,MATCH($D105,'Domestic 2025'!$F:$F,0)),"Other"))</f>
        <v>Other</v>
      </c>
    </row>
    <row r="106" spans="1:10" ht="18" x14ac:dyDescent="0.2">
      <c r="A106" s="18">
        <v>105</v>
      </c>
      <c r="B106" s="3" t="s">
        <v>145</v>
      </c>
      <c r="C106" s="19">
        <v>26758365</v>
      </c>
      <c r="D106" s="19">
        <v>10047429</v>
      </c>
      <c r="E106" s="21">
        <v>0.375</v>
      </c>
      <c r="F106" s="19">
        <v>16710936</v>
      </c>
      <c r="G106" s="21">
        <v>0.625</v>
      </c>
      <c r="H106" t="str">
        <f t="shared" si="2"/>
        <v>Rental Family</v>
      </c>
      <c r="I106" t="str">
        <f t="shared" si="3"/>
        <v>rentalfamily</v>
      </c>
      <c r="J106" t="str">
        <f>IFERROR(INDEX('Domestic 2025'!$N:$N,MATCH($I106,'Domestic 2025'!$K:$K,0)),IFERROR(INDEX('Domestic 2025'!$N:$N,MATCH($D106,'Domestic 2025'!$F:$F,0)),"Other"))</f>
        <v>Searchlight Pictu…</v>
      </c>
    </row>
    <row r="107" spans="1:10" ht="18" x14ac:dyDescent="0.2">
      <c r="A107" s="18">
        <v>106</v>
      </c>
      <c r="B107" s="3" t="s">
        <v>123</v>
      </c>
      <c r="C107" s="19">
        <v>26381670</v>
      </c>
      <c r="D107" s="19">
        <v>16585758</v>
      </c>
      <c r="E107" s="21">
        <v>0.629</v>
      </c>
      <c r="F107" s="19">
        <v>9795912</v>
      </c>
      <c r="G107" s="21">
        <v>0.371</v>
      </c>
      <c r="H107" t="str">
        <f t="shared" si="2"/>
        <v>Good Fortune</v>
      </c>
      <c r="I107" t="str">
        <f t="shared" si="3"/>
        <v>goodfortune</v>
      </c>
      <c r="J107" t="str">
        <f>IFERROR(INDEX('Domestic 2025'!$N:$N,MATCH($I107,'Domestic 2025'!$K:$K,0)),IFERROR(INDEX('Domestic 2025'!$N:$N,MATCH($D107,'Domestic 2025'!$F:$F,0)),"Other"))</f>
        <v>Lionsgate</v>
      </c>
    </row>
    <row r="108" spans="1:10" ht="18" x14ac:dyDescent="0.2">
      <c r="A108" s="18">
        <v>107</v>
      </c>
      <c r="B108" s="3" t="s">
        <v>880</v>
      </c>
      <c r="C108" s="19">
        <v>26032533</v>
      </c>
      <c r="D108" s="19">
        <v>1223881</v>
      </c>
      <c r="E108" s="21">
        <v>4.7E-2</v>
      </c>
      <c r="F108" s="19">
        <v>24808652</v>
      </c>
      <c r="G108" s="21">
        <v>0.95299999999999996</v>
      </c>
      <c r="H108" t="str">
        <f t="shared" si="2"/>
        <v>Mobile Suit Gundam GQuuuuuuX: Beginning</v>
      </c>
      <c r="I108" t="str">
        <f t="shared" si="3"/>
        <v>mobilesuitgundamgquuuu</v>
      </c>
      <c r="J108" t="str">
        <f>IFERROR(INDEX('Domestic 2025'!$N:$N,MATCH($I108,'Domestic 2025'!$K:$K,0)),IFERROR(INDEX('Domestic 2025'!$N:$N,MATCH($D108,'Domestic 2025'!$F:$F,0)),"Other"))</f>
        <v>GKIDS</v>
      </c>
    </row>
    <row r="109" spans="1:10" ht="18" x14ac:dyDescent="0.2">
      <c r="A109" s="18">
        <v>108</v>
      </c>
      <c r="B109" s="3" t="s">
        <v>881</v>
      </c>
      <c r="C109" s="19">
        <v>25064897</v>
      </c>
      <c r="D109" s="19">
        <v>20257290</v>
      </c>
      <c r="E109" s="21">
        <v>0.80800000000000005</v>
      </c>
      <c r="F109" s="19">
        <v>4807607</v>
      </c>
      <c r="G109" s="21">
        <v>0.192</v>
      </c>
      <c r="H109" t="str">
        <f t="shared" si="2"/>
        <v>The Chosen: Last Supper</v>
      </c>
      <c r="I109" t="str">
        <f t="shared" si="3"/>
        <v>thechosenlastsupper</v>
      </c>
      <c r="J109" t="str">
        <f>IFERROR(INDEX('Domestic 2025'!$N:$N,MATCH($I109,'Domestic 2025'!$K:$K,0)),IFERROR(INDEX('Domestic 2025'!$N:$N,MATCH($D109,'Domestic 2025'!$F:$F,0)),"Other"))</f>
        <v>Fathom Entertainm…</v>
      </c>
    </row>
    <row r="110" spans="1:10" ht="18" x14ac:dyDescent="0.2">
      <c r="A110" s="18">
        <v>109</v>
      </c>
      <c r="B110" s="3" t="s">
        <v>108</v>
      </c>
      <c r="C110" s="19">
        <v>24823454</v>
      </c>
      <c r="D110" s="19">
        <v>21051180</v>
      </c>
      <c r="E110" s="21">
        <v>0.84799999999999998</v>
      </c>
      <c r="F110" s="19">
        <v>3772274</v>
      </c>
      <c r="G110" s="21">
        <v>0.152</v>
      </c>
      <c r="H110" t="str">
        <f t="shared" si="2"/>
        <v>Last Breath</v>
      </c>
      <c r="I110" t="str">
        <f t="shared" si="3"/>
        <v>lastbreath</v>
      </c>
      <c r="J110" t="str">
        <f>IFERROR(INDEX('Domestic 2025'!$N:$N,MATCH($I110,'Domestic 2025'!$K:$K,0)),IFERROR(INDEX('Domestic 2025'!$N:$N,MATCH($D110,'Domestic 2025'!$F:$F,0)),"Other"))</f>
        <v>Focus Features</v>
      </c>
    </row>
    <row r="111" spans="1:10" ht="18" x14ac:dyDescent="0.2">
      <c r="A111" s="18">
        <v>110</v>
      </c>
      <c r="B111" s="3" t="s">
        <v>98</v>
      </c>
      <c r="C111" s="19">
        <v>24608337</v>
      </c>
      <c r="D111" s="19">
        <v>24300000</v>
      </c>
      <c r="E111" s="21">
        <v>0.98699999999999999</v>
      </c>
      <c r="F111" s="19">
        <v>308337</v>
      </c>
      <c r="G111" s="21">
        <v>1.2999999999999999E-2</v>
      </c>
      <c r="H111" t="str">
        <f t="shared" si="2"/>
        <v>KPop Demon Hunters</v>
      </c>
      <c r="I111" t="str">
        <f t="shared" si="3"/>
        <v>kpopdemonhunters</v>
      </c>
      <c r="J111" t="str">
        <f>IFERROR(INDEX('Domestic 2025'!$N:$N,MATCH($I111,'Domestic 2025'!$K:$K,0)),IFERROR(INDEX('Domestic 2025'!$N:$N,MATCH($D111,'Domestic 2025'!$F:$F,0)),"Other"))</f>
        <v>Netflix</v>
      </c>
    </row>
    <row r="112" spans="1:10" ht="18" x14ac:dyDescent="0.2">
      <c r="A112" s="18">
        <v>111</v>
      </c>
      <c r="B112" s="3" t="s">
        <v>882</v>
      </c>
      <c r="C112" s="19">
        <v>24508523</v>
      </c>
      <c r="D112" s="19">
        <v>120382</v>
      </c>
      <c r="E112" s="21">
        <v>5.0000000000000001E-3</v>
      </c>
      <c r="F112" s="19">
        <v>24388141</v>
      </c>
      <c r="G112" s="21">
        <v>0.995</v>
      </c>
      <c r="H112" t="str">
        <f t="shared" si="2"/>
        <v>Yadang: The Snitch</v>
      </c>
      <c r="I112" t="str">
        <f t="shared" si="3"/>
        <v>yadangthesnitch</v>
      </c>
      <c r="J112" t="str">
        <f>IFERROR(INDEX('Domestic 2025'!$N:$N,MATCH($I112,'Domestic 2025'!$K:$K,0)),IFERROR(INDEX('Domestic 2025'!$N:$N,MATCH($D112,'Domestic 2025'!$F:$F,0)),"Other"))</f>
        <v>Well Go USA</v>
      </c>
    </row>
    <row r="113" spans="1:10" ht="18" x14ac:dyDescent="0.2">
      <c r="A113" s="18">
        <v>112</v>
      </c>
      <c r="B113" s="3" t="s">
        <v>199</v>
      </c>
      <c r="C113" s="19">
        <v>23883986</v>
      </c>
      <c r="D113" s="19">
        <v>5338580</v>
      </c>
      <c r="E113" s="21">
        <v>0.224</v>
      </c>
      <c r="F113" s="19">
        <v>18545406</v>
      </c>
      <c r="G113" s="21">
        <v>0.77600000000000002</v>
      </c>
      <c r="H113" t="str">
        <f t="shared" si="2"/>
        <v>Sentimental Value</v>
      </c>
      <c r="I113" t="str">
        <f t="shared" si="3"/>
        <v>sentimentalvalue</v>
      </c>
      <c r="J113" t="str">
        <f>IFERROR(INDEX('Domestic 2025'!$N:$N,MATCH($I113,'Domestic 2025'!$K:$K,0)),IFERROR(INDEX('Domestic 2025'!$N:$N,MATCH($D113,'Domestic 2025'!$F:$F,0)),"Other"))</f>
        <v>Neon</v>
      </c>
    </row>
    <row r="114" spans="1:10" ht="18" x14ac:dyDescent="0.2">
      <c r="A114" s="18">
        <v>113</v>
      </c>
      <c r="B114" s="3" t="s">
        <v>104</v>
      </c>
      <c r="C114" s="19">
        <v>23311502</v>
      </c>
      <c r="D114" s="19">
        <v>22405985</v>
      </c>
      <c r="E114" s="21">
        <v>0.96099999999999997</v>
      </c>
      <c r="F114" s="19">
        <v>905517</v>
      </c>
      <c r="G114" s="21">
        <v>3.9E-2</v>
      </c>
      <c r="H114" t="str">
        <f t="shared" si="2"/>
        <v>The Woman in the Yard</v>
      </c>
      <c r="I114" t="str">
        <f t="shared" si="3"/>
        <v>thewomanintheyard</v>
      </c>
      <c r="J114" t="str">
        <f>IFERROR(INDEX('Domestic 2025'!$N:$N,MATCH($I114,'Domestic 2025'!$K:$K,0)),IFERROR(INDEX('Domestic 2025'!$N:$N,MATCH($D114,'Domestic 2025'!$F:$F,0)),"Other"))</f>
        <v>Universal</v>
      </c>
    </row>
    <row r="115" spans="1:10" ht="18" x14ac:dyDescent="0.2">
      <c r="A115" s="18">
        <v>114</v>
      </c>
      <c r="B115" s="3" t="s">
        <v>883</v>
      </c>
      <c r="C115" s="19">
        <v>23311298</v>
      </c>
      <c r="D115" s="18" t="s">
        <v>850</v>
      </c>
      <c r="E115" s="18" t="s">
        <v>850</v>
      </c>
      <c r="F115" s="19">
        <v>23311298</v>
      </c>
      <c r="G115" s="20">
        <v>1</v>
      </c>
      <c r="H115" t="str">
        <f t="shared" si="2"/>
        <v>God Save the Tuche</v>
      </c>
      <c r="I115" t="str">
        <f t="shared" si="3"/>
        <v>godsavethetuche</v>
      </c>
      <c r="J115" t="str">
        <f>IFERROR(INDEX('Domestic 2025'!$N:$N,MATCH($I115,'Domestic 2025'!$K:$K,0)),IFERROR(INDEX('Domestic 2025'!$N:$N,MATCH($D115,'Domestic 2025'!$F:$F,0)),"Other"))</f>
        <v>Other</v>
      </c>
    </row>
    <row r="116" spans="1:10" ht="18" x14ac:dyDescent="0.2">
      <c r="A116" s="18">
        <v>115</v>
      </c>
      <c r="B116" s="3" t="s">
        <v>160</v>
      </c>
      <c r="C116" s="19">
        <v>22393413</v>
      </c>
      <c r="D116" s="19">
        <v>6671082</v>
      </c>
      <c r="E116" s="21">
        <v>0.29799999999999999</v>
      </c>
      <c r="F116" s="19">
        <v>15722331</v>
      </c>
      <c r="G116" s="21">
        <v>0.70199999999999996</v>
      </c>
      <c r="H116" t="str">
        <f t="shared" si="2"/>
        <v>A Big Bold Beautiful Journey</v>
      </c>
      <c r="I116" t="str">
        <f t="shared" si="3"/>
        <v>abigboldbeautifuljour</v>
      </c>
      <c r="J116" t="str">
        <f>IFERROR(INDEX('Domestic 2025'!$N:$N,MATCH($I116,'Domestic 2025'!$K:$K,0)),IFERROR(INDEX('Domestic 2025'!$N:$N,MATCH($D116,'Domestic 2025'!$F:$F,0)),"Other"))</f>
        <v>Sony Pictures</v>
      </c>
    </row>
    <row r="117" spans="1:10" ht="18" x14ac:dyDescent="0.2">
      <c r="A117" s="18">
        <v>116</v>
      </c>
      <c r="B117" s="3" t="s">
        <v>884</v>
      </c>
      <c r="C117" s="19">
        <v>22004065</v>
      </c>
      <c r="D117" s="18" t="s">
        <v>850</v>
      </c>
      <c r="E117" s="18" t="s">
        <v>850</v>
      </c>
      <c r="F117" s="19">
        <v>22004065</v>
      </c>
      <c r="G117" s="20">
        <v>1</v>
      </c>
      <c r="H117" t="str">
        <f t="shared" si="2"/>
        <v>Madly</v>
      </c>
      <c r="I117" t="str">
        <f t="shared" si="3"/>
        <v>madly</v>
      </c>
      <c r="J117" t="str">
        <f>IFERROR(INDEX('Domestic 2025'!$N:$N,MATCH($I117,'Domestic 2025'!$K:$K,0)),IFERROR(INDEX('Domestic 2025'!$N:$N,MATCH($D117,'Domestic 2025'!$F:$F,0)),"Other"))</f>
        <v>Other</v>
      </c>
    </row>
    <row r="118" spans="1:10" ht="18" x14ac:dyDescent="0.2">
      <c r="A118" s="18">
        <v>117</v>
      </c>
      <c r="B118" s="3" t="s">
        <v>132</v>
      </c>
      <c r="C118" s="19">
        <v>21921749</v>
      </c>
      <c r="D118" s="19">
        <v>15153346</v>
      </c>
      <c r="E118" s="21">
        <v>0.69099999999999995</v>
      </c>
      <c r="F118" s="19">
        <v>6768403</v>
      </c>
      <c r="G118" s="21">
        <v>0.309</v>
      </c>
      <c r="H118" t="str">
        <f t="shared" si="2"/>
        <v>The Strangers: Chapter 2</v>
      </c>
      <c r="I118" t="str">
        <f t="shared" si="3"/>
        <v>thestrangerschapter2</v>
      </c>
      <c r="J118" t="str">
        <f>IFERROR(INDEX('Domestic 2025'!$N:$N,MATCH($I118,'Domestic 2025'!$K:$K,0)),IFERROR(INDEX('Domestic 2025'!$N:$N,MATCH($D118,'Domestic 2025'!$F:$F,0)),"Other"))</f>
        <v>Lionsgate</v>
      </c>
    </row>
    <row r="119" spans="1:10" ht="18" x14ac:dyDescent="0.2">
      <c r="A119" s="18">
        <v>118</v>
      </c>
      <c r="B119" s="3" t="s">
        <v>885</v>
      </c>
      <c r="C119" s="19">
        <v>21713467</v>
      </c>
      <c r="D119" s="18" t="s">
        <v>850</v>
      </c>
      <c r="E119" s="18" t="s">
        <v>850</v>
      </c>
      <c r="F119" s="19">
        <v>21713467</v>
      </c>
      <c r="G119" s="20">
        <v>1</v>
      </c>
      <c r="H119" t="str">
        <f t="shared" si="2"/>
        <v>The Salt Path</v>
      </c>
      <c r="I119" t="str">
        <f t="shared" si="3"/>
        <v>thesaltpath</v>
      </c>
      <c r="J119" t="str">
        <f>IFERROR(INDEX('Domestic 2025'!$N:$N,MATCH($I119,'Domestic 2025'!$K:$K,0)),IFERROR(INDEX('Domestic 2025'!$N:$N,MATCH($D119,'Domestic 2025'!$F:$F,0)),"Other"))</f>
        <v>Other</v>
      </c>
    </row>
    <row r="120" spans="1:10" ht="18" x14ac:dyDescent="0.2">
      <c r="A120" s="18">
        <v>119</v>
      </c>
      <c r="B120" s="3" t="s">
        <v>886</v>
      </c>
      <c r="C120" s="19">
        <v>21577556</v>
      </c>
      <c r="D120" s="18" t="s">
        <v>850</v>
      </c>
      <c r="E120" s="18" t="s">
        <v>850</v>
      </c>
      <c r="F120" s="19">
        <v>21577556</v>
      </c>
      <c r="G120" s="20">
        <v>1</v>
      </c>
      <c r="H120" t="str">
        <f t="shared" si="2"/>
        <v>The Poet</v>
      </c>
      <c r="I120" t="str">
        <f t="shared" si="3"/>
        <v>thepoet</v>
      </c>
      <c r="J120" t="str">
        <f>IFERROR(INDEX('Domestic 2025'!$N:$N,MATCH($I120,'Domestic 2025'!$K:$K,0)),IFERROR(INDEX('Domestic 2025'!$N:$N,MATCH($D120,'Domestic 2025'!$F:$F,0)),"Other"))</f>
        <v>Other</v>
      </c>
    </row>
    <row r="121" spans="1:10" ht="18" x14ac:dyDescent="0.2">
      <c r="A121" s="18">
        <v>120</v>
      </c>
      <c r="B121" s="3" t="s">
        <v>159</v>
      </c>
      <c r="C121" s="19">
        <v>21357231</v>
      </c>
      <c r="D121" s="19">
        <v>6712600</v>
      </c>
      <c r="E121" s="21">
        <v>0.314</v>
      </c>
      <c r="F121" s="19">
        <v>14644631</v>
      </c>
      <c r="G121" s="21">
        <v>0.68600000000000005</v>
      </c>
      <c r="H121" t="str">
        <f t="shared" si="2"/>
        <v>The Life of Chuck</v>
      </c>
      <c r="I121" t="str">
        <f t="shared" si="3"/>
        <v>thelifeofchuck</v>
      </c>
      <c r="J121" t="str">
        <f>IFERROR(INDEX('Domestic 2025'!$N:$N,MATCH($I121,'Domestic 2025'!$K:$K,0)),IFERROR(INDEX('Domestic 2025'!$N:$N,MATCH($D121,'Domestic 2025'!$F:$F,0)),"Other"))</f>
        <v>Neon</v>
      </c>
    </row>
    <row r="122" spans="1:10" ht="18" x14ac:dyDescent="0.2">
      <c r="A122" s="18">
        <v>121</v>
      </c>
      <c r="B122" s="3" t="s">
        <v>141</v>
      </c>
      <c r="C122" s="19">
        <v>21131147</v>
      </c>
      <c r="D122" s="19">
        <v>11411388</v>
      </c>
      <c r="E122" s="20">
        <v>0.54</v>
      </c>
      <c r="F122" s="19">
        <v>9719759</v>
      </c>
      <c r="G122" s="20">
        <v>0.46</v>
      </c>
      <c r="H122" t="str">
        <f t="shared" si="2"/>
        <v>The Smashing Machine</v>
      </c>
      <c r="I122" t="str">
        <f t="shared" si="3"/>
        <v>thesmashingmachine</v>
      </c>
      <c r="J122" t="str">
        <f>IFERROR(INDEX('Domestic 2025'!$N:$N,MATCH($I122,'Domestic 2025'!$K:$K,0)),IFERROR(INDEX('Domestic 2025'!$N:$N,MATCH($D122,'Domestic 2025'!$F:$F,0)),"Other"))</f>
        <v>A24</v>
      </c>
    </row>
    <row r="123" spans="1:10" ht="18" x14ac:dyDescent="0.2">
      <c r="A123" s="18">
        <v>122</v>
      </c>
      <c r="B123" s="3" t="s">
        <v>887</v>
      </c>
      <c r="C123" s="19">
        <v>20943625</v>
      </c>
      <c r="D123" s="19">
        <v>16946377</v>
      </c>
      <c r="E123" s="21">
        <v>0.80900000000000005</v>
      </c>
      <c r="F123" s="19">
        <v>3997248</v>
      </c>
      <c r="G123" s="21">
        <v>0.191</v>
      </c>
      <c r="H123" t="str">
        <f t="shared" si="2"/>
        <v>Hamilton 2025 Re-release</v>
      </c>
      <c r="I123" t="str">
        <f t="shared" si="3"/>
        <v>hamilton2025rerelease</v>
      </c>
      <c r="J123" t="str">
        <f>IFERROR(INDEX('Domestic 2025'!$N:$N,MATCH($I123,'Domestic 2025'!$K:$K,0)),IFERROR(INDEX('Domestic 2025'!$N:$N,MATCH($D123,'Domestic 2025'!$F:$F,0)),"Other"))</f>
        <v>Walt Disney</v>
      </c>
    </row>
    <row r="124" spans="1:10" ht="18" x14ac:dyDescent="0.2">
      <c r="A124" s="18">
        <v>123</v>
      </c>
      <c r="B124" s="3" t="s">
        <v>888</v>
      </c>
      <c r="C124" s="19">
        <v>20557184</v>
      </c>
      <c r="D124" s="18" t="s">
        <v>850</v>
      </c>
      <c r="E124" s="18" t="s">
        <v>850</v>
      </c>
      <c r="F124" s="19">
        <v>20557184</v>
      </c>
      <c r="G124" s="20">
        <v>1</v>
      </c>
      <c r="H124" t="str">
        <f t="shared" si="2"/>
        <v>Batya 2. Ded</v>
      </c>
      <c r="I124" t="str">
        <f t="shared" si="3"/>
        <v>batya2ded</v>
      </c>
      <c r="J124" t="str">
        <f>IFERROR(INDEX('Domestic 2025'!$N:$N,MATCH($I124,'Domestic 2025'!$K:$K,0)),IFERROR(INDEX('Domestic 2025'!$N:$N,MATCH($D124,'Domestic 2025'!$F:$F,0)),"Other"))</f>
        <v>Other</v>
      </c>
    </row>
    <row r="125" spans="1:10" ht="18" x14ac:dyDescent="0.2">
      <c r="A125" s="18">
        <v>124</v>
      </c>
      <c r="B125" s="3" t="s">
        <v>889</v>
      </c>
      <c r="C125" s="19">
        <v>20320460</v>
      </c>
      <c r="D125" s="18" t="s">
        <v>850</v>
      </c>
      <c r="E125" s="18" t="s">
        <v>850</v>
      </c>
      <c r="F125" s="19">
        <v>20320460</v>
      </c>
      <c r="G125" s="20">
        <v>1</v>
      </c>
      <c r="H125" t="str">
        <f t="shared" si="2"/>
        <v>August</v>
      </c>
      <c r="I125" t="str">
        <f t="shared" si="3"/>
        <v>august</v>
      </c>
      <c r="J125" t="str">
        <f>IFERROR(INDEX('Domestic 2025'!$N:$N,MATCH($I125,'Domestic 2025'!$K:$K,0)),IFERROR(INDEX('Domestic 2025'!$N:$N,MATCH($D125,'Domestic 2025'!$F:$F,0)),"Other"))</f>
        <v>Other</v>
      </c>
    </row>
    <row r="126" spans="1:10" ht="18" x14ac:dyDescent="0.2">
      <c r="A126" s="18">
        <v>125</v>
      </c>
      <c r="B126" s="3" t="s">
        <v>890</v>
      </c>
      <c r="C126" s="19">
        <v>20005810</v>
      </c>
      <c r="D126" s="19">
        <v>819949</v>
      </c>
      <c r="E126" s="21">
        <v>4.1000000000000002E-2</v>
      </c>
      <c r="F126" s="19">
        <v>19185861</v>
      </c>
      <c r="G126" s="21">
        <v>0.95899999999999996</v>
      </c>
      <c r="H126" t="str">
        <f t="shared" si="2"/>
        <v>The Twilight Saga: Breaking Dawn - Part 2 2025 Re-release</v>
      </c>
      <c r="I126" t="str">
        <f t="shared" si="3"/>
        <v>thetwilightsagabreaki</v>
      </c>
      <c r="J126" t="str">
        <f>IFERROR(INDEX('Domestic 2025'!$N:$N,MATCH($I126,'Domestic 2025'!$K:$K,0)),IFERROR(INDEX('Domestic 2025'!$N:$N,MATCH($D126,'Domestic 2025'!$F:$F,0)),"Other"))</f>
        <v>Lionsgate</v>
      </c>
    </row>
    <row r="127" spans="1:10" ht="18" x14ac:dyDescent="0.2">
      <c r="A127" s="18">
        <v>126</v>
      </c>
      <c r="B127" s="3" t="s">
        <v>891</v>
      </c>
      <c r="C127" s="19">
        <v>19943144</v>
      </c>
      <c r="D127" s="18" t="s">
        <v>850</v>
      </c>
      <c r="E127" s="18" t="s">
        <v>850</v>
      </c>
      <c r="F127" s="19">
        <v>19943144</v>
      </c>
      <c r="G127" s="20">
        <v>1</v>
      </c>
      <c r="H127" t="str">
        <f t="shared" si="2"/>
        <v>My Pet Dragon</v>
      </c>
      <c r="I127" t="str">
        <f t="shared" si="3"/>
        <v>mypetdragon</v>
      </c>
      <c r="J127" t="str">
        <f>IFERROR(INDEX('Domestic 2025'!$N:$N,MATCH($I127,'Domestic 2025'!$K:$K,0)),IFERROR(INDEX('Domestic 2025'!$N:$N,MATCH($D127,'Domestic 2025'!$F:$F,0)),"Other"))</f>
        <v>Other</v>
      </c>
    </row>
    <row r="128" spans="1:10" ht="18" x14ac:dyDescent="0.2">
      <c r="A128" s="18">
        <v>127</v>
      </c>
      <c r="B128" s="3" t="s">
        <v>892</v>
      </c>
      <c r="C128" s="19">
        <v>19781629</v>
      </c>
      <c r="D128" s="19">
        <v>510490</v>
      </c>
      <c r="E128" s="21">
        <v>2.5999999999999999E-2</v>
      </c>
      <c r="F128" s="19">
        <v>19271139</v>
      </c>
      <c r="G128" s="21">
        <v>0.97399999999999998</v>
      </c>
      <c r="H128" t="str">
        <f t="shared" si="2"/>
        <v>The Twilight Saga: Breaking Dawn - Part 1 2025 Re-release</v>
      </c>
      <c r="I128" t="str">
        <f t="shared" si="3"/>
        <v>thetwilightsagabreaki</v>
      </c>
      <c r="J128" t="str">
        <f>IFERROR(INDEX('Domestic 2025'!$N:$N,MATCH($I128,'Domestic 2025'!$K:$K,0)),IFERROR(INDEX('Domestic 2025'!$N:$N,MATCH($D128,'Domestic 2025'!$F:$F,0)),"Other"))</f>
        <v>Lionsgate</v>
      </c>
    </row>
    <row r="129" spans="1:10" ht="18" x14ac:dyDescent="0.2">
      <c r="A129" s="18">
        <v>128</v>
      </c>
      <c r="B129" s="3" t="s">
        <v>893</v>
      </c>
      <c r="C129" s="19">
        <v>19593569</v>
      </c>
      <c r="D129" s="18" t="s">
        <v>850</v>
      </c>
      <c r="E129" s="18" t="s">
        <v>850</v>
      </c>
      <c r="F129" s="19">
        <v>19593569</v>
      </c>
      <c r="G129" s="20">
        <v>1</v>
      </c>
      <c r="H129" t="str">
        <f t="shared" si="2"/>
        <v>1st Kiss</v>
      </c>
      <c r="I129" t="str">
        <f t="shared" si="3"/>
        <v>1stkiss</v>
      </c>
      <c r="J129" t="str">
        <f>IFERROR(INDEX('Domestic 2025'!$N:$N,MATCH($I129,'Domestic 2025'!$K:$K,0)),IFERROR(INDEX('Domestic 2025'!$N:$N,MATCH($D129,'Domestic 2025'!$F:$F,0)),"Other"))</f>
        <v>Other</v>
      </c>
    </row>
    <row r="130" spans="1:10" ht="18" x14ac:dyDescent="0.2">
      <c r="A130" s="18">
        <v>129</v>
      </c>
      <c r="B130" s="3" t="s">
        <v>894</v>
      </c>
      <c r="C130" s="19">
        <v>19291654</v>
      </c>
      <c r="D130" s="19">
        <v>4282051</v>
      </c>
      <c r="E130" s="21">
        <v>0.222</v>
      </c>
      <c r="F130" s="19">
        <v>15009603</v>
      </c>
      <c r="G130" s="21">
        <v>0.77800000000000002</v>
      </c>
      <c r="H130" t="str">
        <f t="shared" si="2"/>
        <v>The Secret Agent</v>
      </c>
      <c r="I130" t="str">
        <f t="shared" si="3"/>
        <v>thesecretagent</v>
      </c>
      <c r="J130" t="str">
        <f>IFERROR(INDEX('Domestic 2025'!$N:$N,MATCH($I130,'Domestic 2025'!$K:$K,0)),IFERROR(INDEX('Domestic 2025'!$N:$N,MATCH($D130,'Domestic 2025'!$F:$F,0)),"Other"))</f>
        <v>Other</v>
      </c>
    </row>
    <row r="131" spans="1:10" ht="18" x14ac:dyDescent="0.2">
      <c r="A131" s="18">
        <v>130</v>
      </c>
      <c r="B131" s="3" t="s">
        <v>895</v>
      </c>
      <c r="C131" s="19">
        <v>18895412</v>
      </c>
      <c r="D131" s="18" t="s">
        <v>850</v>
      </c>
      <c r="E131" s="18" t="s">
        <v>850</v>
      </c>
      <c r="F131" s="19">
        <v>18895412</v>
      </c>
      <c r="G131" s="20">
        <v>1</v>
      </c>
      <c r="H131" t="str">
        <f t="shared" ref="H131:H194" si="4">IFERROR(TRIM(LEFT(B131,FIND("(",B131)-1)),TRIM(B131))</f>
        <v>Crayon Shin-chan the Movie: Super Hot! The Spicy Kasukabe Dancers</v>
      </c>
      <c r="I131" t="str">
        <f t="shared" ref="I131:I194" si="5">SUBSTITUTE(SUBSTITUTE(SUBSTITUTE(SUBSTITUTE(SUBSTITUTE(SUBSTITUTE(SUBSTITUTE(SUBSTITUTE(SUBSTITUTE(SUBSTITUTE(SUBSTITUTE(SUBSTITUTE(LOWER(LEFT(SUBSTITUTE(H131,"…",""),25)),":",""),",",""),".",""),"'",""),"’",""),"!",""),"*",""),"—",""),"–",""),"-",""),"&amp;","")," ","")</f>
        <v>crayonshinchanthemovi</v>
      </c>
      <c r="J131" t="str">
        <f>IFERROR(INDEX('Domestic 2025'!$N:$N,MATCH($I131,'Domestic 2025'!$K:$K,0)),IFERROR(INDEX('Domestic 2025'!$N:$N,MATCH($D131,'Domestic 2025'!$F:$F,0)),"Other"))</f>
        <v>Other</v>
      </c>
    </row>
    <row r="132" spans="1:10" ht="18" x14ac:dyDescent="0.2">
      <c r="A132" s="18">
        <v>131</v>
      </c>
      <c r="B132" s="3" t="s">
        <v>896</v>
      </c>
      <c r="C132" s="19">
        <v>18254858</v>
      </c>
      <c r="D132" s="18" t="s">
        <v>850</v>
      </c>
      <c r="E132" s="18" t="s">
        <v>850</v>
      </c>
      <c r="F132" s="19">
        <v>18254858</v>
      </c>
      <c r="G132" s="20">
        <v>1</v>
      </c>
      <c r="H132" t="str">
        <f t="shared" si="4"/>
        <v>Bakudan</v>
      </c>
      <c r="I132" t="str">
        <f t="shared" si="5"/>
        <v>bakudan</v>
      </c>
      <c r="J132" t="str">
        <f>IFERROR(INDEX('Domestic 2025'!$N:$N,MATCH($I132,'Domestic 2025'!$K:$K,0)),IFERROR(INDEX('Domestic 2025'!$N:$N,MATCH($D132,'Domestic 2025'!$F:$F,0)),"Other"))</f>
        <v>Other</v>
      </c>
    </row>
    <row r="133" spans="1:10" ht="18" x14ac:dyDescent="0.2">
      <c r="A133" s="18">
        <v>132</v>
      </c>
      <c r="B133" s="3" t="s">
        <v>897</v>
      </c>
      <c r="C133" s="19">
        <v>17851699</v>
      </c>
      <c r="D133" s="18" t="s">
        <v>850</v>
      </c>
      <c r="E133" s="18" t="s">
        <v>850</v>
      </c>
      <c r="F133" s="19">
        <v>17851699</v>
      </c>
      <c r="G133" s="20">
        <v>1</v>
      </c>
      <c r="H133" t="str">
        <f t="shared" si="4"/>
        <v>Hitman 2</v>
      </c>
      <c r="I133" t="str">
        <f t="shared" si="5"/>
        <v>hitman2</v>
      </c>
      <c r="J133" t="str">
        <f>IFERROR(INDEX('Domestic 2025'!$N:$N,MATCH($I133,'Domestic 2025'!$K:$K,0)),IFERROR(INDEX('Domestic 2025'!$N:$N,MATCH($D133,'Domestic 2025'!$F:$F,0)),"Other"))</f>
        <v>Other</v>
      </c>
    </row>
    <row r="134" spans="1:10" ht="18" x14ac:dyDescent="0.2">
      <c r="A134" s="18">
        <v>133</v>
      </c>
      <c r="B134" s="3" t="s">
        <v>898</v>
      </c>
      <c r="C134" s="19">
        <v>17814569</v>
      </c>
      <c r="D134" s="19">
        <v>114569</v>
      </c>
      <c r="E134" s="21">
        <v>6.0000000000000001E-3</v>
      </c>
      <c r="F134" s="19">
        <v>17700000</v>
      </c>
      <c r="G134" s="21">
        <v>0.99399999999999999</v>
      </c>
      <c r="H134" t="str">
        <f t="shared" si="4"/>
        <v>Hypnosismic -Division Rap Battle- Interactive Movie</v>
      </c>
      <c r="I134" t="str">
        <f t="shared" si="5"/>
        <v>hypnosismicdivisionrap</v>
      </c>
      <c r="J134" t="str">
        <f>IFERROR(INDEX('Domestic 2025'!$N:$N,MATCH($I134,'Domestic 2025'!$K:$K,0)),IFERROR(INDEX('Domestic 2025'!$N:$N,MATCH($D134,'Domestic 2025'!$F:$F,0)),"Other"))</f>
        <v>Other</v>
      </c>
    </row>
    <row r="135" spans="1:10" ht="18" x14ac:dyDescent="0.2">
      <c r="A135" s="18">
        <v>134</v>
      </c>
      <c r="B135" s="3" t="s">
        <v>128</v>
      </c>
      <c r="C135" s="19">
        <v>17529487</v>
      </c>
      <c r="D135" s="19">
        <v>15683090</v>
      </c>
      <c r="E135" s="21">
        <v>0.89500000000000002</v>
      </c>
      <c r="F135" s="19">
        <v>1846397</v>
      </c>
      <c r="G135" s="21">
        <v>0.105</v>
      </c>
      <c r="H135" t="str">
        <f t="shared" si="4"/>
        <v>Love Hurts</v>
      </c>
      <c r="I135" t="str">
        <f t="shared" si="5"/>
        <v>lovehurts</v>
      </c>
      <c r="J135" t="str">
        <f>IFERROR(INDEX('Domestic 2025'!$N:$N,MATCH($I135,'Domestic 2025'!$K:$K,0)),IFERROR(INDEX('Domestic 2025'!$N:$N,MATCH($D135,'Domestic 2025'!$F:$F,0)),"Other"))</f>
        <v>Universal</v>
      </c>
    </row>
    <row r="136" spans="1:10" ht="18" x14ac:dyDescent="0.2">
      <c r="A136" s="18">
        <v>135</v>
      </c>
      <c r="B136" s="3" t="s">
        <v>899</v>
      </c>
      <c r="C136" s="19">
        <v>17331880</v>
      </c>
      <c r="D136" s="19">
        <v>383542</v>
      </c>
      <c r="E136" s="21">
        <v>2.1999999999999999E-2</v>
      </c>
      <c r="F136" s="19">
        <v>16948338</v>
      </c>
      <c r="G136" s="21">
        <v>0.97799999999999998</v>
      </c>
      <c r="H136" t="str">
        <f t="shared" si="4"/>
        <v>Demon Slayer: Kimetsu no Yaiba - The Movie: Mugen Train 2025 Re-release</v>
      </c>
      <c r="I136" t="str">
        <f t="shared" si="5"/>
        <v>demonslayerkimetsuno</v>
      </c>
      <c r="J136" t="str">
        <f>IFERROR(INDEX('Domestic 2025'!$N:$N,MATCH($I136,'Domestic 2025'!$K:$K,0)),IFERROR(INDEX('Domestic 2025'!$N:$N,MATCH($D136,'Domestic 2025'!$F:$F,0)),"Other"))</f>
        <v>Sony Pictures</v>
      </c>
    </row>
    <row r="137" spans="1:10" ht="18" x14ac:dyDescent="0.2">
      <c r="A137" s="18">
        <v>136</v>
      </c>
      <c r="B137" s="3" t="s">
        <v>900</v>
      </c>
      <c r="C137" s="19">
        <v>17066869</v>
      </c>
      <c r="D137" s="18" t="s">
        <v>850</v>
      </c>
      <c r="E137" s="18" t="s">
        <v>850</v>
      </c>
      <c r="F137" s="19">
        <v>17066869</v>
      </c>
      <c r="G137" s="20">
        <v>1</v>
      </c>
      <c r="H137" t="str">
        <f t="shared" si="4"/>
        <v>Once We Were Us</v>
      </c>
      <c r="I137" t="str">
        <f t="shared" si="5"/>
        <v>oncewewereus</v>
      </c>
      <c r="J137" t="str">
        <f>IFERROR(INDEX('Domestic 2025'!$N:$N,MATCH($I137,'Domestic 2025'!$K:$K,0)),IFERROR(INDEX('Domestic 2025'!$N:$N,MATCH($D137,'Domestic 2025'!$F:$F,0)),"Other"))</f>
        <v>Other</v>
      </c>
    </row>
    <row r="138" spans="1:10" ht="18" x14ac:dyDescent="0.2">
      <c r="A138" s="18">
        <v>137</v>
      </c>
      <c r="B138" s="3" t="s">
        <v>901</v>
      </c>
      <c r="C138" s="19">
        <v>16688523</v>
      </c>
      <c r="D138" s="18" t="s">
        <v>850</v>
      </c>
      <c r="E138" s="18" t="s">
        <v>850</v>
      </c>
      <c r="F138" s="19">
        <v>16688523</v>
      </c>
      <c r="G138" s="20">
        <v>1</v>
      </c>
      <c r="H138" t="str">
        <f t="shared" si="4"/>
        <v>366 Days</v>
      </c>
      <c r="I138" t="str">
        <f t="shared" si="5"/>
        <v>366days</v>
      </c>
      <c r="J138" t="str">
        <f>IFERROR(INDEX('Domestic 2025'!$N:$N,MATCH($I138,'Domestic 2025'!$K:$K,0)),IFERROR(INDEX('Domestic 2025'!$N:$N,MATCH($D138,'Domestic 2025'!$F:$F,0)),"Other"))</f>
        <v>Other</v>
      </c>
    </row>
    <row r="139" spans="1:10" ht="18" x14ac:dyDescent="0.2">
      <c r="A139" s="18">
        <v>138</v>
      </c>
      <c r="B139" s="3" t="s">
        <v>902</v>
      </c>
      <c r="C139" s="19">
        <v>16572364</v>
      </c>
      <c r="D139" s="19">
        <v>12819675</v>
      </c>
      <c r="E139" s="21">
        <v>0.77400000000000002</v>
      </c>
      <c r="F139" s="19">
        <v>3752108</v>
      </c>
      <c r="G139" s="21">
        <v>0.22600000000000001</v>
      </c>
      <c r="H139" t="str">
        <f t="shared" si="4"/>
        <v>Jaws 2025 Re-release</v>
      </c>
      <c r="I139" t="str">
        <f t="shared" si="5"/>
        <v>jaws2025rerelease</v>
      </c>
      <c r="J139" t="str">
        <f>IFERROR(INDEX('Domestic 2025'!$N:$N,MATCH($I139,'Domestic 2025'!$K:$K,0)),IFERROR(INDEX('Domestic 2025'!$N:$N,MATCH($D139,'Domestic 2025'!$F:$F,0)),"Other"))</f>
        <v>Other</v>
      </c>
    </row>
    <row r="140" spans="1:10" ht="18" x14ac:dyDescent="0.2">
      <c r="A140" s="18">
        <v>139</v>
      </c>
      <c r="B140" s="3" t="s">
        <v>126</v>
      </c>
      <c r="C140" s="19">
        <v>16544104</v>
      </c>
      <c r="D140" s="19">
        <v>16252948</v>
      </c>
      <c r="E140" s="21">
        <v>0.98199999999999998</v>
      </c>
      <c r="F140" s="19">
        <v>291156</v>
      </c>
      <c r="G140" s="21">
        <v>1.7999999999999999E-2</v>
      </c>
      <c r="H140" t="str">
        <f t="shared" si="4"/>
        <v>Friendship</v>
      </c>
      <c r="I140" t="str">
        <f t="shared" si="5"/>
        <v>friendship</v>
      </c>
      <c r="J140" t="str">
        <f>IFERROR(INDEX('Domestic 2025'!$N:$N,MATCH($I140,'Domestic 2025'!$K:$K,0)),IFERROR(INDEX('Domestic 2025'!$N:$N,MATCH($D140,'Domestic 2025'!$F:$F,0)),"Other"))</f>
        <v>A24</v>
      </c>
    </row>
    <row r="141" spans="1:10" ht="18" x14ac:dyDescent="0.2">
      <c r="A141" s="18">
        <v>140</v>
      </c>
      <c r="B141" s="3" t="s">
        <v>137</v>
      </c>
      <c r="C141" s="19">
        <v>16423464</v>
      </c>
      <c r="D141" s="19">
        <v>12899252</v>
      </c>
      <c r="E141" s="21">
        <v>0.78500000000000003</v>
      </c>
      <c r="F141" s="19">
        <v>3524212</v>
      </c>
      <c r="G141" s="21">
        <v>0.215</v>
      </c>
      <c r="H141" t="str">
        <f t="shared" si="4"/>
        <v>Death of a Unicorn</v>
      </c>
      <c r="I141" t="str">
        <f t="shared" si="5"/>
        <v>deathofaunicorn</v>
      </c>
      <c r="J141" t="str">
        <f>IFERROR(INDEX('Domestic 2025'!$N:$N,MATCH($I141,'Domestic 2025'!$K:$K,0)),IFERROR(INDEX('Domestic 2025'!$N:$N,MATCH($D141,'Domestic 2025'!$F:$F,0)),"Other"))</f>
        <v>A24</v>
      </c>
    </row>
    <row r="142" spans="1:10" ht="18" x14ac:dyDescent="0.2">
      <c r="A142" s="18">
        <v>141</v>
      </c>
      <c r="B142" s="3" t="s">
        <v>903</v>
      </c>
      <c r="C142" s="19">
        <v>16179829</v>
      </c>
      <c r="D142" s="18" t="s">
        <v>850</v>
      </c>
      <c r="E142" s="18" t="s">
        <v>850</v>
      </c>
      <c r="F142" s="19">
        <v>16179829</v>
      </c>
      <c r="G142" s="20">
        <v>1</v>
      </c>
      <c r="H142" t="str">
        <f t="shared" si="4"/>
        <v>Kraken</v>
      </c>
      <c r="I142" t="str">
        <f t="shared" si="5"/>
        <v>kraken</v>
      </c>
      <c r="J142" t="str">
        <f>IFERROR(INDEX('Domestic 2025'!$N:$N,MATCH($I142,'Domestic 2025'!$K:$K,0)),IFERROR(INDEX('Domestic 2025'!$N:$N,MATCH($D142,'Domestic 2025'!$F:$F,0)),"Other"))</f>
        <v>Other</v>
      </c>
    </row>
    <row r="143" spans="1:10" ht="18" x14ac:dyDescent="0.2">
      <c r="A143" s="18">
        <v>142</v>
      </c>
      <c r="B143" s="3" t="s">
        <v>904</v>
      </c>
      <c r="C143" s="19">
        <v>16060726</v>
      </c>
      <c r="D143" s="18" t="s">
        <v>850</v>
      </c>
      <c r="E143" s="18" t="s">
        <v>850</v>
      </c>
      <c r="F143" s="19">
        <v>16060726</v>
      </c>
      <c r="G143" s="20">
        <v>1</v>
      </c>
      <c r="H143" t="str">
        <f t="shared" si="4"/>
        <v>Boss</v>
      </c>
      <c r="I143" t="str">
        <f t="shared" si="5"/>
        <v>boss</v>
      </c>
      <c r="J143" t="str">
        <f>IFERROR(INDEX('Domestic 2025'!$N:$N,MATCH($I143,'Domestic 2025'!$K:$K,0)),IFERROR(INDEX('Domestic 2025'!$N:$N,MATCH($D143,'Domestic 2025'!$F:$F,0)),"Other"))</f>
        <v>Other</v>
      </c>
    </row>
    <row r="144" spans="1:10" ht="18" x14ac:dyDescent="0.2">
      <c r="A144" s="18">
        <v>143</v>
      </c>
      <c r="B144" s="3" t="s">
        <v>905</v>
      </c>
      <c r="C144" s="19">
        <v>16046808</v>
      </c>
      <c r="D144" s="19">
        <v>1057988</v>
      </c>
      <c r="E144" s="21">
        <v>6.6000000000000003E-2</v>
      </c>
      <c r="F144" s="19">
        <v>14988820</v>
      </c>
      <c r="G144" s="21">
        <v>0.93400000000000005</v>
      </c>
      <c r="H144" t="str">
        <f t="shared" si="4"/>
        <v>I Swear</v>
      </c>
      <c r="I144" t="str">
        <f t="shared" si="5"/>
        <v>iswear</v>
      </c>
      <c r="J144" t="str">
        <f>IFERROR(INDEX('Domestic 2025'!$N:$N,MATCH($I144,'Domestic 2025'!$K:$K,0)),IFERROR(INDEX('Domestic 2025'!$N:$N,MATCH($D144,'Domestic 2025'!$F:$F,0)),"Other"))</f>
        <v>Other</v>
      </c>
    </row>
    <row r="145" spans="1:10" ht="18" x14ac:dyDescent="0.2">
      <c r="A145" s="18">
        <v>144</v>
      </c>
      <c r="B145" s="3" t="s">
        <v>906</v>
      </c>
      <c r="C145" s="19">
        <v>16018429</v>
      </c>
      <c r="D145" s="18" t="s">
        <v>850</v>
      </c>
      <c r="E145" s="18" t="s">
        <v>850</v>
      </c>
      <c r="F145" s="19">
        <v>16018429</v>
      </c>
      <c r="G145" s="20">
        <v>1</v>
      </c>
      <c r="H145" t="str">
        <f t="shared" si="4"/>
        <v>Alice in Wonderland</v>
      </c>
      <c r="I145" t="str">
        <f t="shared" si="5"/>
        <v>aliceinwonderland</v>
      </c>
      <c r="J145" t="str">
        <f>IFERROR(INDEX('Domestic 2025'!$N:$N,MATCH($I145,'Domestic 2025'!$K:$K,0)),IFERROR(INDEX('Domestic 2025'!$N:$N,MATCH($D145,'Domestic 2025'!$F:$F,0)),"Other"))</f>
        <v>Other</v>
      </c>
    </row>
    <row r="146" spans="1:10" ht="18" x14ac:dyDescent="0.2">
      <c r="A146" s="18">
        <v>145</v>
      </c>
      <c r="B146" s="3" t="s">
        <v>359</v>
      </c>
      <c r="C146" s="19">
        <v>15848013</v>
      </c>
      <c r="D146" s="19">
        <v>733419</v>
      </c>
      <c r="E146" s="21">
        <v>4.5999999999999999E-2</v>
      </c>
      <c r="F146" s="19">
        <v>15114594</v>
      </c>
      <c r="G146" s="21">
        <v>0.95399999999999996</v>
      </c>
      <c r="H146" t="str">
        <f t="shared" si="4"/>
        <v>Grand Prix of Europe</v>
      </c>
      <c r="I146" t="str">
        <f t="shared" si="5"/>
        <v>grandprixofeurope</v>
      </c>
      <c r="J146" t="str">
        <f>IFERROR(INDEX('Domestic 2025'!$N:$N,MATCH($I146,'Domestic 2025'!$K:$K,0)),IFERROR(INDEX('Domestic 2025'!$N:$N,MATCH($D146,'Domestic 2025'!$F:$F,0)),"Other"))</f>
        <v>Viva Pictures</v>
      </c>
    </row>
    <row r="147" spans="1:10" ht="18" x14ac:dyDescent="0.2">
      <c r="A147" s="18">
        <v>146</v>
      </c>
      <c r="B147" s="3" t="s">
        <v>907</v>
      </c>
      <c r="C147" s="19">
        <v>15724072</v>
      </c>
      <c r="D147" s="18" t="s">
        <v>850</v>
      </c>
      <c r="E147" s="18" t="s">
        <v>850</v>
      </c>
      <c r="F147" s="19">
        <v>15724072</v>
      </c>
      <c r="G147" s="20">
        <v>1</v>
      </c>
      <c r="H147" t="str">
        <f t="shared" si="4"/>
        <v>Father There is Only One 5</v>
      </c>
      <c r="I147" t="str">
        <f t="shared" si="5"/>
        <v>fatherthereisonlyone</v>
      </c>
      <c r="J147" t="str">
        <f>IFERROR(INDEX('Domestic 2025'!$N:$N,MATCH($I147,'Domestic 2025'!$K:$K,0)),IFERROR(INDEX('Domestic 2025'!$N:$N,MATCH($D147,'Domestic 2025'!$F:$F,0)),"Other"))</f>
        <v>Other</v>
      </c>
    </row>
    <row r="148" spans="1:10" ht="18" x14ac:dyDescent="0.2">
      <c r="A148" s="18">
        <v>147</v>
      </c>
      <c r="B148" s="3" t="s">
        <v>908</v>
      </c>
      <c r="C148" s="19">
        <v>15480148</v>
      </c>
      <c r="D148" s="18" t="s">
        <v>850</v>
      </c>
      <c r="E148" s="18" t="s">
        <v>850</v>
      </c>
      <c r="F148" s="19">
        <v>15480148</v>
      </c>
      <c r="G148" s="20">
        <v>1</v>
      </c>
      <c r="H148" t="str">
        <f t="shared" si="4"/>
        <v>Yan Yana</v>
      </c>
      <c r="I148" t="str">
        <f t="shared" si="5"/>
        <v>yanyana</v>
      </c>
      <c r="J148" t="str">
        <f>IFERROR(INDEX('Domestic 2025'!$N:$N,MATCH($I148,'Domestic 2025'!$K:$K,0)),IFERROR(INDEX('Domestic 2025'!$N:$N,MATCH($D148,'Domestic 2025'!$F:$F,0)),"Other"))</f>
        <v>Other</v>
      </c>
    </row>
    <row r="149" spans="1:10" ht="18" x14ac:dyDescent="0.2">
      <c r="A149" s="18">
        <v>148</v>
      </c>
      <c r="B149" s="3" t="s">
        <v>131</v>
      </c>
      <c r="C149" s="19">
        <v>15202565</v>
      </c>
      <c r="D149" s="19">
        <v>15201659</v>
      </c>
      <c r="E149" s="20">
        <v>1</v>
      </c>
      <c r="F149" s="19">
        <v>906</v>
      </c>
      <c r="G149" s="18" t="s">
        <v>909</v>
      </c>
      <c r="H149" t="str">
        <f t="shared" si="4"/>
        <v>The Last Rodeo</v>
      </c>
      <c r="I149" t="str">
        <f t="shared" si="5"/>
        <v>thelastrodeo</v>
      </c>
      <c r="J149" t="str">
        <f>IFERROR(INDEX('Domestic 2025'!$N:$N,MATCH($I149,'Domestic 2025'!$K:$K,0)),IFERROR(INDEX('Domestic 2025'!$N:$N,MATCH($D149,'Domestic 2025'!$F:$F,0)),"Other"))</f>
        <v>Angel Studios</v>
      </c>
    </row>
    <row r="150" spans="1:10" ht="18" x14ac:dyDescent="0.2">
      <c r="A150" s="18">
        <v>149</v>
      </c>
      <c r="B150" s="3" t="s">
        <v>910</v>
      </c>
      <c r="C150" s="19">
        <v>15041950</v>
      </c>
      <c r="D150" s="19">
        <v>1949379</v>
      </c>
      <c r="E150" s="20">
        <v>0.13</v>
      </c>
      <c r="F150" s="19">
        <v>13092571</v>
      </c>
      <c r="G150" s="20">
        <v>0.87</v>
      </c>
      <c r="H150" t="str">
        <f t="shared" si="4"/>
        <v>Back to the Past</v>
      </c>
      <c r="I150" t="str">
        <f t="shared" si="5"/>
        <v>backtothepast</v>
      </c>
      <c r="J150" t="str">
        <f>IFERROR(INDEX('Domestic 2025'!$N:$N,MATCH($I150,'Domestic 2025'!$K:$K,0)),IFERROR(INDEX('Domestic 2025'!$N:$N,MATCH($D150,'Domestic 2025'!$F:$F,0)),"Other"))</f>
        <v>Other</v>
      </c>
    </row>
    <row r="151" spans="1:10" ht="18" x14ac:dyDescent="0.2">
      <c r="A151" s="18">
        <v>150</v>
      </c>
      <c r="B151" s="3" t="s">
        <v>911</v>
      </c>
      <c r="C151" s="19">
        <v>14721666</v>
      </c>
      <c r="D151" s="19">
        <v>3661284</v>
      </c>
      <c r="E151" s="21">
        <v>0.249</v>
      </c>
      <c r="F151" s="19">
        <v>11060382</v>
      </c>
      <c r="G151" s="21">
        <v>0.751</v>
      </c>
      <c r="H151" t="str">
        <f t="shared" si="4"/>
        <v>Colorful Stage! The Movie: A Miku Who Can't Sing</v>
      </c>
      <c r="I151" t="str">
        <f t="shared" si="5"/>
        <v>colorfulstagethemovie</v>
      </c>
      <c r="J151" t="str">
        <f>IFERROR(INDEX('Domestic 2025'!$N:$N,MATCH($I151,'Domestic 2025'!$K:$K,0)),IFERROR(INDEX('Domestic 2025'!$N:$N,MATCH($D151,'Domestic 2025'!$F:$F,0)),"Other"))</f>
        <v>GKIDS</v>
      </c>
    </row>
    <row r="152" spans="1:10" ht="18" x14ac:dyDescent="0.2">
      <c r="A152" s="18">
        <v>151</v>
      </c>
      <c r="B152" s="3" t="s">
        <v>143</v>
      </c>
      <c r="C152" s="19">
        <v>14673369</v>
      </c>
      <c r="D152" s="19">
        <v>10403353</v>
      </c>
      <c r="E152" s="21">
        <v>0.70899999999999996</v>
      </c>
      <c r="F152" s="19">
        <v>4270016</v>
      </c>
      <c r="G152" s="21">
        <v>0.29099999999999998</v>
      </c>
      <c r="H152" t="str">
        <f t="shared" si="4"/>
        <v>Becoming Led Zeppelin</v>
      </c>
      <c r="I152" t="str">
        <f t="shared" si="5"/>
        <v>becomingledzeppelin</v>
      </c>
      <c r="J152" t="str">
        <f>IFERROR(INDEX('Domestic 2025'!$N:$N,MATCH($I152,'Domestic 2025'!$K:$K,0)),IFERROR(INDEX('Domestic 2025'!$N:$N,MATCH($D152,'Domestic 2025'!$F:$F,0)),"Other"))</f>
        <v>Sony Pictures Cla…</v>
      </c>
    </row>
    <row r="153" spans="1:10" ht="18" x14ac:dyDescent="0.2">
      <c r="A153" s="18">
        <v>152</v>
      </c>
      <c r="B153" s="3" t="s">
        <v>912</v>
      </c>
      <c r="C153" s="19">
        <v>14563318</v>
      </c>
      <c r="D153" s="18" t="s">
        <v>850</v>
      </c>
      <c r="E153" s="18" t="s">
        <v>850</v>
      </c>
      <c r="F153" s="19">
        <v>14563318</v>
      </c>
      <c r="G153" s="20">
        <v>1</v>
      </c>
      <c r="H153" t="str">
        <f t="shared" si="4"/>
        <v>The Match</v>
      </c>
      <c r="I153" t="str">
        <f t="shared" si="5"/>
        <v>thematch</v>
      </c>
      <c r="J153" t="str">
        <f>IFERROR(INDEX('Domestic 2025'!$N:$N,MATCH($I153,'Domestic 2025'!$K:$K,0)),IFERROR(INDEX('Domestic 2025'!$N:$N,MATCH($D153,'Domestic 2025'!$F:$F,0)),"Other"))</f>
        <v>Other</v>
      </c>
    </row>
    <row r="154" spans="1:10" ht="18" x14ac:dyDescent="0.2">
      <c r="A154" s="18">
        <v>153</v>
      </c>
      <c r="B154" s="3" t="s">
        <v>913</v>
      </c>
      <c r="C154" s="19">
        <v>14530388</v>
      </c>
      <c r="D154" s="18" t="s">
        <v>850</v>
      </c>
      <c r="E154" s="18" t="s">
        <v>850</v>
      </c>
      <c r="F154" s="19">
        <v>14530388</v>
      </c>
      <c r="G154" s="20">
        <v>1</v>
      </c>
      <c r="H154" t="str">
        <f t="shared" si="4"/>
        <v>5 Centimeters Per Second</v>
      </c>
      <c r="I154" t="str">
        <f t="shared" si="5"/>
        <v>5centimeterspersecond</v>
      </c>
      <c r="J154" t="str">
        <f>IFERROR(INDEX('Domestic 2025'!$N:$N,MATCH($I154,'Domestic 2025'!$K:$K,0)),IFERROR(INDEX('Domestic 2025'!$N:$N,MATCH($D154,'Domestic 2025'!$F:$F,0)),"Other"))</f>
        <v>Other</v>
      </c>
    </row>
    <row r="155" spans="1:10" ht="18" x14ac:dyDescent="0.2">
      <c r="A155" s="18">
        <v>154</v>
      </c>
      <c r="B155" s="3" t="s">
        <v>914</v>
      </c>
      <c r="C155" s="19">
        <v>14523318</v>
      </c>
      <c r="D155" s="18" t="s">
        <v>850</v>
      </c>
      <c r="E155" s="18" t="s">
        <v>850</v>
      </c>
      <c r="F155" s="19">
        <v>14523318</v>
      </c>
      <c r="G155" s="20">
        <v>1</v>
      </c>
      <c r="H155" t="str">
        <f t="shared" si="4"/>
        <v>More Beautiful</v>
      </c>
      <c r="I155" t="str">
        <f t="shared" si="5"/>
        <v>morebeautiful</v>
      </c>
      <c r="J155" t="str">
        <f>IFERROR(INDEX('Domestic 2025'!$N:$N,MATCH($I155,'Domestic 2025'!$K:$K,0)),IFERROR(INDEX('Domestic 2025'!$N:$N,MATCH($D155,'Domestic 2025'!$F:$F,0)),"Other"))</f>
        <v>Other</v>
      </c>
    </row>
    <row r="156" spans="1:10" ht="18" x14ac:dyDescent="0.2">
      <c r="A156" s="18">
        <v>155</v>
      </c>
      <c r="B156" s="3" t="s">
        <v>915</v>
      </c>
      <c r="C156" s="19">
        <v>14377330</v>
      </c>
      <c r="D156" s="18" t="s">
        <v>850</v>
      </c>
      <c r="E156" s="18" t="s">
        <v>850</v>
      </c>
      <c r="F156" s="19">
        <v>14377330</v>
      </c>
      <c r="G156" s="20">
        <v>1</v>
      </c>
      <c r="H156" t="str">
        <f t="shared" si="4"/>
        <v>Black Showman</v>
      </c>
      <c r="I156" t="str">
        <f t="shared" si="5"/>
        <v>blackshowman</v>
      </c>
      <c r="J156" t="str">
        <f>IFERROR(INDEX('Domestic 2025'!$N:$N,MATCH($I156,'Domestic 2025'!$K:$K,0)),IFERROR(INDEX('Domestic 2025'!$N:$N,MATCH($D156,'Domestic 2025'!$F:$F,0)),"Other"))</f>
        <v>Other</v>
      </c>
    </row>
    <row r="157" spans="1:10" ht="18" x14ac:dyDescent="0.2">
      <c r="A157" s="18">
        <v>156</v>
      </c>
      <c r="B157" s="3" t="s">
        <v>205</v>
      </c>
      <c r="C157" s="19">
        <v>14235885</v>
      </c>
      <c r="D157" s="19">
        <v>3294990</v>
      </c>
      <c r="E157" s="21">
        <v>0.23100000000000001</v>
      </c>
      <c r="F157" s="19">
        <v>10940895</v>
      </c>
      <c r="G157" s="21">
        <v>0.76900000000000002</v>
      </c>
      <c r="H157" t="str">
        <f t="shared" si="4"/>
        <v>The Penguin Lessons</v>
      </c>
      <c r="I157" t="str">
        <f t="shared" si="5"/>
        <v>thepenguinlessons</v>
      </c>
      <c r="J157" t="str">
        <f>IFERROR(INDEX('Domestic 2025'!$N:$N,MATCH($I157,'Domestic 2025'!$K:$K,0)),IFERROR(INDEX('Domestic 2025'!$N:$N,MATCH($D157,'Domestic 2025'!$F:$F,0)),"Other"))</f>
        <v>Sony Pictures Cla…</v>
      </c>
    </row>
    <row r="158" spans="1:10" ht="18" x14ac:dyDescent="0.2">
      <c r="A158" s="18">
        <v>157</v>
      </c>
      <c r="B158" s="3" t="s">
        <v>916</v>
      </c>
      <c r="C158" s="19">
        <v>14125640</v>
      </c>
      <c r="D158" s="19">
        <v>111394</v>
      </c>
      <c r="E158" s="21">
        <v>8.0000000000000002E-3</v>
      </c>
      <c r="F158" s="19">
        <v>14014246</v>
      </c>
      <c r="G158" s="21">
        <v>0.99199999999999999</v>
      </c>
      <c r="H158" t="str">
        <f t="shared" si="4"/>
        <v>Hi-Five</v>
      </c>
      <c r="I158" t="str">
        <f t="shared" si="5"/>
        <v>hifive</v>
      </c>
      <c r="J158" t="str">
        <f>IFERROR(INDEX('Domestic 2025'!$N:$N,MATCH($I158,'Domestic 2025'!$K:$K,0)),IFERROR(INDEX('Domestic 2025'!$N:$N,MATCH($D158,'Domestic 2025'!$F:$F,0)),"Other"))</f>
        <v>Well Go USA</v>
      </c>
    </row>
    <row r="159" spans="1:10" ht="18" x14ac:dyDescent="0.2">
      <c r="A159" s="18">
        <v>158</v>
      </c>
      <c r="B159" s="3" t="s">
        <v>253</v>
      </c>
      <c r="C159" s="19">
        <v>13876324</v>
      </c>
      <c r="D159" s="19">
        <v>1902241</v>
      </c>
      <c r="E159" s="21">
        <v>0.13700000000000001</v>
      </c>
      <c r="F159" s="19">
        <v>11974083</v>
      </c>
      <c r="G159" s="21">
        <v>0.86299999999999999</v>
      </c>
      <c r="H159" t="str">
        <f t="shared" si="4"/>
        <v>Pets on a Train</v>
      </c>
      <c r="I159" t="str">
        <f t="shared" si="5"/>
        <v>petsonatrain</v>
      </c>
      <c r="J159" t="str">
        <f>IFERROR(INDEX('Domestic 2025'!$N:$N,MATCH($I159,'Domestic 2025'!$K:$K,0)),IFERROR(INDEX('Domestic 2025'!$N:$N,MATCH($D159,'Domestic 2025'!$F:$F,0)),"Other"))</f>
        <v>Viva Pictures</v>
      </c>
    </row>
    <row r="160" spans="1:10" ht="18" x14ac:dyDescent="0.2">
      <c r="A160" s="18">
        <v>159</v>
      </c>
      <c r="B160" s="3" t="s">
        <v>917</v>
      </c>
      <c r="C160" s="19">
        <v>13853291</v>
      </c>
      <c r="D160" s="19">
        <v>4383734</v>
      </c>
      <c r="E160" s="21">
        <v>0.316</v>
      </c>
      <c r="F160" s="19">
        <v>9469557</v>
      </c>
      <c r="G160" s="21">
        <v>0.68400000000000005</v>
      </c>
      <c r="H160" t="str">
        <f t="shared" si="4"/>
        <v>Avatar: The Way of Water 2025 Re-release</v>
      </c>
      <c r="I160" t="str">
        <f t="shared" si="5"/>
        <v>avatarthewayofwater</v>
      </c>
      <c r="J160" t="str">
        <f>IFERROR(INDEX('Domestic 2025'!$N:$N,MATCH($I160,'Domestic 2025'!$K:$K,0)),IFERROR(INDEX('Domestic 2025'!$N:$N,MATCH($D160,'Domestic 2025'!$F:$F,0)),"Other"))</f>
        <v>20th Century Stud…</v>
      </c>
    </row>
    <row r="161" spans="1:10" ht="18" x14ac:dyDescent="0.2">
      <c r="A161" s="18">
        <v>160</v>
      </c>
      <c r="B161" s="3" t="s">
        <v>153</v>
      </c>
      <c r="C161" s="19">
        <v>13850731</v>
      </c>
      <c r="D161" s="19">
        <v>7251799</v>
      </c>
      <c r="E161" s="21">
        <v>0.52400000000000002</v>
      </c>
      <c r="F161" s="19">
        <v>6598932</v>
      </c>
      <c r="G161" s="21">
        <v>0.47599999999999998</v>
      </c>
      <c r="H161" t="str">
        <f t="shared" si="4"/>
        <v>Clown in a Cornfield</v>
      </c>
      <c r="I161" t="str">
        <f t="shared" si="5"/>
        <v>clowninacornfield</v>
      </c>
      <c r="J161" t="str">
        <f>IFERROR(INDEX('Domestic 2025'!$N:$N,MATCH($I161,'Domestic 2025'!$K:$K,0)),IFERROR(INDEX('Domestic 2025'!$N:$N,MATCH($D161,'Domestic 2025'!$F:$F,0)),"Other"))</f>
        <v>RLJ Entertainment</v>
      </c>
    </row>
    <row r="162" spans="1:10" ht="18" x14ac:dyDescent="0.2">
      <c r="A162" s="18">
        <v>161</v>
      </c>
      <c r="B162" s="3" t="s">
        <v>144</v>
      </c>
      <c r="C162" s="19">
        <v>13741720</v>
      </c>
      <c r="D162" s="19">
        <v>10223277</v>
      </c>
      <c r="E162" s="21">
        <v>0.74399999999999999</v>
      </c>
      <c r="F162" s="19">
        <v>3518443</v>
      </c>
      <c r="G162" s="21">
        <v>0.25600000000000001</v>
      </c>
      <c r="H162" t="str">
        <f t="shared" si="4"/>
        <v>Eddington</v>
      </c>
      <c r="I162" t="str">
        <f t="shared" si="5"/>
        <v>eddington</v>
      </c>
      <c r="J162" t="str">
        <f>IFERROR(INDEX('Domestic 2025'!$N:$N,MATCH($I162,'Domestic 2025'!$K:$K,0)),IFERROR(INDEX('Domestic 2025'!$N:$N,MATCH($D162,'Domestic 2025'!$F:$F,0)),"Other"))</f>
        <v>A24</v>
      </c>
    </row>
    <row r="163" spans="1:10" ht="18" x14ac:dyDescent="0.2">
      <c r="A163" s="18">
        <v>162</v>
      </c>
      <c r="B163" s="3" t="s">
        <v>918</v>
      </c>
      <c r="C163" s="19">
        <v>13125103</v>
      </c>
      <c r="D163" s="18" t="s">
        <v>850</v>
      </c>
      <c r="E163" s="18" t="s">
        <v>850</v>
      </c>
      <c r="F163" s="19">
        <v>13125103</v>
      </c>
      <c r="G163" s="20">
        <v>1</v>
      </c>
      <c r="H163" t="str">
        <f t="shared" si="4"/>
        <v>The 4 Rascals</v>
      </c>
      <c r="I163" t="str">
        <f t="shared" si="5"/>
        <v>the4rascals</v>
      </c>
      <c r="J163" t="str">
        <f>IFERROR(INDEX('Domestic 2025'!$N:$N,MATCH($I163,'Domestic 2025'!$K:$K,0)),IFERROR(INDEX('Domestic 2025'!$N:$N,MATCH($D163,'Domestic 2025'!$F:$F,0)),"Other"))</f>
        <v>Other</v>
      </c>
    </row>
    <row r="164" spans="1:10" ht="18" x14ac:dyDescent="0.2">
      <c r="A164" s="18">
        <v>163</v>
      </c>
      <c r="B164" s="3" t="s">
        <v>919</v>
      </c>
      <c r="C164" s="19">
        <v>13123545</v>
      </c>
      <c r="D164" s="19">
        <v>7923545</v>
      </c>
      <c r="E164" s="21">
        <v>0.60399999999999998</v>
      </c>
      <c r="F164" s="19">
        <v>5200000</v>
      </c>
      <c r="G164" s="21">
        <v>0.39600000000000002</v>
      </c>
      <c r="H164" t="str">
        <f t="shared" si="4"/>
        <v>Back to the Future 40th Anniversary</v>
      </c>
      <c r="I164" t="str">
        <f t="shared" si="5"/>
        <v>backtothefuture40tha</v>
      </c>
      <c r="J164" t="str">
        <f>IFERROR(INDEX('Domestic 2025'!$N:$N,MATCH($I164,'Domestic 2025'!$K:$K,0)),IFERROR(INDEX('Domestic 2025'!$N:$N,MATCH($D164,'Domestic 2025'!$F:$F,0)),"Other"))</f>
        <v>Universal</v>
      </c>
    </row>
    <row r="165" spans="1:10" ht="18" x14ac:dyDescent="0.2">
      <c r="A165" s="18">
        <v>164</v>
      </c>
      <c r="B165" s="3" t="s">
        <v>920</v>
      </c>
      <c r="C165" s="19">
        <v>13073325</v>
      </c>
      <c r="D165" s="18" t="s">
        <v>850</v>
      </c>
      <c r="E165" s="18" t="s">
        <v>850</v>
      </c>
      <c r="F165" s="19">
        <v>13073325</v>
      </c>
      <c r="G165" s="20">
        <v>1</v>
      </c>
      <c r="H165" t="str">
        <f t="shared" si="4"/>
        <v>Shinso wo Ohanashi Shimasu</v>
      </c>
      <c r="I165" t="str">
        <f t="shared" si="5"/>
        <v>shinsowoohanashishimas</v>
      </c>
      <c r="J165" t="str">
        <f>IFERROR(INDEX('Domestic 2025'!$N:$N,MATCH($I165,'Domestic 2025'!$K:$K,0)),IFERROR(INDEX('Domestic 2025'!$N:$N,MATCH($D165,'Domestic 2025'!$F:$F,0)),"Other"))</f>
        <v>Other</v>
      </c>
    </row>
    <row r="166" spans="1:10" ht="18" x14ac:dyDescent="0.2">
      <c r="A166" s="18">
        <v>165</v>
      </c>
      <c r="B166" s="3" t="s">
        <v>204</v>
      </c>
      <c r="C166" s="19">
        <v>12903760</v>
      </c>
      <c r="D166" s="19">
        <v>3359480</v>
      </c>
      <c r="E166" s="20">
        <v>0.26</v>
      </c>
      <c r="F166" s="19">
        <v>9544280</v>
      </c>
      <c r="G166" s="20">
        <v>0.74</v>
      </c>
      <c r="H166" t="str">
        <f t="shared" si="4"/>
        <v>Saiyaara</v>
      </c>
      <c r="I166" t="str">
        <f t="shared" si="5"/>
        <v>saiyaara</v>
      </c>
      <c r="J166" t="str">
        <f>IFERROR(INDEX('Domestic 2025'!$N:$N,MATCH($I166,'Domestic 2025'!$K:$K,0)),IFERROR(INDEX('Domestic 2025'!$N:$N,MATCH($D166,'Domestic 2025'!$F:$F,0)),"Other"))</f>
        <v>Yash Raj Films</v>
      </c>
    </row>
    <row r="167" spans="1:10" ht="18" x14ac:dyDescent="0.2">
      <c r="A167" s="18">
        <v>166</v>
      </c>
      <c r="B167" s="3" t="s">
        <v>921</v>
      </c>
      <c r="C167" s="19">
        <v>12880508</v>
      </c>
      <c r="D167" s="18" t="s">
        <v>850</v>
      </c>
      <c r="E167" s="18" t="s">
        <v>850</v>
      </c>
      <c r="F167" s="19">
        <v>12880508</v>
      </c>
      <c r="G167" s="20">
        <v>1</v>
      </c>
      <c r="H167" t="str">
        <f t="shared" si="4"/>
        <v>The Three Investigators and the Carpathian Dog</v>
      </c>
      <c r="I167" t="str">
        <f t="shared" si="5"/>
        <v>thethreeinvestigatorsa</v>
      </c>
      <c r="J167" t="str">
        <f>IFERROR(INDEX('Domestic 2025'!$N:$N,MATCH($I167,'Domestic 2025'!$K:$K,0)),IFERROR(INDEX('Domestic 2025'!$N:$N,MATCH($D167,'Domestic 2025'!$F:$F,0)),"Other"))</f>
        <v>Other</v>
      </c>
    </row>
    <row r="168" spans="1:10" ht="18" x14ac:dyDescent="0.2">
      <c r="A168" s="18">
        <v>167</v>
      </c>
      <c r="B168" s="3" t="s">
        <v>922</v>
      </c>
      <c r="C168" s="19">
        <v>12599911</v>
      </c>
      <c r="D168" s="18" t="s">
        <v>850</v>
      </c>
      <c r="E168" s="18" t="s">
        <v>850</v>
      </c>
      <c r="F168" s="19">
        <v>12599911</v>
      </c>
      <c r="G168" s="20">
        <v>1</v>
      </c>
      <c r="H168" t="str">
        <f t="shared" si="4"/>
        <v>How to Make a Killing</v>
      </c>
      <c r="I168" t="str">
        <f t="shared" si="5"/>
        <v>howtomakeakilling</v>
      </c>
      <c r="J168" t="str">
        <f>IFERROR(INDEX('Domestic 2025'!$N:$N,MATCH($I168,'Domestic 2025'!$K:$K,0)),IFERROR(INDEX('Domestic 2025'!$N:$N,MATCH($D168,'Domestic 2025'!$F:$F,0)),"Other"))</f>
        <v>Other</v>
      </c>
    </row>
    <row r="169" spans="1:10" ht="18" x14ac:dyDescent="0.2">
      <c r="A169" s="18">
        <v>168</v>
      </c>
      <c r="B169" s="3" t="s">
        <v>923</v>
      </c>
      <c r="C169" s="19">
        <v>12598145</v>
      </c>
      <c r="D169" s="18" t="s">
        <v>850</v>
      </c>
      <c r="E169" s="18" t="s">
        <v>850</v>
      </c>
      <c r="F169" s="19">
        <v>12598145</v>
      </c>
      <c r="G169" s="20">
        <v>1</v>
      </c>
      <c r="H169" t="str">
        <f t="shared" si="4"/>
        <v>Noise</v>
      </c>
      <c r="I169" t="str">
        <f t="shared" si="5"/>
        <v>noise</v>
      </c>
      <c r="J169" t="str">
        <f>IFERROR(INDEX('Domestic 2025'!$N:$N,MATCH($I169,'Domestic 2025'!$K:$K,0)),IFERROR(INDEX('Domestic 2025'!$N:$N,MATCH($D169,'Domestic 2025'!$F:$F,0)),"Other"))</f>
        <v>Other</v>
      </c>
    </row>
    <row r="170" spans="1:10" ht="18" x14ac:dyDescent="0.2">
      <c r="A170" s="18">
        <v>169</v>
      </c>
      <c r="B170" s="3" t="s">
        <v>924</v>
      </c>
      <c r="C170" s="19">
        <v>12536498</v>
      </c>
      <c r="D170" s="18" t="s">
        <v>850</v>
      </c>
      <c r="E170" s="18" t="s">
        <v>850</v>
      </c>
      <c r="F170" s="19">
        <v>12536498</v>
      </c>
      <c r="G170" s="20">
        <v>1</v>
      </c>
      <c r="H170" t="str">
        <f t="shared" si="4"/>
        <v>A Mouse Hunt for Christmas</v>
      </c>
      <c r="I170" t="str">
        <f t="shared" si="5"/>
        <v>amousehuntforchristma</v>
      </c>
      <c r="J170" t="str">
        <f>IFERROR(INDEX('Domestic 2025'!$N:$N,MATCH($I170,'Domestic 2025'!$K:$K,0)),IFERROR(INDEX('Domestic 2025'!$N:$N,MATCH($D170,'Domestic 2025'!$F:$F,0)),"Other"))</f>
        <v>Other</v>
      </c>
    </row>
    <row r="171" spans="1:10" ht="18" x14ac:dyDescent="0.2">
      <c r="A171" s="18">
        <v>170</v>
      </c>
      <c r="B171" s="3" t="s">
        <v>925</v>
      </c>
      <c r="C171" s="19">
        <v>12536179</v>
      </c>
      <c r="D171" s="19">
        <v>12372228</v>
      </c>
      <c r="E171" s="21">
        <v>0.98699999999999999</v>
      </c>
      <c r="F171" s="19">
        <v>163951</v>
      </c>
      <c r="G171" s="21">
        <v>1.2999999999999999E-2</v>
      </c>
      <c r="H171" t="str">
        <f t="shared" si="4"/>
        <v>The Chosen: Woes/The Chosen: The Same Coin/The Chosen: Because of Me</v>
      </c>
      <c r="I171" t="str">
        <f t="shared" si="5"/>
        <v>thechosenwoes/thechos</v>
      </c>
      <c r="J171" t="str">
        <f>IFERROR(INDEX('Domestic 2025'!$N:$N,MATCH($I171,'Domestic 2025'!$K:$K,0)),IFERROR(INDEX('Domestic 2025'!$N:$N,MATCH($D171,'Domestic 2025'!$F:$F,0)),"Other"))</f>
        <v>Other</v>
      </c>
    </row>
    <row r="172" spans="1:10" ht="18" x14ac:dyDescent="0.2">
      <c r="A172" s="18">
        <v>171</v>
      </c>
      <c r="B172" s="3" t="s">
        <v>926</v>
      </c>
      <c r="C172" s="19">
        <v>12527765</v>
      </c>
      <c r="D172" s="19">
        <v>6002538</v>
      </c>
      <c r="E172" s="21">
        <v>0.47899999999999998</v>
      </c>
      <c r="F172" s="19">
        <v>6525227</v>
      </c>
      <c r="G172" s="21">
        <v>0.52100000000000002</v>
      </c>
      <c r="H172" t="str">
        <f t="shared" si="4"/>
        <v>Kill Bill: The Whole Bloody Affair</v>
      </c>
      <c r="I172" t="str">
        <f t="shared" si="5"/>
        <v>killbillthewholebloo</v>
      </c>
      <c r="J172" t="str">
        <f>IFERROR(INDEX('Domestic 2025'!$N:$N,MATCH($I172,'Domestic 2025'!$K:$K,0)),IFERROR(INDEX('Domestic 2025'!$N:$N,MATCH($D172,'Domestic 2025'!$F:$F,0)),"Other"))</f>
        <v>Lionsgate</v>
      </c>
    </row>
    <row r="173" spans="1:10" ht="18" x14ac:dyDescent="0.2">
      <c r="A173" s="18">
        <v>172</v>
      </c>
      <c r="B173" s="3" t="s">
        <v>927</v>
      </c>
      <c r="C173" s="19">
        <v>12519614</v>
      </c>
      <c r="D173" s="18" t="s">
        <v>850</v>
      </c>
      <c r="E173" s="18" t="s">
        <v>850</v>
      </c>
      <c r="F173" s="19">
        <v>12519614</v>
      </c>
      <c r="G173" s="20">
        <v>1</v>
      </c>
      <c r="H173" t="str">
        <f t="shared" si="4"/>
        <v>Once Upon My Mother</v>
      </c>
      <c r="I173" t="str">
        <f t="shared" si="5"/>
        <v>onceuponmymother</v>
      </c>
      <c r="J173" t="str">
        <f>IFERROR(INDEX('Domestic 2025'!$N:$N,MATCH($I173,'Domestic 2025'!$K:$K,0)),IFERROR(INDEX('Domestic 2025'!$N:$N,MATCH($D173,'Domestic 2025'!$F:$F,0)),"Other"))</f>
        <v>Other</v>
      </c>
    </row>
    <row r="174" spans="1:10" ht="18" x14ac:dyDescent="0.2">
      <c r="A174" s="18">
        <v>173</v>
      </c>
      <c r="B174" s="3" t="s">
        <v>928</v>
      </c>
      <c r="C174" s="19">
        <v>12456592</v>
      </c>
      <c r="D174" s="19">
        <v>11742410</v>
      </c>
      <c r="E174" s="21">
        <v>0.94299999999999995</v>
      </c>
      <c r="F174" s="19">
        <v>714182</v>
      </c>
      <c r="G174" s="21">
        <v>5.7000000000000002E-2</v>
      </c>
      <c r="H174" t="str">
        <f t="shared" si="4"/>
        <v>The Chosen: Reunions/The Chosen: The Upper Room Part I/The Chosen: The Upper Room Part II</v>
      </c>
      <c r="I174" t="str">
        <f t="shared" si="5"/>
        <v>thechosenreunions/the</v>
      </c>
      <c r="J174" t="str">
        <f>IFERROR(INDEX('Domestic 2025'!$N:$N,MATCH($I174,'Domestic 2025'!$K:$K,0)),IFERROR(INDEX('Domestic 2025'!$N:$N,MATCH($D174,'Domestic 2025'!$F:$F,0)),"Other"))</f>
        <v>Other</v>
      </c>
    </row>
    <row r="175" spans="1:10" ht="18" x14ac:dyDescent="0.2">
      <c r="A175" s="18">
        <v>174</v>
      </c>
      <c r="B175" s="3" t="s">
        <v>929</v>
      </c>
      <c r="C175" s="19">
        <v>12216636</v>
      </c>
      <c r="D175" s="19">
        <v>5515263</v>
      </c>
      <c r="E175" s="21">
        <v>0.45100000000000001</v>
      </c>
      <c r="F175" s="19">
        <v>6701373</v>
      </c>
      <c r="G175" s="21">
        <v>0.54900000000000004</v>
      </c>
      <c r="H175" t="str">
        <f t="shared" si="4"/>
        <v>Die My Love</v>
      </c>
      <c r="I175" t="str">
        <f t="shared" si="5"/>
        <v>diemylove</v>
      </c>
      <c r="J175" t="str">
        <f>IFERROR(INDEX('Domestic 2025'!$N:$N,MATCH($I175,'Domestic 2025'!$K:$K,0)),IFERROR(INDEX('Domestic 2025'!$N:$N,MATCH($D175,'Domestic 2025'!$F:$F,0)),"Other"))</f>
        <v>MUBI</v>
      </c>
    </row>
    <row r="176" spans="1:10" ht="18" x14ac:dyDescent="0.2">
      <c r="A176" s="18">
        <v>175</v>
      </c>
      <c r="B176" s="3" t="s">
        <v>930</v>
      </c>
      <c r="C176" s="19">
        <v>12140335</v>
      </c>
      <c r="D176" s="19">
        <v>103433</v>
      </c>
      <c r="E176" s="21">
        <v>8.9999999999999993E-3</v>
      </c>
      <c r="F176" s="19">
        <v>12036902</v>
      </c>
      <c r="G176" s="21">
        <v>0.99099999999999999</v>
      </c>
      <c r="H176" t="str">
        <f t="shared" si="4"/>
        <v>Dark Nuns</v>
      </c>
      <c r="I176" t="str">
        <f t="shared" si="5"/>
        <v>darknuns</v>
      </c>
      <c r="J176" t="str">
        <f>IFERROR(INDEX('Domestic 2025'!$N:$N,MATCH($I176,'Domestic 2025'!$K:$K,0)),IFERROR(INDEX('Domestic 2025'!$N:$N,MATCH($D176,'Domestic 2025'!$F:$F,0)),"Other"))</f>
        <v>Well Go USA</v>
      </c>
    </row>
    <row r="177" spans="1:10" ht="18" x14ac:dyDescent="0.2">
      <c r="A177" s="18">
        <v>176</v>
      </c>
      <c r="B177" s="3" t="s">
        <v>931</v>
      </c>
      <c r="C177" s="19">
        <v>11998274</v>
      </c>
      <c r="D177" s="18" t="s">
        <v>850</v>
      </c>
      <c r="E177" s="18" t="s">
        <v>850</v>
      </c>
      <c r="F177" s="19">
        <v>11998274</v>
      </c>
      <c r="G177" s="20">
        <v>1</v>
      </c>
      <c r="H177" t="str">
        <f t="shared" si="4"/>
        <v>Uta No Prince-Sama: Maji Love Taboo Night Xxxx</v>
      </c>
      <c r="I177" t="str">
        <f t="shared" si="5"/>
        <v>utanoprincesamamaji</v>
      </c>
      <c r="J177" t="str">
        <f>IFERROR(INDEX('Domestic 2025'!$N:$N,MATCH($I177,'Domestic 2025'!$K:$K,0)),IFERROR(INDEX('Domestic 2025'!$N:$N,MATCH($D177,'Domestic 2025'!$F:$F,0)),"Other"))</f>
        <v>Other</v>
      </c>
    </row>
    <row r="178" spans="1:10" ht="18" x14ac:dyDescent="0.2">
      <c r="A178" s="18">
        <v>177</v>
      </c>
      <c r="B178" s="3" t="s">
        <v>932</v>
      </c>
      <c r="C178" s="19">
        <v>11916356</v>
      </c>
      <c r="D178" s="19">
        <v>132311</v>
      </c>
      <c r="E178" s="21">
        <v>1.0999999999999999E-2</v>
      </c>
      <c r="F178" s="19">
        <v>11784045</v>
      </c>
      <c r="G178" s="21">
        <v>0.98899999999999999</v>
      </c>
      <c r="H178" t="str">
        <f t="shared" si="4"/>
        <v>La Grazia</v>
      </c>
      <c r="I178" t="str">
        <f t="shared" si="5"/>
        <v>lagrazia</v>
      </c>
      <c r="J178" t="str">
        <f>IFERROR(INDEX('Domestic 2025'!$N:$N,MATCH($I178,'Domestic 2025'!$K:$K,0)),IFERROR(INDEX('Domestic 2025'!$N:$N,MATCH($D178,'Domestic 2025'!$F:$F,0)),"Other"))</f>
        <v>MUBI</v>
      </c>
    </row>
    <row r="179" spans="1:10" ht="18" x14ac:dyDescent="0.2">
      <c r="A179" s="18">
        <v>178</v>
      </c>
      <c r="B179" s="3" t="s">
        <v>933</v>
      </c>
      <c r="C179" s="19">
        <v>11766075</v>
      </c>
      <c r="D179" s="18" t="s">
        <v>850</v>
      </c>
      <c r="E179" s="18" t="s">
        <v>850</v>
      </c>
      <c r="F179" s="19">
        <v>11766075</v>
      </c>
      <c r="G179" s="20">
        <v>1</v>
      </c>
      <c r="H179" t="str">
        <f t="shared" si="4"/>
        <v>Trillion Game</v>
      </c>
      <c r="I179" t="str">
        <f t="shared" si="5"/>
        <v>trilliongame</v>
      </c>
      <c r="J179" t="str">
        <f>IFERROR(INDEX('Domestic 2025'!$N:$N,MATCH($I179,'Domestic 2025'!$K:$K,0)),IFERROR(INDEX('Domestic 2025'!$N:$N,MATCH($D179,'Domestic 2025'!$F:$F,0)),"Other"))</f>
        <v>Other</v>
      </c>
    </row>
    <row r="180" spans="1:10" ht="18" x14ac:dyDescent="0.2">
      <c r="A180" s="18">
        <v>179</v>
      </c>
      <c r="B180" s="3" t="s">
        <v>934</v>
      </c>
      <c r="C180" s="19">
        <v>11675627</v>
      </c>
      <c r="D180" s="19">
        <v>11675627</v>
      </c>
      <c r="E180" s="20">
        <v>1</v>
      </c>
      <c r="F180" s="18" t="s">
        <v>850</v>
      </c>
      <c r="G180" s="18" t="s">
        <v>850</v>
      </c>
      <c r="H180" t="str">
        <f t="shared" si="4"/>
        <v>Sarah's Oil</v>
      </c>
      <c r="I180" t="str">
        <f t="shared" si="5"/>
        <v>sarahsoil</v>
      </c>
      <c r="J180" t="str">
        <f>IFERROR(INDEX('Domestic 2025'!$N:$N,MATCH($I180,'Domestic 2025'!$K:$K,0)),IFERROR(INDEX('Domestic 2025'!$N:$N,MATCH($D180,'Domestic 2025'!$F:$F,0)),"Other"))</f>
        <v>Amazon MGM Studios</v>
      </c>
    </row>
    <row r="181" spans="1:10" ht="18" x14ac:dyDescent="0.2">
      <c r="A181" s="18">
        <v>180</v>
      </c>
      <c r="B181" s="3" t="s">
        <v>935</v>
      </c>
      <c r="C181" s="19">
        <v>11665320</v>
      </c>
      <c r="D181" s="18" t="s">
        <v>850</v>
      </c>
      <c r="E181" s="18" t="s">
        <v>850</v>
      </c>
      <c r="F181" s="19">
        <v>11665320</v>
      </c>
      <c r="G181" s="20">
        <v>1</v>
      </c>
      <c r="H181" t="str">
        <f t="shared" si="4"/>
        <v>Papiny dochki. Mama vernulas</v>
      </c>
      <c r="I181" t="str">
        <f t="shared" si="5"/>
        <v>papinydochkimamavernu</v>
      </c>
      <c r="J181" t="str">
        <f>IFERROR(INDEX('Domestic 2025'!$N:$N,MATCH($I181,'Domestic 2025'!$K:$K,0)),IFERROR(INDEX('Domestic 2025'!$N:$N,MATCH($D181,'Domestic 2025'!$F:$F,0)),"Other"))</f>
        <v>Other</v>
      </c>
    </row>
    <row r="182" spans="1:10" ht="18" x14ac:dyDescent="0.2">
      <c r="A182" s="18">
        <v>181</v>
      </c>
      <c r="B182" s="3" t="s">
        <v>936</v>
      </c>
      <c r="C182" s="19">
        <v>11567855</v>
      </c>
      <c r="D182" s="18" t="s">
        <v>850</v>
      </c>
      <c r="E182" s="18" t="s">
        <v>850</v>
      </c>
      <c r="F182" s="19">
        <v>11567855</v>
      </c>
      <c r="G182" s="20">
        <v>1</v>
      </c>
      <c r="H182" t="str">
        <f t="shared" si="4"/>
        <v>Dollhouse</v>
      </c>
      <c r="I182" t="str">
        <f t="shared" si="5"/>
        <v>dollhouse</v>
      </c>
      <c r="J182" t="str">
        <f>IFERROR(INDEX('Domestic 2025'!$N:$N,MATCH($I182,'Domestic 2025'!$K:$K,0)),IFERROR(INDEX('Domestic 2025'!$N:$N,MATCH($D182,'Domestic 2025'!$F:$F,0)),"Other"))</f>
        <v>Other</v>
      </c>
    </row>
    <row r="183" spans="1:10" ht="18" x14ac:dyDescent="0.2">
      <c r="A183" s="18">
        <v>182</v>
      </c>
      <c r="B183" s="3" t="s">
        <v>937</v>
      </c>
      <c r="C183" s="19">
        <v>11427639</v>
      </c>
      <c r="D183" s="19">
        <v>6721383</v>
      </c>
      <c r="E183" s="21">
        <v>0.58799999999999997</v>
      </c>
      <c r="F183" s="19">
        <v>4706256</v>
      </c>
      <c r="G183" s="21">
        <v>0.41199999999999998</v>
      </c>
      <c r="H183" t="str">
        <f t="shared" si="4"/>
        <v>Toy Story 2025 Re-release</v>
      </c>
      <c r="I183" t="str">
        <f t="shared" si="5"/>
        <v>toystory2025rerelease</v>
      </c>
      <c r="J183" t="str">
        <f>IFERROR(INDEX('Domestic 2025'!$N:$N,MATCH($I183,'Domestic 2025'!$K:$K,0)),IFERROR(INDEX('Domestic 2025'!$N:$N,MATCH($D183,'Domestic 2025'!$F:$F,0)),"Other"))</f>
        <v>Walt Disney</v>
      </c>
    </row>
    <row r="184" spans="1:10" ht="18" x14ac:dyDescent="0.2">
      <c r="A184" s="18">
        <v>183</v>
      </c>
      <c r="B184" s="3" t="s">
        <v>938</v>
      </c>
      <c r="C184" s="19">
        <v>11413063</v>
      </c>
      <c r="D184" s="18" t="s">
        <v>850</v>
      </c>
      <c r="E184" s="18" t="s">
        <v>850</v>
      </c>
      <c r="F184" s="19">
        <v>11413063</v>
      </c>
      <c r="G184" s="20">
        <v>1</v>
      </c>
      <c r="H184" t="str">
        <f t="shared" si="4"/>
        <v>About a Place in the Kinki Region</v>
      </c>
      <c r="I184" t="str">
        <f t="shared" si="5"/>
        <v>aboutaplaceinthekink</v>
      </c>
      <c r="J184" t="str">
        <f>IFERROR(INDEX('Domestic 2025'!$N:$N,MATCH($I184,'Domestic 2025'!$K:$K,0)),IFERROR(INDEX('Domestic 2025'!$N:$N,MATCH($D184,'Domestic 2025'!$F:$F,0)),"Other"))</f>
        <v>Other</v>
      </c>
    </row>
    <row r="185" spans="1:10" ht="18" x14ac:dyDescent="0.2">
      <c r="A185" s="18">
        <v>184</v>
      </c>
      <c r="B185" s="3" t="s">
        <v>939</v>
      </c>
      <c r="C185" s="19">
        <v>11347980</v>
      </c>
      <c r="D185" s="18" t="s">
        <v>850</v>
      </c>
      <c r="E185" s="18" t="s">
        <v>850</v>
      </c>
      <c r="F185" s="19">
        <v>11347980</v>
      </c>
      <c r="G185" s="20">
        <v>1</v>
      </c>
      <c r="H185" t="str">
        <f t="shared" si="4"/>
        <v>Dog 51</v>
      </c>
      <c r="I185" t="str">
        <f t="shared" si="5"/>
        <v>dog51</v>
      </c>
      <c r="J185" t="str">
        <f>IFERROR(INDEX('Domestic 2025'!$N:$N,MATCH($I185,'Domestic 2025'!$K:$K,0)),IFERROR(INDEX('Domestic 2025'!$N:$N,MATCH($D185,'Domestic 2025'!$F:$F,0)),"Other"))</f>
        <v>Other</v>
      </c>
    </row>
    <row r="186" spans="1:10" ht="18" x14ac:dyDescent="0.2">
      <c r="A186" s="18">
        <v>185</v>
      </c>
      <c r="B186" s="3" t="s">
        <v>940</v>
      </c>
      <c r="C186" s="19">
        <v>11306381</v>
      </c>
      <c r="D186" s="19">
        <v>34057</v>
      </c>
      <c r="E186" s="21">
        <v>3.0000000000000001E-3</v>
      </c>
      <c r="F186" s="19">
        <v>11272324</v>
      </c>
      <c r="G186" s="21">
        <v>0.997</v>
      </c>
      <c r="H186" t="str">
        <f t="shared" si="4"/>
        <v>Sirat</v>
      </c>
      <c r="I186" t="str">
        <f t="shared" si="5"/>
        <v>sirat</v>
      </c>
      <c r="J186" t="str">
        <f>IFERROR(INDEX('Domestic 2025'!$N:$N,MATCH($I186,'Domestic 2025'!$K:$K,0)),IFERROR(INDEX('Domestic 2025'!$N:$N,MATCH($D186,'Domestic 2025'!$F:$F,0)),"Other"))</f>
        <v>Neon</v>
      </c>
    </row>
    <row r="187" spans="1:10" ht="18" x14ac:dyDescent="0.2">
      <c r="A187" s="18">
        <v>186</v>
      </c>
      <c r="B187" s="3" t="s">
        <v>155</v>
      </c>
      <c r="C187" s="19">
        <v>11069405</v>
      </c>
      <c r="D187" s="19">
        <v>6900044</v>
      </c>
      <c r="E187" s="21">
        <v>0.623</v>
      </c>
      <c r="F187" s="19">
        <v>4169361</v>
      </c>
      <c r="G187" s="21">
        <v>0.377</v>
      </c>
      <c r="H187" t="str">
        <f t="shared" si="4"/>
        <v>Presence</v>
      </c>
      <c r="I187" t="str">
        <f t="shared" si="5"/>
        <v>presence</v>
      </c>
      <c r="J187" t="str">
        <f>IFERROR(INDEX('Domestic 2025'!$N:$N,MATCH($I187,'Domestic 2025'!$K:$K,0)),IFERROR(INDEX('Domestic 2025'!$N:$N,MATCH($D187,'Domestic 2025'!$F:$F,0)),"Other"))</f>
        <v>Neon</v>
      </c>
    </row>
    <row r="188" spans="1:10" ht="18" x14ac:dyDescent="0.2">
      <c r="A188" s="18">
        <v>187</v>
      </c>
      <c r="B188" s="3" t="s">
        <v>941</v>
      </c>
      <c r="C188" s="19">
        <v>10749680</v>
      </c>
      <c r="D188" s="18" t="s">
        <v>850</v>
      </c>
      <c r="E188" s="18" t="s">
        <v>850</v>
      </c>
      <c r="F188" s="19">
        <v>10749680</v>
      </c>
      <c r="G188" s="20">
        <v>1</v>
      </c>
      <c r="H188" t="str">
        <f t="shared" si="4"/>
        <v>Whispers in the Woods</v>
      </c>
      <c r="I188" t="str">
        <f t="shared" si="5"/>
        <v>whispersinthewoods</v>
      </c>
      <c r="J188" t="str">
        <f>IFERROR(INDEX('Domestic 2025'!$N:$N,MATCH($I188,'Domestic 2025'!$K:$K,0)),IFERROR(INDEX('Domestic 2025'!$N:$N,MATCH($D188,'Domestic 2025'!$F:$F,0)),"Other"))</f>
        <v>Other</v>
      </c>
    </row>
    <row r="189" spans="1:10" ht="18" x14ac:dyDescent="0.2">
      <c r="A189" s="18">
        <v>188</v>
      </c>
      <c r="B189" s="3" t="s">
        <v>942</v>
      </c>
      <c r="C189" s="19">
        <v>10587714</v>
      </c>
      <c r="D189" s="18" t="s">
        <v>850</v>
      </c>
      <c r="E189" s="18" t="s">
        <v>850</v>
      </c>
      <c r="F189" s="19">
        <v>10585368</v>
      </c>
      <c r="G189" s="20">
        <v>1</v>
      </c>
      <c r="H189" t="str">
        <f t="shared" si="4"/>
        <v>Princess Mononoke 2025 Re-release</v>
      </c>
      <c r="I189" t="str">
        <f t="shared" si="5"/>
        <v>princessmononoke2025re</v>
      </c>
      <c r="J189" t="str">
        <f>IFERROR(INDEX('Domestic 2025'!$N:$N,MATCH($I189,'Domestic 2025'!$K:$K,0)),IFERROR(INDEX('Domestic 2025'!$N:$N,MATCH($D189,'Domestic 2025'!$F:$F,0)),"Other"))</f>
        <v>Other</v>
      </c>
    </row>
    <row r="190" spans="1:10" ht="18" x14ac:dyDescent="0.2">
      <c r="A190" s="18">
        <v>189</v>
      </c>
      <c r="B190" s="3" t="s">
        <v>943</v>
      </c>
      <c r="C190" s="19">
        <v>10582896</v>
      </c>
      <c r="D190" s="18" t="s">
        <v>850</v>
      </c>
      <c r="E190" s="18" t="s">
        <v>850</v>
      </c>
      <c r="F190" s="19">
        <v>10582896</v>
      </c>
      <c r="G190" s="20">
        <v>1</v>
      </c>
      <c r="H190" t="str">
        <f t="shared" si="4"/>
        <v>It's Okay!</v>
      </c>
      <c r="I190" t="str">
        <f t="shared" si="5"/>
        <v>itsokay</v>
      </c>
      <c r="J190" t="str">
        <f>IFERROR(INDEX('Domestic 2025'!$N:$N,MATCH($I190,'Domestic 2025'!$K:$K,0)),IFERROR(INDEX('Domestic 2025'!$N:$N,MATCH($D190,'Domestic 2025'!$F:$F,0)),"Other"))</f>
        <v>Other</v>
      </c>
    </row>
    <row r="191" spans="1:10" ht="18" x14ac:dyDescent="0.2">
      <c r="A191" s="18">
        <v>190</v>
      </c>
      <c r="B191" s="3" t="s">
        <v>944</v>
      </c>
      <c r="C191" s="19">
        <v>10555462</v>
      </c>
      <c r="D191" s="18" t="s">
        <v>850</v>
      </c>
      <c r="E191" s="18" t="s">
        <v>850</v>
      </c>
      <c r="F191" s="19">
        <v>10555462</v>
      </c>
      <c r="G191" s="20">
        <v>1</v>
      </c>
      <c r="H191" t="str">
        <f t="shared" si="4"/>
        <v>A PAW Patrol Christmas</v>
      </c>
      <c r="I191" t="str">
        <f t="shared" si="5"/>
        <v>apawpatrolchristmas</v>
      </c>
      <c r="J191" t="str">
        <f>IFERROR(INDEX('Domestic 2025'!$N:$N,MATCH($I191,'Domestic 2025'!$K:$K,0)),IFERROR(INDEX('Domestic 2025'!$N:$N,MATCH($D191,'Domestic 2025'!$F:$F,0)),"Other"))</f>
        <v>Other</v>
      </c>
    </row>
    <row r="192" spans="1:10" ht="18" x14ac:dyDescent="0.2">
      <c r="A192" s="18">
        <v>191</v>
      </c>
      <c r="B192" s="3" t="s">
        <v>945</v>
      </c>
      <c r="C192" s="19">
        <v>10549632</v>
      </c>
      <c r="D192" s="18" t="s">
        <v>850</v>
      </c>
      <c r="E192" s="18" t="s">
        <v>850</v>
      </c>
      <c r="F192" s="19">
        <v>10549632</v>
      </c>
      <c r="G192" s="20">
        <v>1</v>
      </c>
      <c r="H192" t="str">
        <f t="shared" si="4"/>
        <v>To the Village to Grandpa</v>
      </c>
      <c r="I192" t="str">
        <f t="shared" si="5"/>
        <v>tothevillagetograndpa</v>
      </c>
      <c r="J192" t="str">
        <f>IFERROR(INDEX('Domestic 2025'!$N:$N,MATCH($I192,'Domestic 2025'!$K:$K,0)),IFERROR(INDEX('Domestic 2025'!$N:$N,MATCH($D192,'Domestic 2025'!$F:$F,0)),"Other"))</f>
        <v>Other</v>
      </c>
    </row>
    <row r="193" spans="1:10" ht="18" x14ac:dyDescent="0.2">
      <c r="A193" s="18">
        <v>192</v>
      </c>
      <c r="B193" s="3" t="s">
        <v>946</v>
      </c>
      <c r="C193" s="19">
        <v>10486534</v>
      </c>
      <c r="D193" s="19">
        <v>1773664</v>
      </c>
      <c r="E193" s="21">
        <v>0.16900000000000001</v>
      </c>
      <c r="F193" s="19">
        <v>8712870</v>
      </c>
      <c r="G193" s="21">
        <v>0.83099999999999996</v>
      </c>
      <c r="H193" t="str">
        <f t="shared" si="4"/>
        <v>It Was Just an Accident</v>
      </c>
      <c r="I193" t="str">
        <f t="shared" si="5"/>
        <v>itwasjustanaccident</v>
      </c>
      <c r="J193" t="str">
        <f>IFERROR(INDEX('Domestic 2025'!$N:$N,MATCH($I193,'Domestic 2025'!$K:$K,0)),IFERROR(INDEX('Domestic 2025'!$N:$N,MATCH($D193,'Domestic 2025'!$F:$F,0)),"Other"))</f>
        <v>Other</v>
      </c>
    </row>
    <row r="194" spans="1:10" ht="18" x14ac:dyDescent="0.2">
      <c r="A194" s="18">
        <v>193</v>
      </c>
      <c r="B194" s="3" t="s">
        <v>947</v>
      </c>
      <c r="C194" s="19">
        <v>10377724</v>
      </c>
      <c r="D194" s="18" t="s">
        <v>850</v>
      </c>
      <c r="E194" s="18" t="s">
        <v>850</v>
      </c>
      <c r="F194" s="19">
        <v>10377724</v>
      </c>
      <c r="G194" s="20">
        <v>1</v>
      </c>
      <c r="H194" t="str">
        <f t="shared" si="4"/>
        <v>Eiga Last Man: First Love</v>
      </c>
      <c r="I194" t="str">
        <f t="shared" si="5"/>
        <v>eigalastmanfirstlove</v>
      </c>
      <c r="J194" t="str">
        <f>IFERROR(INDEX('Domestic 2025'!$N:$N,MATCH($I194,'Domestic 2025'!$K:$K,0)),IFERROR(INDEX('Domestic 2025'!$N:$N,MATCH($D194,'Domestic 2025'!$F:$F,0)),"Other"))</f>
        <v>Other</v>
      </c>
    </row>
    <row r="195" spans="1:10" ht="18" x14ac:dyDescent="0.2">
      <c r="A195" s="18">
        <v>194</v>
      </c>
      <c r="B195" s="3" t="s">
        <v>948</v>
      </c>
      <c r="C195" s="19">
        <v>10322191</v>
      </c>
      <c r="D195" s="18" t="s">
        <v>850</v>
      </c>
      <c r="E195" s="18" t="s">
        <v>850</v>
      </c>
      <c r="F195" s="19">
        <v>10322191</v>
      </c>
      <c r="G195" s="20">
        <v>1</v>
      </c>
      <c r="H195" t="str">
        <f t="shared" ref="H195:H201" si="6">IFERROR(TRIM(LEFT(B195,FIND("(",B195)-1)),TRIM(B195))</f>
        <v>Oi vita mia</v>
      </c>
      <c r="I195" t="str">
        <f t="shared" ref="I195:I201" si="7">SUBSTITUTE(SUBSTITUTE(SUBSTITUTE(SUBSTITUTE(SUBSTITUTE(SUBSTITUTE(SUBSTITUTE(SUBSTITUTE(SUBSTITUTE(SUBSTITUTE(SUBSTITUTE(SUBSTITUTE(LOWER(LEFT(SUBSTITUTE(H195,"…",""),25)),":",""),",",""),".",""),"'",""),"’",""),"!",""),"*",""),"—",""),"–",""),"-",""),"&amp;","")," ","")</f>
        <v>oivitamia</v>
      </c>
      <c r="J195" t="str">
        <f>IFERROR(INDEX('Domestic 2025'!$N:$N,MATCH($I195,'Domestic 2025'!$K:$K,0)),IFERROR(INDEX('Domestic 2025'!$N:$N,MATCH($D195,'Domestic 2025'!$F:$F,0)),"Other"))</f>
        <v>Other</v>
      </c>
    </row>
    <row r="196" spans="1:10" ht="18" x14ac:dyDescent="0.2">
      <c r="A196" s="18">
        <v>195</v>
      </c>
      <c r="B196" s="3" t="s">
        <v>949</v>
      </c>
      <c r="C196" s="19">
        <v>10280303</v>
      </c>
      <c r="D196" s="19">
        <v>1421315</v>
      </c>
      <c r="E196" s="21">
        <v>0.13800000000000001</v>
      </c>
      <c r="F196" s="19">
        <v>8858988</v>
      </c>
      <c r="G196" s="21">
        <v>0.86199999999999999</v>
      </c>
      <c r="H196" t="str">
        <f t="shared" si="6"/>
        <v>A Private Life</v>
      </c>
      <c r="I196" t="str">
        <f t="shared" si="7"/>
        <v>aprivatelife</v>
      </c>
      <c r="J196" t="str">
        <f>IFERROR(INDEX('Domestic 2025'!$N:$N,MATCH($I196,'Domestic 2025'!$K:$K,0)),IFERROR(INDEX('Domestic 2025'!$N:$N,MATCH($D196,'Domestic 2025'!$F:$F,0)),"Other"))</f>
        <v>Other</v>
      </c>
    </row>
    <row r="197" spans="1:10" ht="18" x14ac:dyDescent="0.2">
      <c r="A197" s="18">
        <v>196</v>
      </c>
      <c r="B197" s="3" t="s">
        <v>148</v>
      </c>
      <c r="C197" s="19">
        <v>10253737</v>
      </c>
      <c r="D197" s="19">
        <v>8129808</v>
      </c>
      <c r="E197" s="21">
        <v>0.79300000000000004</v>
      </c>
      <c r="F197" s="19">
        <v>2123929</v>
      </c>
      <c r="G197" s="21">
        <v>0.20699999999999999</v>
      </c>
      <c r="H197" t="str">
        <f t="shared" si="6"/>
        <v>Sketch</v>
      </c>
      <c r="I197" t="str">
        <f t="shared" si="7"/>
        <v>sketch</v>
      </c>
      <c r="J197" t="str">
        <f>IFERROR(INDEX('Domestic 2025'!$N:$N,MATCH($I197,'Domestic 2025'!$K:$K,0)),IFERROR(INDEX('Domestic 2025'!$N:$N,MATCH($D197,'Domestic 2025'!$F:$F,0)),"Other"))</f>
        <v>Angel Studios</v>
      </c>
    </row>
    <row r="198" spans="1:10" ht="18" x14ac:dyDescent="0.2">
      <c r="A198" s="18">
        <v>197</v>
      </c>
      <c r="B198" s="3" t="s">
        <v>169</v>
      </c>
      <c r="C198" s="19">
        <v>10225566</v>
      </c>
      <c r="D198" s="19">
        <v>6125566</v>
      </c>
      <c r="E198" s="21">
        <v>0.59899999999999998</v>
      </c>
      <c r="F198" s="19">
        <v>4100000</v>
      </c>
      <c r="G198" s="21">
        <v>0.40100000000000002</v>
      </c>
      <c r="H198" t="str">
        <f t="shared" si="6"/>
        <v>The Alto Knights</v>
      </c>
      <c r="I198" t="str">
        <f t="shared" si="7"/>
        <v>thealtoknights</v>
      </c>
      <c r="J198" t="str">
        <f>IFERROR(INDEX('Domestic 2025'!$N:$N,MATCH($I198,'Domestic 2025'!$K:$K,0)),IFERROR(INDEX('Domestic 2025'!$N:$N,MATCH($D198,'Domestic 2025'!$F:$F,0)),"Other"))</f>
        <v>Warner Bros.</v>
      </c>
    </row>
    <row r="199" spans="1:10" ht="18" x14ac:dyDescent="0.2">
      <c r="A199" s="18">
        <v>198</v>
      </c>
      <c r="B199" s="3" t="s">
        <v>950</v>
      </c>
      <c r="C199" s="19">
        <v>10181298</v>
      </c>
      <c r="D199" s="18" t="s">
        <v>850</v>
      </c>
      <c r="E199" s="18" t="s">
        <v>850</v>
      </c>
      <c r="F199" s="19">
        <v>10181298</v>
      </c>
      <c r="G199" s="20">
        <v>1</v>
      </c>
      <c r="H199" t="str">
        <f t="shared" si="6"/>
        <v>Yolki 12</v>
      </c>
      <c r="I199" t="str">
        <f t="shared" si="7"/>
        <v>yolki12</v>
      </c>
      <c r="J199" t="str">
        <f>IFERROR(INDEX('Domestic 2025'!$N:$N,MATCH($I199,'Domestic 2025'!$K:$K,0)),IFERROR(INDEX('Domestic 2025'!$N:$N,MATCH($D199,'Domestic 2025'!$F:$F,0)),"Other"))</f>
        <v>Other</v>
      </c>
    </row>
    <row r="200" spans="1:10" ht="18" x14ac:dyDescent="0.2">
      <c r="A200" s="18">
        <v>199</v>
      </c>
      <c r="B200" s="3" t="s">
        <v>365</v>
      </c>
      <c r="C200" s="19">
        <v>10134166</v>
      </c>
      <c r="D200" s="19">
        <v>6185385</v>
      </c>
      <c r="E200" s="20">
        <v>0.61</v>
      </c>
      <c r="F200" s="19">
        <v>3948781</v>
      </c>
      <c r="G200" s="20">
        <v>0.39</v>
      </c>
      <c r="H200" t="str">
        <f t="shared" si="6"/>
        <v>Is This Thing On?</v>
      </c>
      <c r="I200" t="str">
        <f t="shared" si="7"/>
        <v>isthisthingon?</v>
      </c>
      <c r="J200" t="str">
        <f>IFERROR(INDEX('Domestic 2025'!$N:$N,MATCH($I200,'Domestic 2025'!$K:$K,0)),IFERROR(INDEX('Domestic 2025'!$N:$N,MATCH($D200,'Domestic 2025'!$F:$F,0)),"Other"))</f>
        <v>Searchlight Pictu…</v>
      </c>
    </row>
    <row r="201" spans="1:10" ht="18" x14ac:dyDescent="0.2">
      <c r="A201" s="18">
        <v>200</v>
      </c>
      <c r="B201" s="3" t="s">
        <v>951</v>
      </c>
      <c r="C201" s="19">
        <v>10118572</v>
      </c>
      <c r="D201" s="18" t="s">
        <v>850</v>
      </c>
      <c r="E201" s="18" t="s">
        <v>850</v>
      </c>
      <c r="F201" s="19">
        <v>10118572</v>
      </c>
      <c r="G201" s="20">
        <v>1</v>
      </c>
      <c r="H201" t="str">
        <f t="shared" si="6"/>
        <v>Frontline - Yokohama Bay</v>
      </c>
      <c r="I201" t="str">
        <f t="shared" si="7"/>
        <v>frontlineyokohamabay</v>
      </c>
      <c r="J201" t="str">
        <f>IFERROR(INDEX('Domestic 2025'!$N:$N,MATCH($I201,'Domestic 2025'!$K:$K,0)),IFERROR(INDEX('Domestic 2025'!$N:$N,MATCH($D201,'Domestic 2025'!$F:$F,0)),"Other"))</f>
        <v>Other</v>
      </c>
    </row>
  </sheetData>
  <hyperlinks>
    <hyperlink ref="A1" r:id="rId1" location="table" tooltip="Rank" display="https://www.boxofficemojo.com/year/world/2025/?sort=rank&amp;ref_=bo_ydw__resort - table" xr:uid="{119CCF86-7AD4-7943-A933-BA917FFA5306}"/>
    <hyperlink ref="C1" r:id="rId2" location="table" tooltip="Worldwide" display="https://www.boxofficemojo.com/year/world/2025/?sort=worldwideGrossToDate&amp;ref_=bo_ydw__resort - table" xr:uid="{F091BF24-3ED0-BC45-9212-5451AA2054B4}"/>
    <hyperlink ref="D1" r:id="rId3" location="table" tooltip="Domestic" display="https://www.boxofficemojo.com/year/world/2025/?sort=domesticGrossToDate&amp;ref_=bo_ydw__resort - table" xr:uid="{F9A2EA59-6CFD-E746-AB5C-C5F88919FBEB}"/>
    <hyperlink ref="E1" r:id="rId4" location="table" tooltip="%" display="https://www.boxofficemojo.com/year/world/2025/?sort=domesticGrossToDatePercent&amp;ref_=bo_ydw__resort - table" xr:uid="{58FCB3E6-4339-8D42-9C0E-76A1A4AF2DC7}"/>
    <hyperlink ref="F1" r:id="rId5" location="table" tooltip="Foreign" display="https://www.boxofficemojo.com/year/world/2025/?sort=foreignGrossToDate&amp;ref_=bo_ydw__resort - table" xr:uid="{DDFAF1F7-467E-2E4E-90C7-6127CB78F863}"/>
    <hyperlink ref="G1" r:id="rId6" location="table" tooltip="%" display="https://www.boxofficemojo.com/year/world/2025/?sort=foreignGrossToDatePercent&amp;ref_=bo_ydw__resort - table" xr:uid="{5E4445B9-717F-7D48-B8AA-A8F0046211CB}"/>
    <hyperlink ref="B2" r:id="rId7" display="https://www.boxofficemojo.com/releasegroup/gr2405716741/?ref_=bo_ydw_table_1" xr:uid="{9AD0996E-EC8D-4847-986C-810D9F5E9F2E}"/>
    <hyperlink ref="B3" r:id="rId8" display="https://www.boxofficemojo.com/releasegroup/gr2845135365/?ref_=bo_ydw_table_2" xr:uid="{8047DD91-28F7-7442-BFED-A953674378E9}"/>
    <hyperlink ref="B4" r:id="rId9" display="https://www.boxofficemojo.com/releasegroup/gr2771014149/?ref_=bo_ydw_table_3" xr:uid="{315B9120-102B-D842-B086-38DB86A931EB}"/>
    <hyperlink ref="B5" r:id="rId10" display="https://www.boxofficemojo.com/releasegroup/gr1868714757/?ref_=bo_ydw_table_4" xr:uid="{74BA9744-2B19-4846-822C-2C5FF43A2964}"/>
    <hyperlink ref="B6" r:id="rId11" display="https://www.boxofficemojo.com/releasegroup/gr1926910469/?ref_=bo_ydw_table_5" xr:uid="{B9E14AB1-8194-AA45-B42F-F04CD2012A54}"/>
    <hyperlink ref="B7" r:id="rId12" display="https://www.boxofficemojo.com/releasegroup/gr4002763269/?ref_=bo_ydw_table_6" xr:uid="{069FAFE2-BB29-F84D-A481-83DD32263654}"/>
    <hyperlink ref="B8" r:id="rId13" display="https://www.boxofficemojo.com/releasegroup/gr342119173/?ref_=bo_ydw_table_7" xr:uid="{2CEE62D0-381D-AF40-A0E0-5ECD4B457E01}"/>
    <hyperlink ref="B9" r:id="rId14" display="https://www.boxofficemojo.com/releasegroup/gr2474922501/?ref_=bo_ydw_table_8" xr:uid="{B93AD420-2474-2B49-8D39-626223C9C23B}"/>
    <hyperlink ref="B10" r:id="rId15" display="https://www.boxofficemojo.com/releasegroup/gr4100936453/?ref_=bo_ydw_table_9" xr:uid="{3BAC9485-F313-A948-A394-F9DBDEA46B72}"/>
    <hyperlink ref="B11" r:id="rId16" display="https://www.boxofficemojo.com/releasegroup/gr746934789/?ref_=bo_ydw_table_10" xr:uid="{CEA6B7A4-D368-3F4D-9CB8-B6C5E400A96C}"/>
    <hyperlink ref="B12" r:id="rId17" display="https://www.boxofficemojo.com/releasegroup/gr1885491717/?ref_=bo_ydw_table_11" xr:uid="{83387B5F-DB2F-2942-B59E-DB713038B872}"/>
    <hyperlink ref="B13" r:id="rId18" display="https://www.boxofficemojo.com/releasegroup/gr1233736197/?ref_=bo_ydw_table_12" xr:uid="{36C791EB-C53F-1346-B2BF-B425C4F8B5B7}"/>
    <hyperlink ref="B14" r:id="rId19" display="https://www.boxofficemojo.com/releasegroup/gr2727170565/?ref_=bo_ydw_table_13" xr:uid="{E8846447-BFCF-BB4A-860E-1D20FDF990F9}"/>
    <hyperlink ref="B15" r:id="rId20" display="https://www.boxofficemojo.com/releasegroup/gr258298629/?ref_=bo_ydw_table_14" xr:uid="{9CDF58F9-E555-6846-B8C8-13B45A557211}"/>
    <hyperlink ref="B16" r:id="rId21" display="https://www.boxofficemojo.com/releasegroup/gr3044233989/?ref_=bo_ydw_table_15" xr:uid="{ED45F04C-A6CF-8644-828E-96FD5D76C7B6}"/>
    <hyperlink ref="B17" r:id="rId22" display="https://www.boxofficemojo.com/releasegroup/gr3229373189/?ref_=bo_ydw_table_16" xr:uid="{E7810FCC-7F91-B14C-AA1D-3DD58D62C063}"/>
    <hyperlink ref="B18" r:id="rId23" display="https://www.boxofficemojo.com/releasegroup/gr2894942725/?ref_=bo_ydw_table_17" xr:uid="{25647B25-DF6C-A948-AB41-285810FB5DFD}"/>
    <hyperlink ref="B19" r:id="rId24" display="https://www.boxofficemojo.com/releasegroup/gr3966128901/?ref_=bo_ydw_table_18" xr:uid="{4AFD8553-2052-6842-818D-6BC452750843}"/>
    <hyperlink ref="B20" r:id="rId25" display="https://www.boxofficemojo.com/releasegroup/gr2911719941/?ref_=bo_ydw_table_19" xr:uid="{16A9690F-7232-B84E-894C-7732FB496011}"/>
    <hyperlink ref="B21" r:id="rId26" display="https://www.boxofficemojo.com/releasegroup/gr3429585669/?ref_=bo_ydw_table_20" xr:uid="{07302787-6C6E-EA4C-8360-686479F8C40F}"/>
    <hyperlink ref="B22" r:id="rId27" display="https://www.boxofficemojo.com/releasegroup/gr2556908293/?ref_=bo_ydw_table_21" xr:uid="{78985076-FECA-9C4B-B23C-7D0A90E4D3E9}"/>
    <hyperlink ref="B23" r:id="rId28" display="https://www.boxofficemojo.com/releasegroup/gr1651659525/?ref_=bo_ydw_table_22" xr:uid="{EA93C0DD-DF23-1240-9DEF-8641777C37A7}"/>
    <hyperlink ref="B24" r:id="rId29" display="https://www.boxofficemojo.com/releasegroup/gr2557039365/?ref_=bo_ydw_table_23" xr:uid="{E9D2EA77-1DB1-4845-AEB1-606EEA78496A}"/>
    <hyperlink ref="B25" r:id="rId30" display="https://www.boxofficemojo.com/releasegroup/gr1450922757/?ref_=bo_ydw_table_24" xr:uid="{6F219F11-6309-7F4E-9E3D-E5FC2CEB1559}"/>
    <hyperlink ref="B26" r:id="rId31" display="https://www.boxofficemojo.com/releasegroup/gr949047813/?ref_=bo_ydw_table_25" xr:uid="{7F991088-B5D0-FE4C-A7C7-BD2602456CA2}"/>
    <hyperlink ref="B27" r:id="rId32" display="https://www.boxofficemojo.com/releasegroup/gr1281970949/?ref_=bo_ydw_table_26" xr:uid="{3049424C-DBD0-AE4D-A0DB-A0E0A5DDA4C4}"/>
    <hyperlink ref="B28" r:id="rId33" display="https://www.boxofficemojo.com/releasegroup/gr1385452037/?ref_=bo_ydw_table_27" xr:uid="{7C2092B0-6979-694E-86A9-E807586A3042}"/>
    <hyperlink ref="B29" r:id="rId34" display="https://www.boxofficemojo.com/releasegroup/gr2458079749/?ref_=bo_ydw_table_28" xr:uid="{95BDBF78-4F45-3548-8AC2-5E153E1D7CF8}"/>
    <hyperlink ref="B30" r:id="rId35" display="https://www.boxofficemojo.com/releasegroup/gr3815133957/?ref_=bo_ydw_table_29" xr:uid="{E09C6EDD-FBA4-9E4F-AA00-CEB7A6A8AF5E}"/>
    <hyperlink ref="B31" r:id="rId36" display="https://www.boxofficemojo.com/releasegroup/gr123884293/?ref_=bo_ydw_table_30" xr:uid="{D3021440-7DBD-C541-9678-BC75EA27DC17}"/>
    <hyperlink ref="B32" r:id="rId37" display="https://www.boxofficemojo.com/releasegroup/gr2659209733/?ref_=bo_ydw_table_31" xr:uid="{6B87F87C-6BC4-054A-B49D-4335D3812A96}"/>
    <hyperlink ref="B33" r:id="rId38" display="https://www.boxofficemojo.com/releasegroup/gr1870222085/?ref_=bo_ydw_table_32" xr:uid="{5A6161F0-8B2C-7942-B308-47EE75938FB2}"/>
    <hyperlink ref="B34" r:id="rId39" display="https://www.boxofficemojo.com/releasegroup/gr2843366149/?ref_=bo_ydw_table_33" xr:uid="{0B1A2ADC-B951-E44E-99A0-B5E71E26B96D}"/>
    <hyperlink ref="B35" r:id="rId40" display="https://www.boxofficemojo.com/releasegroup/gr833769989/?ref_=bo_ydw_table_34" xr:uid="{84C371DC-77FC-E548-B68E-404972A44E73}"/>
    <hyperlink ref="B36" r:id="rId41" display="https://www.boxofficemojo.com/releasegroup/gr2305774341/?ref_=bo_ydw_table_35" xr:uid="{B0BCB536-1263-EE44-BB86-4BFEEC564BCA}"/>
    <hyperlink ref="B37" r:id="rId42" display="https://www.boxofficemojo.com/releasegroup/gr3194573573/?ref_=bo_ydw_table_36" xr:uid="{0F4B407E-93F8-1145-9913-3B9A97774FB6}"/>
    <hyperlink ref="B38" r:id="rId43" display="https://www.boxofficemojo.com/releasegroup/gr1029001733/?ref_=bo_ydw_table_37" xr:uid="{7EC242C1-3DF5-A445-BB4B-4D02F4DA5689}"/>
    <hyperlink ref="B39" r:id="rId44" display="https://www.boxofficemojo.com/releasegroup/gr543904517/?ref_=bo_ydw_table_38" xr:uid="{3790A928-5DE8-074E-B701-7D89FC0411CC}"/>
    <hyperlink ref="B40" r:id="rId45" display="https://www.boxofficemojo.com/releasegroup/gr2204390149/?ref_=bo_ydw_table_39" xr:uid="{F0212D18-2993-FD4E-8505-D71979DCC06B}"/>
    <hyperlink ref="B41" r:id="rId46" display="https://www.boxofficemojo.com/releasegroup/gr1654280709/?ref_=bo_ydw_table_40" xr:uid="{4045713A-B9B8-0140-84FA-817F2100EE7D}"/>
    <hyperlink ref="B42" r:id="rId47" display="https://www.boxofficemojo.com/releasegroup/gr3010810629/?ref_=bo_ydw_table_41" xr:uid="{5935D5A7-5A87-6548-A1F9-638C2EE9AD7B}"/>
    <hyperlink ref="B43" r:id="rId48" display="https://www.boxofficemojo.com/releasegroup/gr2574668549/?ref_=bo_ydw_table_42" xr:uid="{8616B91F-4014-E549-8182-47C2DB5B959C}"/>
    <hyperlink ref="B44" r:id="rId49" display="https://www.boxofficemojo.com/releasegroup/gr746541829/?ref_=bo_ydw_table_43" xr:uid="{A8CDBD2D-FC4C-BD47-A210-9529B680A9E3}"/>
    <hyperlink ref="B45" r:id="rId50" display="https://www.boxofficemojo.com/releasegroup/gr1317491205/?ref_=bo_ydw_table_44" xr:uid="{4162F052-ABA8-2D47-8EF6-C8DAE3DF76E9}"/>
    <hyperlink ref="B46" r:id="rId51" display="https://www.boxofficemojo.com/releasegroup/gr1318212101/?ref_=bo_ydw_table_45" xr:uid="{66479E55-D312-1E4E-B9A3-0AB8B8483FDA}"/>
    <hyperlink ref="B47" r:id="rId52" display="https://www.boxofficemojo.com/releasegroup/gr1857311237/?ref_=bo_ydw_table_46" xr:uid="{E00D95BF-8C66-9348-8063-4D5312A386A1}"/>
    <hyperlink ref="B48" r:id="rId53" display="https://www.boxofficemojo.com/releasegroup/gr1786991109/?ref_=bo_ydw_table_47" xr:uid="{C9E444A0-3DA9-DC4B-9A14-FBA1D55D51A3}"/>
    <hyperlink ref="B49" r:id="rId54" display="https://www.boxofficemojo.com/releasegroup/gr2222543621/?ref_=bo_ydw_table_48" xr:uid="{D69CBA44-72A3-9E4D-A9BA-458DDDA755E5}"/>
    <hyperlink ref="B50" r:id="rId55" display="https://www.boxofficemojo.com/releasegroup/gr409228037/?ref_=bo_ydw_table_49" xr:uid="{1C67A85F-F8AC-B74D-A0FD-2E1FF8FF094D}"/>
    <hyperlink ref="B51" r:id="rId56" display="https://www.boxofficemojo.com/releasegroup/gr2121224965/?ref_=bo_ydw_table_50" xr:uid="{13A0A73A-AB5D-E34D-8D43-B9F8DECBE3B6}"/>
    <hyperlink ref="B52" r:id="rId57" display="https://www.boxofficemojo.com/releasegroup/gr4151923461/?ref_=bo_ydw_table_51" xr:uid="{B58FE2C6-8DFF-BD43-BC06-3AA94A676F9F}"/>
    <hyperlink ref="B53" r:id="rId58" display="https://www.boxofficemojo.com/releasegroup/gr4053029381/?ref_=bo_ydw_table_52" xr:uid="{CF088500-E362-514E-A90B-536D77373C8E}"/>
    <hyperlink ref="B54" r:id="rId59" display="https://www.boxofficemojo.com/releasegroup/gr2761904645/?ref_=bo_ydw_table_53" xr:uid="{95905562-6BDE-3B44-A5E8-296CF0819589}"/>
    <hyperlink ref="B55" r:id="rId60" display="https://www.boxofficemojo.com/releasegroup/gr4150678277/?ref_=bo_ydw_table_54" xr:uid="{14954D0F-ABC5-474C-B1FA-F8091F587436}"/>
    <hyperlink ref="B56" r:id="rId61" display="https://www.boxofficemojo.com/releasegroup/gr4183839493/?ref_=bo_ydw_table_55" xr:uid="{C5CE3487-CF1B-054C-82CA-E958B29E81F9}"/>
    <hyperlink ref="B57" r:id="rId62" display="https://www.boxofficemojo.com/releasegroup/gr2188464901/?ref_=bo_ydw_table_56" xr:uid="{295F79F7-BB31-ED46-A399-0BF793532A42}"/>
    <hyperlink ref="B58" r:id="rId63" display="https://www.boxofficemojo.com/releasegroup/gr2658423557/?ref_=bo_ydw_table_57" xr:uid="{F85B7169-718A-E140-85C0-5269229D1D58}"/>
    <hyperlink ref="B59" r:id="rId64" display="https://www.boxofficemojo.com/releasegroup/gr3514454789/?ref_=bo_ydw_table_58" xr:uid="{FA42A230-D483-9E42-A48B-EAB84DB36465}"/>
    <hyperlink ref="B60" r:id="rId65" display="https://www.boxofficemojo.com/releasegroup/gr1332368133/?ref_=bo_ydw_table_59" xr:uid="{B9D7CDDE-B205-8648-96F9-36E082E47CBC}"/>
    <hyperlink ref="B61" r:id="rId66" display="https://www.boxofficemojo.com/releasegroup/gr259281669/?ref_=bo_ydw_table_60" xr:uid="{7515C0E9-C9B3-3342-B508-2CAD4E3CB75D}"/>
    <hyperlink ref="B62" r:id="rId67" display="https://www.boxofficemojo.com/releasegroup/gr3279049477/?ref_=bo_ydw_table_61" xr:uid="{E597A7CA-923E-F04D-A4C8-CE507A4D356A}"/>
    <hyperlink ref="B63" r:id="rId68" display="https://www.boxofficemojo.com/releasegroup/gr4049752837/?ref_=bo_ydw_table_62" xr:uid="{FF74A9D1-6F6D-9841-A6EE-AFD0C5DB527B}"/>
    <hyperlink ref="B64" r:id="rId69" display="https://www.boxofficemojo.com/releasegroup/gr2573488901/?ref_=bo_ydw_table_63" xr:uid="{C3656D80-B891-114D-A39F-6C681C66B3A1}"/>
    <hyperlink ref="B65" r:id="rId70" display="https://www.boxofficemojo.com/releasegroup/gr1114198789/?ref_=bo_ydw_table_64" xr:uid="{4950FD04-914F-B74B-88FF-56E85F483266}"/>
    <hyperlink ref="B66" r:id="rId71" display="https://www.boxofficemojo.com/releasegroup/gr3095024389/?ref_=bo_ydw_table_65" xr:uid="{CAFB23A7-D32E-104D-B687-D6A27BFA162F}"/>
    <hyperlink ref="B67" r:id="rId72" display="https://www.boxofficemojo.com/releasegroup/gr979981061/?ref_=bo_ydw_table_66" xr:uid="{AB79C786-5B8C-0448-8CBC-9C56AAB6C46E}"/>
    <hyperlink ref="B68" r:id="rId73" display="https://www.boxofficemojo.com/releasegroup/gr2943963909/?ref_=bo_ydw_table_67" xr:uid="{A472C778-287B-F347-8595-574677616BCB}"/>
    <hyperlink ref="B69" r:id="rId74" display="https://www.boxofficemojo.com/releasegroup/gr645681925/?ref_=bo_ydw_table_68" xr:uid="{FB22CB91-3D0F-E84E-BECE-1A3F2312F8C4}"/>
    <hyperlink ref="B70" r:id="rId75" display="https://www.boxofficemojo.com/releasegroup/gr1600410373/?ref_=bo_ydw_table_69" xr:uid="{5BA986CD-B205-1643-9860-2F775679D0C9}"/>
    <hyperlink ref="B71" r:id="rId76" display="https://www.boxofficemojo.com/releasegroup/gr1264734981/?ref_=bo_ydw_table_70" xr:uid="{78A32CAF-8AAC-714F-B353-C2A92A751523}"/>
    <hyperlink ref="B72" r:id="rId77" display="https://www.boxofficemojo.com/releasegroup/gr360403717/?ref_=bo_ydw_table_71" xr:uid="{D845A268-4315-8D4E-AD78-C56F0480A8A4}"/>
    <hyperlink ref="B73" r:id="rId78" display="https://www.boxofficemojo.com/releasegroup/gr2992853765/?ref_=bo_ydw_table_72" xr:uid="{C50FDFC5-43DC-9340-92C2-7D7825692222}"/>
    <hyperlink ref="B74" r:id="rId79" display="https://www.boxofficemojo.com/releasegroup/gr3631305477/?ref_=bo_ydw_table_73" xr:uid="{F83B7086-607D-2349-999C-9A144BA8B18D}"/>
    <hyperlink ref="B75" r:id="rId80" display="https://www.boxofficemojo.com/releasegroup/gr627659525/?ref_=bo_ydw_table_74" xr:uid="{019ACA30-B80D-0D44-A0D5-3954AD1DFDC0}"/>
    <hyperlink ref="B76" r:id="rId81" display="https://www.boxofficemojo.com/releasegroup/gr1735938821/?ref_=bo_ydw_table_75" xr:uid="{08831647-3EDA-A649-A391-9DF8F9A0669F}"/>
    <hyperlink ref="B77" r:id="rId82" display="https://www.boxofficemojo.com/releasegroup/gr1198740229/?ref_=bo_ydw_table_76" xr:uid="{ED401425-2970-BD4A-98B3-41B2A7FDBA7D}"/>
    <hyperlink ref="B78" r:id="rId83" display="https://www.boxofficemojo.com/releasegroup/gr1265849093/?ref_=bo_ydw_table_77" xr:uid="{678684AD-D2CA-9E4D-84BB-A6892F80F516}"/>
    <hyperlink ref="B79" r:id="rId84" display="https://www.boxofficemojo.com/releasegroup/gr2020496133/?ref_=bo_ydw_table_78" xr:uid="{B9111218-A323-6346-8F22-A76C3E64BA17}"/>
    <hyperlink ref="B80" r:id="rId85" display="https://www.boxofficemojo.com/releasegroup/gr778654469/?ref_=bo_ydw_table_79" xr:uid="{7742FDA2-5F05-6948-BA8F-98D86D0674E7}"/>
    <hyperlink ref="B81" r:id="rId86" display="https://www.boxofficemojo.com/releasegroup/gr3328529157/?ref_=bo_ydw_table_80" xr:uid="{257060B5-5CE9-9D4C-B354-3F503D5480AB}"/>
    <hyperlink ref="B82" r:id="rId87" display="https://www.boxofficemojo.com/releasegroup/gr2389660421/?ref_=bo_ydw_table_81" xr:uid="{83F2B15D-D1A1-7047-AEE5-5515D3D94E65}"/>
    <hyperlink ref="B83" r:id="rId88" display="https://www.boxofficemojo.com/releasegroup/gr276648709/?ref_=bo_ydw_table_82" xr:uid="{C6E03F98-1061-1B49-ACDE-FE07C14D7252}"/>
    <hyperlink ref="B84" r:id="rId89" display="https://www.boxofficemojo.com/releasegroup/gr4033106693/?ref_=bo_ydw_table_83" xr:uid="{815066D8-6A55-764D-8D63-1BBC4D059238}"/>
    <hyperlink ref="B85" r:id="rId90" display="https://www.boxofficemojo.com/releasegroup/gr275927813/?ref_=bo_ydw_table_84" xr:uid="{E6AC6F6C-88A4-3742-AA7C-D9474B1D87EE}"/>
    <hyperlink ref="B86" r:id="rId91" display="https://www.boxofficemojo.com/releasegroup/gr2054902533/?ref_=bo_ydw_table_85" xr:uid="{90BC94B1-7405-164A-AE3B-B85F8245912F}"/>
    <hyperlink ref="B87" r:id="rId92" display="https://www.boxofficemojo.com/releasegroup/gr2422493957/?ref_=bo_ydw_table_86" xr:uid="{661183AC-6040-5C4E-9A7E-40676620BE23}"/>
    <hyperlink ref="B88" r:id="rId93" display="https://www.boxofficemojo.com/releasegroup/gr3297071621/?ref_=bo_ydw_table_87" xr:uid="{F9F17896-F8E6-3347-A410-17B7F0F32597}"/>
    <hyperlink ref="B89" r:id="rId94" display="https://www.boxofficemojo.com/releasegroup/gr2590593797/?ref_=bo_ydw_table_88" xr:uid="{A5FFE723-0CED-6C46-AD63-CA6F230BB7B1}"/>
    <hyperlink ref="B90" r:id="rId95" display="https://www.boxofficemojo.com/releasegroup/gr796742405/?ref_=bo_ydw_table_89" xr:uid="{50AE4E6E-2633-D94C-BA55-5D129137D24B}"/>
    <hyperlink ref="B91" r:id="rId96" display="https://www.boxofficemojo.com/releasegroup/gr1065177861/?ref_=bo_ydw_table_90" xr:uid="{3DE00A90-B08A-0C4D-B126-573CD8458F05}"/>
    <hyperlink ref="B92" r:id="rId97" display="https://www.boxofficemojo.com/releasegroup/gr3076870917/?ref_=bo_ydw_table_91" xr:uid="{6FB6D4AE-4506-3045-BBD5-1B8F592E9C6C}"/>
    <hyperlink ref="B93" r:id="rId98" display="https://www.boxofficemojo.com/releasegroup/gr2942391045/?ref_=bo_ydw_table_92" xr:uid="{FA738306-DC38-4A40-B899-207B75E7A860}"/>
    <hyperlink ref="B94" r:id="rId99" display="https://www.boxofficemojo.com/releasegroup/gr1132286725/?ref_=bo_ydw_table_93" xr:uid="{DEA33C29-FAFE-EA45-A057-DFAA6C243767}"/>
    <hyperlink ref="B95" r:id="rId100" display="https://www.boxofficemojo.com/releasegroup/gr4036252165/?ref_=bo_ydw_table_94" xr:uid="{2CFFE62B-DC27-174B-8BCE-88E36CE2AC80}"/>
    <hyperlink ref="B96" r:id="rId101" display="https://www.boxofficemojo.com/releasegroup/gr1436635653/?ref_=bo_ydw_table_95" xr:uid="{02CD1CF9-0B52-1548-991A-0CF93672A83D}"/>
    <hyperlink ref="B97" r:id="rId102" display="https://www.boxofficemojo.com/releasegroup/gr477975301/?ref_=bo_ydw_table_96" xr:uid="{6D2EDBFE-35B2-754D-BB5E-F337A6A5F5FA}"/>
    <hyperlink ref="B98" r:id="rId103" display="https://www.boxofficemojo.com/releasegroup/gr2036683525/?ref_=bo_ydw_table_97" xr:uid="{B445E03D-0DA0-434E-BE6A-109398AFDEE3}"/>
    <hyperlink ref="B99" r:id="rId104" display="https://www.boxofficemojo.com/releasegroup/gr4150481669/?ref_=bo_ydw_table_98" xr:uid="{8201766A-C87D-D046-A46D-8D52A780B122}"/>
    <hyperlink ref="B100" r:id="rId105" display="https://www.boxofficemojo.com/releasegroup/gr208950021/?ref_=bo_ydw_table_99" xr:uid="{6FC8EAC4-A07E-1E4A-90E6-3179A988DDB4}"/>
    <hyperlink ref="B101" r:id="rId106" display="https://www.boxofficemojo.com/releasegroup/gr225727237/?ref_=bo_ydw_table_100" xr:uid="{3AAE1E8A-CC64-F149-B59B-6ACB61F686CF}"/>
    <hyperlink ref="B102" r:id="rId107" display="https://www.boxofficemojo.com/releasegroup/gr1332302597/?ref_=bo_ydw_table_101" xr:uid="{29546F78-EBEC-FE41-82EA-6D7DF31803A4}"/>
    <hyperlink ref="B103" r:id="rId108" display="https://www.boxofficemojo.com/releasegroup/gr426988293/?ref_=bo_ydw_table_102" xr:uid="{D351C916-BFAF-C844-98D5-4C906757E7BA}"/>
    <hyperlink ref="B104" r:id="rId109" display="https://www.boxofficemojo.com/releasegroup/gr2926138117/?ref_=bo_ydw_table_103" xr:uid="{0DE96275-1F70-0547-817C-DB2D800DEE00}"/>
    <hyperlink ref="B105" r:id="rId110" display="https://www.boxofficemojo.com/releasegroup/gr2155041541/?ref_=bo_ydw_table_104" xr:uid="{C33E5733-98A8-E042-A2BB-FE5AA7E816A6}"/>
    <hyperlink ref="B106" r:id="rId111" display="https://www.boxofficemojo.com/releasegroup/gr3900527365/?ref_=bo_ydw_table_105" xr:uid="{433FA494-2826-4946-898A-1FA172F4D2B4}"/>
    <hyperlink ref="B107" r:id="rId112" display="https://www.boxofficemojo.com/releasegroup/gr1902203653/?ref_=bo_ydw_table_106" xr:uid="{AA546C06-1B83-0842-90B5-1770E905C60D}"/>
    <hyperlink ref="B108" r:id="rId113" display="https://www.boxofficemojo.com/releasegroup/gr3462746885/?ref_=bo_ydw_table_107" xr:uid="{6C7CCCB9-30D9-7444-A34A-A1228F07F5A4}"/>
    <hyperlink ref="B109" r:id="rId114" display="https://www.boxofficemojo.com/releasegroup/gr1920684805/?ref_=bo_ydw_table_108" xr:uid="{FC7979E7-84BA-AC44-A824-CA4EDDA3F088}"/>
    <hyperlink ref="B110" r:id="rId115" display="https://www.boxofficemojo.com/releasegroup/gr1366250245/?ref_=bo_ydw_table_109" xr:uid="{0E424091-80FD-A94C-9A4C-2A65059C764D}"/>
    <hyperlink ref="B111" r:id="rId116" display="https://www.boxofficemojo.com/releasegroup/gr4067644165/?ref_=bo_ydw_table_110" xr:uid="{E8BAC27C-50A6-884A-A25F-20665E026BD8}"/>
    <hyperlink ref="B112" r:id="rId117" display="https://www.boxofficemojo.com/releasegroup/gr4084814597/?ref_=bo_ydw_table_111" xr:uid="{A34C8CA2-0D14-2F4C-B068-3487410DE7FA}"/>
    <hyperlink ref="B113" r:id="rId118" display="https://www.boxofficemojo.com/releasegroup/gr2792575749/?ref_=bo_ydw_table_112" xr:uid="{3269BE3E-FF38-8246-909F-1BCE4BC40819}"/>
    <hyperlink ref="B114" r:id="rId119" display="https://www.boxofficemojo.com/releasegroup/gr2224378373/?ref_=bo_ydw_table_113" xr:uid="{DA078167-9573-004D-9949-EFBE6657ED6D}"/>
    <hyperlink ref="B115" r:id="rId120" display="https://www.boxofficemojo.com/releasegroup/gr2959364869/?ref_=bo_ydw_table_114" xr:uid="{6A3CA779-EE6C-7649-9494-4E5C8CB926C1}"/>
    <hyperlink ref="B116" r:id="rId121" display="https://www.boxofficemojo.com/releasegroup/gr2121093893/?ref_=bo_ydw_table_115" xr:uid="{E23912E0-C357-6343-9048-F1F044E19A86}"/>
    <hyperlink ref="B117" r:id="rId122" display="https://www.boxofficemojo.com/releasegroup/gr3647230725/?ref_=bo_ydw_table_116" xr:uid="{7F1BA6F7-6F51-0946-BBD0-216C095354F7}"/>
    <hyperlink ref="B118" r:id="rId123" display="https://www.boxofficemojo.com/releasegroup/gr175854341/?ref_=bo_ydw_table_117" xr:uid="{A3247E85-9B01-C04C-8B39-C53AC78D6BDB}"/>
    <hyperlink ref="B119" r:id="rId124" display="https://www.boxofficemojo.com/releasegroup/gr3145224965/?ref_=bo_ydw_table_118" xr:uid="{C2016FA7-2435-FC47-9DF0-CB2B9EBB2801}"/>
    <hyperlink ref="B120" r:id="rId125" display="https://www.boxofficemojo.com/releasegroup/gr1617187589/?ref_=bo_ydw_table_119" xr:uid="{BC189A88-3393-3049-ABAD-574D120CB04A}"/>
    <hyperlink ref="B121" r:id="rId126" display="https://www.boxofficemojo.com/releasegroup/gr2977911557/?ref_=bo_ydw_table_120" xr:uid="{0C3424E9-3B3B-C34C-9F13-685F94D53DCA}"/>
    <hyperlink ref="B122" r:id="rId127" display="https://www.boxofficemojo.com/releasegroup/gr2189054725/?ref_=bo_ydw_table_121" xr:uid="{99A5B8CC-1273-DD46-B6E7-22DB9DF4233D}"/>
    <hyperlink ref="B123" r:id="rId128" display="https://www.boxofficemojo.com/releasegroup/gr4286337797/?ref_=bo_ydw_table_122" xr:uid="{62A3EBA0-A604-174F-829D-26B51E55906A}"/>
    <hyperlink ref="B124" r:id="rId129" display="https://www.boxofficemojo.com/releasegroup/gr628773637/?ref_=bo_ydw_table_123" xr:uid="{C302DA21-171D-2C48-B570-0BD7E65FD217}"/>
    <hyperlink ref="B125" r:id="rId130" display="https://www.boxofficemojo.com/releasegroup/gr292705029/?ref_=bo_ydw_table_124" xr:uid="{34AA1D9D-F539-DB41-B3FB-C41F0695C245}"/>
    <hyperlink ref="B126" r:id="rId131" display="https://www.boxofficemojo.com/releasegroup/gr880628485/?ref_=bo_ydw_table_125" xr:uid="{AE3E9483-F4BC-D84E-B419-72869939F82F}"/>
    <hyperlink ref="B127" r:id="rId132" display="https://www.boxofficemojo.com/releasegroup/gr4218901253/?ref_=bo_ydw_table_126" xr:uid="{A1B4F533-4C84-A54B-942E-1CD6D8EFA3F9}"/>
    <hyperlink ref="B128" r:id="rId133" display="https://www.boxofficemojo.com/releasegroup/gr930960133/?ref_=bo_ydw_table_127" xr:uid="{823C544E-C227-A643-97F6-E3D640A41DBD}"/>
    <hyperlink ref="B129" r:id="rId134" display="https://www.boxofficemojo.com/releasegroup/gr1650742021/?ref_=bo_ydw_table_128" xr:uid="{344BEE78-C6BB-4C4F-982A-C8ED0C4C561C}"/>
    <hyperlink ref="B130" r:id="rId135" display="https://www.boxofficemojo.com/releasegroup/gr897405701/?ref_=bo_ydw_table_129" xr:uid="{EDE34D85-A296-2349-B5D3-E38B6E9D6880}"/>
    <hyperlink ref="B131" r:id="rId136" display="https://www.boxofficemojo.com/releasegroup/gr3531363077/?ref_=bo_ydw_table_130" xr:uid="{0841BCF3-A054-3746-A7C3-336CA1498BC3}"/>
    <hyperlink ref="B132" r:id="rId137" display="https://www.boxofficemojo.com/releasegroup/gr477123333/?ref_=bo_ydw_table_131" xr:uid="{070F0CD9-441B-464C-BA3F-6F3F72212331}"/>
    <hyperlink ref="B133" r:id="rId138" display="https://www.boxofficemojo.com/releasegroup/gr1466258181/?ref_=bo_ydw_table_132" xr:uid="{3FC28B45-B5E7-D047-80A2-CE43BF584ACA}"/>
    <hyperlink ref="B134" r:id="rId139" display="https://www.boxofficemojo.com/releasegroup/gr1466192645/?ref_=bo_ydw_table_133" xr:uid="{B31AF055-A71A-B84B-A5A3-6C320C83151A}"/>
    <hyperlink ref="B135" r:id="rId140" display="https://www.boxofficemojo.com/releasegroup/gr26497541/?ref_=bo_ydw_table_134" xr:uid="{1916DA03-20FF-3D4A-9B73-5C511BD5702B}"/>
    <hyperlink ref="B136" r:id="rId141" display="https://www.boxofficemojo.com/releasegroup/gr2876855045/?ref_=bo_ydw_table_135" xr:uid="{B007C82E-262B-4E4F-910E-417FA2A1CC0F}"/>
    <hyperlink ref="B137" r:id="rId142" display="https://www.boxofficemojo.com/releasegroup/gr3262403333/?ref_=bo_ydw_table_136" xr:uid="{02CDADAB-DE96-8645-9C83-9DF083DEE76F}"/>
    <hyperlink ref="B138" r:id="rId143" display="https://www.boxofficemojo.com/releasegroup/gr3580187397/?ref_=bo_ydw_table_137" xr:uid="{448F3191-252D-3F43-A565-EB162B2C5DDB}"/>
    <hyperlink ref="B139" r:id="rId144" display="https://www.boxofficemojo.com/releasegroup/gr1887326981/?ref_=bo_ydw_table_138" xr:uid="{5EECF0B4-1E26-A247-B756-3AF6DDA16950}"/>
    <hyperlink ref="B140" r:id="rId145" display="https://www.boxofficemojo.com/releasegroup/gr2439271173/?ref_=bo_ydw_table_139" xr:uid="{BBA0A40D-EED3-3D44-92DD-478A135ED0D8}"/>
    <hyperlink ref="B141" r:id="rId146" display="https://www.boxofficemojo.com/releasegroup/gr711348997/?ref_=bo_ydw_table_140" xr:uid="{66EFCB02-0E09-A04A-B985-9BDE14926073}"/>
    <hyperlink ref="B142" r:id="rId147" display="https://www.boxofficemojo.com/releasegroup/gr2658751237/?ref_=bo_ydw_table_141" xr:uid="{D19BED5E-49D0-E242-B5AB-AF1784A12BF0}"/>
    <hyperlink ref="B143" r:id="rId148" display="https://www.boxofficemojo.com/releasegroup/gr2322682629/?ref_=bo_ydw_table_142" xr:uid="{D4323E6E-8781-A248-94E1-3FBA19E9FF61}"/>
    <hyperlink ref="B144" r:id="rId149" display="https://www.boxofficemojo.com/releasegroup/gr1483821829/?ref_=bo_ydw_table_143" xr:uid="{B21C5A49-97F0-5144-99C2-0F6B417F9793}"/>
    <hyperlink ref="B145" r:id="rId150" display="https://www.boxofficemojo.com/releasegroup/gr4168569605/?ref_=bo_ydw_table_144" xr:uid="{57F9E0A2-4C6D-9F4F-BD03-1B53C01331F6}"/>
    <hyperlink ref="B146" r:id="rId151" display="https://www.boxofficemojo.com/releasegroup/gr3430765317/?ref_=bo_ydw_table_145" xr:uid="{E90C2AC7-05D6-4840-AC49-5A2A849AB1D8}"/>
    <hyperlink ref="B147" r:id="rId152" display="https://www.boxofficemojo.com/releasegroup/gr1853772549/?ref_=bo_ydw_table_146" xr:uid="{6A0E08E3-5FFC-3848-B296-557B546380F2}"/>
    <hyperlink ref="B148" r:id="rId153" display="https://www.boxofficemojo.com/releasegroup/gr1786139397/?ref_=bo_ydw_table_147" xr:uid="{2173D8DE-F99C-3E41-B890-F7E5D77EB966}"/>
    <hyperlink ref="B149" r:id="rId154" display="https://www.boxofficemojo.com/releasegroup/gr3833549573/?ref_=bo_ydw_table_148" xr:uid="{844C6305-B739-2045-8A3F-16D1AB004654}"/>
    <hyperlink ref="B150" r:id="rId155" display="https://www.boxofficemojo.com/releasegroup/gr1098142469/?ref_=bo_ydw_table_149" xr:uid="{8C2C9D1C-8A05-9545-8AD0-C9AAEEE89A2B}"/>
    <hyperlink ref="B151" r:id="rId156" display="https://www.boxofficemojo.com/releasegroup/gr2271564549/?ref_=bo_ydw_table_150" xr:uid="{D1B2D6E8-0A28-B549-887C-04D2D8FA37EC}"/>
    <hyperlink ref="B152" r:id="rId157" display="https://www.boxofficemojo.com/releasegroup/gr4267987717/?ref_=bo_ydw_table_151" xr:uid="{C91B9734-3177-FE4C-B6A7-0C2AEAFDB5CA}"/>
    <hyperlink ref="B153" r:id="rId158" display="https://www.boxofficemojo.com/releasegroup/gr2994361093/?ref_=bo_ydw_table_152" xr:uid="{42D97AA1-1E76-6E4A-839D-A6D7BDED35CA}"/>
    <hyperlink ref="B154" r:id="rId159" display="https://www.boxofficemojo.com/releasegroup/gr326128389/?ref_=bo_ydw_table_153" xr:uid="{8721D56A-B21F-E541-B9C0-FA744AC8C193}"/>
    <hyperlink ref="B155" r:id="rId160" display="https://www.boxofficemojo.com/releasegroup/gr1113871109/?ref_=bo_ydw_table_154" xr:uid="{D5115524-1D74-2243-B10C-7143B8561B82}"/>
    <hyperlink ref="B156" r:id="rId161" display="https://www.boxofficemojo.com/releasegroup/gr1534219013/?ref_=bo_ydw_table_155" xr:uid="{194CBCBE-9F44-2A49-948B-76E21B4CCA23}"/>
    <hyperlink ref="B157" r:id="rId162" display="https://www.boxofficemojo.com/releasegroup/gr1281643269/?ref_=bo_ydw_table_156" xr:uid="{AE451876-5AFE-AE4E-B61B-390E0C0BF297}"/>
    <hyperlink ref="B158" r:id="rId163" display="https://www.boxofficemojo.com/releasegroup/gr3028243205/?ref_=bo_ydw_table_157" xr:uid="{02C7EA95-E068-5B4F-9D88-41521C4D2255}"/>
    <hyperlink ref="B159" r:id="rId164" display="https://www.boxofficemojo.com/releasegroup/gr159273733/?ref_=bo_ydw_table_158" xr:uid="{4EF0E6D9-74A1-D24A-9689-9F13D10281C4}"/>
    <hyperlink ref="B160" r:id="rId165" display="https://www.boxofficemojo.com/releasegroup/gr360207109/?ref_=bo_ydw_table_159" xr:uid="{777C77B8-2348-514B-A8BC-86A3FB6D16FB}"/>
    <hyperlink ref="B161" r:id="rId166" display="https://www.boxofficemojo.com/releasegroup/gr4133966597/?ref_=bo_ydw_table_160" xr:uid="{B531F2F4-AC80-784F-87A3-17C56AC08031}"/>
    <hyperlink ref="B162" r:id="rId167" display="https://www.boxofficemojo.com/releasegroup/gr4135146245/?ref_=bo_ydw_table_161" xr:uid="{D4A685AF-0DB5-DE4C-9896-C1B93CEC99A0}"/>
    <hyperlink ref="B163" r:id="rId168" display="https://www.boxofficemojo.com/releasegroup/gr3949220613/?ref_=bo_ydw_table_162" xr:uid="{BB78F308-673D-E447-8103-37E078022D67}"/>
    <hyperlink ref="B164" r:id="rId169" display="https://www.boxofficemojo.com/releasegroup/gr3245363973/?ref_=bo_ydw_table_163" xr:uid="{0B084B27-0EA0-4346-BB1B-3FB0DDB1251D}"/>
    <hyperlink ref="B165" r:id="rId170" display="https://www.boxofficemojo.com/releasegroup/gr1165579013/?ref_=bo_ydw_table_164" xr:uid="{7A64D37B-759D-9040-A167-26AB3E827F30}"/>
    <hyperlink ref="B166" r:id="rId171" display="https://www.boxofficemojo.com/releasegroup/gr3078443781/?ref_=bo_ydw_table_165" xr:uid="{878C2B1A-0004-DB46-9D37-0B72DC5D6A56}"/>
    <hyperlink ref="B167" r:id="rId172" display="https://www.boxofficemojo.com/releasegroup/gr1835356933/?ref_=bo_ydw_table_166" xr:uid="{66980EC5-F8DE-AE43-B79D-BB9A67830DB5}"/>
    <hyperlink ref="B168" r:id="rId173" display="https://www.boxofficemojo.com/releasegroup/gr593908485/?ref_=bo_ydw_table_167" xr:uid="{9BD1B06D-1B1B-1942-BA87-76B145FA27B2}"/>
    <hyperlink ref="B169" r:id="rId174" display="https://www.boxofficemojo.com/releasegroup/gr1182683909/?ref_=bo_ydw_table_168" xr:uid="{B6D5B802-ADA5-0048-9D15-02921F6081AE}"/>
    <hyperlink ref="B170" r:id="rId175" display="https://www.boxofficemojo.com/releasegroup/gr427250437/?ref_=bo_ydw_table_169" xr:uid="{D7D488A4-EA4B-BE44-8ED1-80E1CBBB9BEF}"/>
    <hyperlink ref="B171" r:id="rId176" display="https://www.boxofficemojo.com/releasegroup/gr3262796549/?ref_=bo_ydw_table_170" xr:uid="{2193F3B8-11F6-6148-8D15-FDC547780779}"/>
    <hyperlink ref="B172" r:id="rId177" display="https://www.boxofficemojo.com/releasegroup/gr3849409285/?ref_=bo_ydw_table_171" xr:uid="{90DD3DC7-BBE6-D548-B258-813D0C38DD92}"/>
    <hyperlink ref="B173" r:id="rId178" display="https://www.boxofficemojo.com/releasegroup/gr142299909/?ref_=bo_ydw_table_172" xr:uid="{42A6D7A7-B5BB-3845-A2B6-5B4089BA2B15}"/>
    <hyperlink ref="B174" r:id="rId179" display="https://www.boxofficemojo.com/releasegroup/gr3279573765/?ref_=bo_ydw_table_173" xr:uid="{F222C6B0-5F97-3F4F-B6FA-C9AEECD234E1}"/>
    <hyperlink ref="B175" r:id="rId180" display="https://www.boxofficemojo.com/releasegroup/gr443634437/?ref_=bo_ydw_table_174" xr:uid="{1B249AED-ACCE-AA42-8564-A0CD519D633A}"/>
    <hyperlink ref="B176" r:id="rId181" display="https://www.boxofficemojo.com/releasegroup/gr1281774341/?ref_=bo_ydw_table_175" xr:uid="{0D783108-CDA8-134D-895E-CBB129C57C95}"/>
    <hyperlink ref="B177" r:id="rId182" display="https://www.boxofficemojo.com/releasegroup/gr595088133/?ref_=bo_ydw_table_176" xr:uid="{503E1126-7B39-2B4E-BAFF-BC70665E1BF8}"/>
    <hyperlink ref="B178" r:id="rId183" display="https://www.boxofficemojo.com/releasegroup/gr2977256197/?ref_=bo_ydw_table_177" xr:uid="{68D08B66-71AB-6A4E-98A8-540057A29F82}"/>
    <hyperlink ref="B179" r:id="rId184" display="https://www.boxofficemojo.com/releasegroup/gr1298420485/?ref_=bo_ydw_table_178" xr:uid="{1073B79E-A883-F842-B27D-ED58C5ABCCAF}"/>
    <hyperlink ref="B180" r:id="rId185" display="https://www.boxofficemojo.com/releasegroup/gr4236006149/?ref_=bo_ydw_table_179" xr:uid="{642FF594-995D-A244-AC57-BB82602E56FC}"/>
    <hyperlink ref="B181" r:id="rId186" display="https://www.boxofficemojo.com/releasegroup/gr4185346821/?ref_=bo_ydw_table_180" xr:uid="{82ECE63B-A447-3442-9259-01222E46E02F}"/>
    <hyperlink ref="B182" r:id="rId187" display="https://www.boxofficemojo.com/releasegroup/gr327111429/?ref_=bo_ydw_table_181" xr:uid="{E46AEAC9-1BCC-C946-880A-C6346D637A97}"/>
    <hyperlink ref="B183" r:id="rId188" display="https://www.boxofficemojo.com/releasegroup/gr1853051653/?ref_=bo_ydw_table_182" xr:uid="{595CBB13-6204-5B4C-8A48-4890AD887E1D}"/>
    <hyperlink ref="B184" r:id="rId189" display="https://www.boxofficemojo.com/releasegroup/gr2726056709/?ref_=bo_ydw_table_183" xr:uid="{EEA81A34-5DC0-6A40-81EF-6ACB88EF3ED8}"/>
    <hyperlink ref="B185" r:id="rId190" display="https://www.boxofficemojo.com/releasegroup/gr527520517/?ref_=bo_ydw_table_184" xr:uid="{432A6C64-0C7F-4F43-8FA9-7DC217F27BCF}"/>
    <hyperlink ref="B186" r:id="rId191" display="https://www.boxofficemojo.com/releasegroup/gr662655749/?ref_=bo_ydw_table_185" xr:uid="{9DD02AC9-0C49-B843-A2DC-106E3FB85D77}"/>
    <hyperlink ref="B187" r:id="rId192" display="https://www.boxofficemojo.com/releasegroup/gr460083973/?ref_=bo_ydw_table_186" xr:uid="{363FC112-7FA5-B54D-8C00-B227E9B08C39}"/>
    <hyperlink ref="B188" r:id="rId193" display="https://www.boxofficemojo.com/releasegroup/gr3614724869/?ref_=bo_ydw_table_187" xr:uid="{311F01F3-7A8C-B844-BA3A-55D8E4102725}"/>
    <hyperlink ref="B189" r:id="rId194" display="https://www.boxofficemojo.com/releasegroup/gr159142661/?ref_=bo_ydw_table_188" xr:uid="{FD182E50-F1C9-7445-BDC9-A7DCA0168DC9}"/>
    <hyperlink ref="B190" r:id="rId195" display="https://www.boxofficemojo.com/releasegroup/gr3665515269/?ref_=bo_ydw_table_189" xr:uid="{37CC1440-8D26-F444-9885-62C2B777873A}"/>
    <hyperlink ref="B191" r:id="rId196" display="https://www.boxofficemojo.com/releasegroup/gr2189251333/?ref_=bo_ydw_table_190" xr:uid="{B51D149E-FCF6-E640-B14E-EA8748F48D96}"/>
    <hyperlink ref="B192" r:id="rId197" display="https://www.boxofficemojo.com/releasegroup/gr4001256197/?ref_=bo_ydw_table_191" xr:uid="{98694043-0302-1040-A434-72DEB452A0D1}"/>
    <hyperlink ref="B193" r:id="rId198" display="https://www.boxofficemojo.com/releasegroup/gr2709410565/?ref_=bo_ydw_table_192" xr:uid="{000CBCB2-67EE-1147-BA2D-89A77EC0C06A}"/>
    <hyperlink ref="B194" r:id="rId199" display="https://www.boxofficemojo.com/releasegroup/gr1584681733/?ref_=bo_ydw_table_193" xr:uid="{21CFD068-E0C5-EE45-B500-4B3F7B6AEBFD}"/>
    <hyperlink ref="B195" r:id="rId200" display="https://www.boxofficemojo.com/releasegroup/gr3816116997/?ref_=bo_ydw_table_194" xr:uid="{8EA21DF1-E43D-944D-B5C1-2E880D9B855E}"/>
    <hyperlink ref="B196" r:id="rId201" display="https://www.boxofficemojo.com/releasegroup/gr3329381125/?ref_=bo_ydw_table_195" xr:uid="{59058E69-C452-D843-8E1B-07B91FBC0E96}"/>
    <hyperlink ref="B197" r:id="rId202" display="https://www.boxofficemojo.com/releasegroup/gr1014977285/?ref_=bo_ydw_table_196" xr:uid="{875A82CD-D6FD-AD47-8C21-99C522F48DB8}"/>
    <hyperlink ref="B198" r:id="rId203" display="https://www.boxofficemojo.com/releasegroup/gr731533829/?ref_=bo_ydw_table_197" xr:uid="{E2F07C0E-0EA7-E44E-93AA-1D20D68DEA73}"/>
    <hyperlink ref="B199" r:id="rId204" display="https://www.boxofficemojo.com/releasegroup/gr2826195717/?ref_=bo_ydw_table_198" xr:uid="{23F1A312-84A4-BE44-ACFC-F18E8AD722AA}"/>
    <hyperlink ref="B200" r:id="rId205" display="https://www.boxofficemojo.com/releasegroup/gr3782431493/?ref_=bo_ydw_table_199" xr:uid="{1C0CD5DE-FB29-084E-8F22-625A41268D7C}"/>
    <hyperlink ref="B201" r:id="rId206" display="https://www.boxofficemojo.com/releasegroup/gr310334213/?ref_=bo_ydw_table_200" xr:uid="{2D37E216-B6B0-984A-84EE-C08A503A077A}"/>
  </hyperlinks>
  <pageMargins left="0.7" right="0.7" top="0.75" bottom="0.75" header="0.3" footer="0.3"/>
  <legacyDrawing r:id="rId20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C708A-D6C7-664B-B566-C5B9D923F25E}">
  <dimension ref="A1:J702"/>
  <sheetViews>
    <sheetView topLeftCell="A494" zoomScale="125" workbookViewId="0">
      <selection activeCell="B519" sqref="B519"/>
    </sheetView>
  </sheetViews>
  <sheetFormatPr baseColWidth="10" defaultRowHeight="16" x14ac:dyDescent="0.2"/>
  <cols>
    <col min="8" max="8" width="32.6640625" customWidth="1"/>
    <col min="9" max="9" width="29.1640625" customWidth="1"/>
    <col min="10" max="10" width="23.33203125" customWidth="1"/>
  </cols>
  <sheetData>
    <row r="1" spans="1:10" ht="18" x14ac:dyDescent="0.2">
      <c r="A1" s="2">
        <v>1</v>
      </c>
      <c r="B1" s="3" t="s">
        <v>952</v>
      </c>
      <c r="C1" s="4">
        <v>45457</v>
      </c>
      <c r="D1" s="2" t="s">
        <v>10</v>
      </c>
      <c r="E1" s="2" t="s">
        <v>8</v>
      </c>
      <c r="F1" s="5">
        <v>652980194</v>
      </c>
      <c r="G1" s="6">
        <v>57734765</v>
      </c>
      <c r="H1" t="str">
        <f>IFERROR(TRIM(LEFT(B1,FIND("(",B1)-1)),TRIM(B1))</f>
        <v>Inside Out 2</v>
      </c>
      <c r="I1" t="str">
        <f>SUBSTITUTE(SUBSTITUTE(SUBSTITUTE(SUBSTITUTE(SUBSTITUTE(SUBSTITUTE(SUBSTITUTE(SUBSTITUTE(SUBSTITUTE(SUBSTITUTE(SUBSTITUTE(SUBSTITUTE(LOWER(LEFT(SUBSTITUTE(H1,"…",""),25)),":",""),",",""),".",""),"'",""),"’",""),"!",""),"*",""),"—",""),"–",""),"-",""),"&amp;","")," ","")</f>
        <v>insideout2</v>
      </c>
      <c r="J1" t="str">
        <f>IF(D1="","Other",D1)</f>
        <v>Walt Disney</v>
      </c>
    </row>
    <row r="2" spans="1:10" ht="18" x14ac:dyDescent="0.2">
      <c r="A2" s="2">
        <v>2</v>
      </c>
      <c r="B2" s="3" t="s">
        <v>953</v>
      </c>
      <c r="C2" s="4">
        <v>45499</v>
      </c>
      <c r="D2" s="2" t="s">
        <v>10</v>
      </c>
      <c r="E2" s="2" t="s">
        <v>12</v>
      </c>
      <c r="F2" s="5">
        <v>636745858</v>
      </c>
      <c r="G2" s="6">
        <v>56299369</v>
      </c>
      <c r="H2" t="str">
        <f t="shared" ref="H2:H65" si="0">IFERROR(TRIM(LEFT(B2,FIND("(",B2)-1)),TRIM(B2))</f>
        <v>Deadpool &amp; Wolverine</v>
      </c>
      <c r="I2" t="str">
        <f t="shared" ref="I2:I65" si="1">SUBSTITUTE(SUBSTITUTE(SUBSTITUTE(SUBSTITUTE(SUBSTITUTE(SUBSTITUTE(SUBSTITUTE(SUBSTITUTE(SUBSTITUTE(SUBSTITUTE(SUBSTITUTE(SUBSTITUTE(LOWER(LEFT(SUBSTITUTE(H2,"…",""),25)),":",""),",",""),".",""),"'",""),"’",""),"!",""),"*",""),"—",""),"–",""),"-",""),"&amp;","")," ","")</f>
        <v>deadpoolwolverine</v>
      </c>
      <c r="J2" t="str">
        <f t="shared" ref="J2:J65" si="2">IF(D2="","Other",D2)</f>
        <v>Walt Disney</v>
      </c>
    </row>
    <row r="3" spans="1:10" ht="18" x14ac:dyDescent="0.2">
      <c r="A3" s="2">
        <v>3</v>
      </c>
      <c r="B3" s="3" t="s">
        <v>74</v>
      </c>
      <c r="C3" s="4">
        <v>45618</v>
      </c>
      <c r="D3" s="2" t="s">
        <v>14</v>
      </c>
      <c r="E3" s="2" t="s">
        <v>17</v>
      </c>
      <c r="F3" s="5">
        <v>432943285</v>
      </c>
      <c r="G3" s="6">
        <v>38279689</v>
      </c>
      <c r="H3" t="str">
        <f t="shared" si="0"/>
        <v>Wicked</v>
      </c>
      <c r="I3" t="str">
        <f t="shared" si="1"/>
        <v>wicked</v>
      </c>
      <c r="J3" t="str">
        <f t="shared" si="2"/>
        <v>Universal</v>
      </c>
    </row>
    <row r="4" spans="1:10" ht="18" x14ac:dyDescent="0.2">
      <c r="A4" s="2">
        <v>4</v>
      </c>
      <c r="B4" s="3" t="s">
        <v>58</v>
      </c>
      <c r="C4" s="4">
        <v>45623</v>
      </c>
      <c r="D4" s="2" t="s">
        <v>10</v>
      </c>
      <c r="E4" s="2" t="s">
        <v>17</v>
      </c>
      <c r="F4" s="5">
        <v>404017489</v>
      </c>
      <c r="G4" s="6">
        <v>35722148</v>
      </c>
      <c r="H4" t="str">
        <f t="shared" si="0"/>
        <v>Moana 2</v>
      </c>
      <c r="I4" t="str">
        <f t="shared" si="1"/>
        <v>moana2</v>
      </c>
      <c r="J4" t="str">
        <f t="shared" si="2"/>
        <v>Walt Disney</v>
      </c>
    </row>
    <row r="5" spans="1:10" ht="18" x14ac:dyDescent="0.2">
      <c r="A5" s="2">
        <v>5</v>
      </c>
      <c r="B5" s="3" t="s">
        <v>954</v>
      </c>
      <c r="C5" s="4">
        <v>45476</v>
      </c>
      <c r="D5" s="2" t="s">
        <v>14</v>
      </c>
      <c r="E5" s="2" t="s">
        <v>8</v>
      </c>
      <c r="F5" s="5">
        <v>361004205</v>
      </c>
      <c r="G5" s="6">
        <v>31919028</v>
      </c>
      <c r="H5" t="str">
        <f t="shared" si="0"/>
        <v>Despicable Me 4</v>
      </c>
      <c r="I5" t="str">
        <f t="shared" si="1"/>
        <v>despicableme4</v>
      </c>
      <c r="J5" t="str">
        <f t="shared" si="2"/>
        <v>Universal</v>
      </c>
    </row>
    <row r="6" spans="1:10" ht="18" x14ac:dyDescent="0.2">
      <c r="A6" s="2">
        <v>6</v>
      </c>
      <c r="B6" s="3" t="s">
        <v>955</v>
      </c>
      <c r="C6" s="4">
        <v>45541</v>
      </c>
      <c r="D6" s="2" t="s">
        <v>7</v>
      </c>
      <c r="E6" s="2" t="s">
        <v>38</v>
      </c>
      <c r="F6" s="5">
        <v>294100435</v>
      </c>
      <c r="G6" s="6">
        <v>26003575</v>
      </c>
      <c r="H6" t="str">
        <f t="shared" si="0"/>
        <v>Beetlejuice Beetlejuice</v>
      </c>
      <c r="I6" t="str">
        <f t="shared" si="1"/>
        <v>beetlejuicebeetlejuice</v>
      </c>
      <c r="J6" t="str">
        <f t="shared" si="2"/>
        <v>Warner Bros.</v>
      </c>
    </row>
    <row r="7" spans="1:10" ht="18" x14ac:dyDescent="0.2">
      <c r="A7" s="2">
        <v>7</v>
      </c>
      <c r="B7" s="3" t="s">
        <v>956</v>
      </c>
      <c r="C7" s="4">
        <v>45352</v>
      </c>
      <c r="D7" s="2" t="s">
        <v>7</v>
      </c>
      <c r="E7" s="2" t="s">
        <v>12</v>
      </c>
      <c r="F7" s="5">
        <v>282709065</v>
      </c>
      <c r="G7" s="6">
        <v>24996381</v>
      </c>
      <c r="H7" t="str">
        <f t="shared" si="0"/>
        <v>Dune: Part Two</v>
      </c>
      <c r="I7" t="str">
        <f t="shared" si="1"/>
        <v>duneparttwo</v>
      </c>
      <c r="J7" t="str">
        <f t="shared" si="2"/>
        <v>Warner Bros.</v>
      </c>
    </row>
    <row r="8" spans="1:10" ht="18" x14ac:dyDescent="0.2">
      <c r="A8" s="2">
        <v>8</v>
      </c>
      <c r="B8" s="3" t="s">
        <v>957</v>
      </c>
      <c r="C8" s="4">
        <v>45492</v>
      </c>
      <c r="D8" s="2" t="s">
        <v>14</v>
      </c>
      <c r="E8" s="2" t="s">
        <v>50</v>
      </c>
      <c r="F8" s="5">
        <v>267762265</v>
      </c>
      <c r="G8" s="6">
        <v>23674824</v>
      </c>
      <c r="H8" t="str">
        <f t="shared" si="0"/>
        <v>Twisters</v>
      </c>
      <c r="I8" t="str">
        <f t="shared" si="1"/>
        <v>twisters</v>
      </c>
      <c r="J8" t="str">
        <f t="shared" si="2"/>
        <v>Universal</v>
      </c>
    </row>
    <row r="9" spans="1:10" ht="18" x14ac:dyDescent="0.2">
      <c r="A9" s="2">
        <v>9</v>
      </c>
      <c r="B9" s="3" t="s">
        <v>958</v>
      </c>
      <c r="C9" s="4">
        <v>45380</v>
      </c>
      <c r="D9" s="2" t="s">
        <v>7</v>
      </c>
      <c r="E9" s="2" t="s">
        <v>12</v>
      </c>
      <c r="F9" s="5">
        <v>196805338</v>
      </c>
      <c r="G9" s="6">
        <v>17401002</v>
      </c>
      <c r="H9" t="str">
        <f t="shared" si="0"/>
        <v>Godzilla x Kong: The New Empi…</v>
      </c>
      <c r="I9" t="str">
        <f t="shared" si="1"/>
        <v>godzillaxkongthenew</v>
      </c>
      <c r="J9" t="str">
        <f t="shared" si="2"/>
        <v>Warner Bros.</v>
      </c>
    </row>
    <row r="10" spans="1:10" ht="18" x14ac:dyDescent="0.2">
      <c r="A10" s="2">
        <v>10</v>
      </c>
      <c r="B10" s="3" t="s">
        <v>421</v>
      </c>
      <c r="C10" s="4">
        <v>45359</v>
      </c>
      <c r="D10" s="2" t="s">
        <v>14</v>
      </c>
      <c r="E10" s="2" t="s">
        <v>38</v>
      </c>
      <c r="F10" s="5">
        <v>193590620</v>
      </c>
      <c r="G10" s="6">
        <v>17116766</v>
      </c>
      <c r="H10" t="str">
        <f t="shared" si="0"/>
        <v>Kung Fu Panda 4</v>
      </c>
      <c r="I10" t="str">
        <f t="shared" si="1"/>
        <v>kungfupanda4</v>
      </c>
      <c r="J10" t="str">
        <f t="shared" si="2"/>
        <v>Universal</v>
      </c>
    </row>
    <row r="11" spans="1:10" ht="18" x14ac:dyDescent="0.2">
      <c r="A11" s="2">
        <v>11</v>
      </c>
      <c r="B11" s="3" t="s">
        <v>959</v>
      </c>
      <c r="C11" s="4">
        <v>45450</v>
      </c>
      <c r="D11" s="2" t="s">
        <v>33</v>
      </c>
      <c r="E11" s="2" t="s">
        <v>12</v>
      </c>
      <c r="F11" s="5">
        <v>193573217</v>
      </c>
      <c r="G11" s="6">
        <v>17115227</v>
      </c>
      <c r="H11" t="str">
        <f t="shared" si="0"/>
        <v>Bad Boys: Ride or Die</v>
      </c>
      <c r="I11" t="str">
        <f t="shared" si="1"/>
        <v>badboysrideordie</v>
      </c>
      <c r="J11" t="str">
        <f t="shared" si="2"/>
        <v>Sony Pictures</v>
      </c>
    </row>
    <row r="12" spans="1:10" ht="18" x14ac:dyDescent="0.2">
      <c r="A12" s="2">
        <v>12</v>
      </c>
      <c r="B12" s="3" t="s">
        <v>960</v>
      </c>
      <c r="C12" s="4">
        <v>45422</v>
      </c>
      <c r="D12" s="2" t="s">
        <v>23</v>
      </c>
      <c r="E12" s="2" t="s">
        <v>12</v>
      </c>
      <c r="F12" s="5">
        <v>171130165</v>
      </c>
      <c r="G12" s="6">
        <v>15130872</v>
      </c>
      <c r="H12" t="str">
        <f t="shared" si="0"/>
        <v>Kingdom of the Planet of the …</v>
      </c>
      <c r="I12" t="str">
        <f t="shared" si="1"/>
        <v>kingdomoftheplanetof</v>
      </c>
      <c r="J12" t="str">
        <f t="shared" si="2"/>
        <v>20th Century Stud…</v>
      </c>
    </row>
    <row r="13" spans="1:10" ht="18" x14ac:dyDescent="0.2">
      <c r="A13" s="2">
        <v>13</v>
      </c>
      <c r="B13" s="3" t="s">
        <v>150</v>
      </c>
      <c r="C13" s="4">
        <v>45618</v>
      </c>
      <c r="D13" s="2" t="s">
        <v>26</v>
      </c>
      <c r="E13" s="2" t="s">
        <v>12</v>
      </c>
      <c r="F13" s="5">
        <v>164554921</v>
      </c>
      <c r="G13" s="6">
        <v>14549507</v>
      </c>
      <c r="H13" t="str">
        <f t="shared" si="0"/>
        <v>Gladiator II</v>
      </c>
      <c r="I13" t="str">
        <f t="shared" si="1"/>
        <v>gladiatorii</v>
      </c>
      <c r="J13" t="str">
        <f t="shared" si="2"/>
        <v>Paramount Pictures</v>
      </c>
    </row>
    <row r="14" spans="1:10" ht="18" x14ac:dyDescent="0.2">
      <c r="A14" s="2">
        <v>14</v>
      </c>
      <c r="B14" s="3" t="s">
        <v>41</v>
      </c>
      <c r="C14" s="4">
        <v>45646</v>
      </c>
      <c r="D14" s="2" t="s">
        <v>26</v>
      </c>
      <c r="E14" s="2" t="s">
        <v>8</v>
      </c>
      <c r="F14" s="5">
        <v>151558894</v>
      </c>
      <c r="G14" s="6">
        <v>13400433</v>
      </c>
      <c r="H14" t="str">
        <f t="shared" si="0"/>
        <v>Sonic the Hedgehog 3</v>
      </c>
      <c r="I14" t="str">
        <f t="shared" si="1"/>
        <v>sonicthehedgehog3</v>
      </c>
      <c r="J14" t="str">
        <f t="shared" si="2"/>
        <v>Paramount Pictures</v>
      </c>
    </row>
    <row r="15" spans="1:10" ht="18" x14ac:dyDescent="0.2">
      <c r="A15" s="2">
        <v>15</v>
      </c>
      <c r="B15" s="3" t="s">
        <v>961</v>
      </c>
      <c r="C15" s="4">
        <v>45513</v>
      </c>
      <c r="D15" s="2" t="s">
        <v>33</v>
      </c>
      <c r="E15" s="2" t="s">
        <v>55</v>
      </c>
      <c r="F15" s="5">
        <v>148518266</v>
      </c>
      <c r="G15" s="6">
        <v>13131589</v>
      </c>
      <c r="H15" t="str">
        <f t="shared" si="0"/>
        <v>It Ends With Us</v>
      </c>
      <c r="I15" t="str">
        <f t="shared" si="1"/>
        <v>itendswithus</v>
      </c>
      <c r="J15" t="str">
        <f t="shared" si="2"/>
        <v>Sony Pictures</v>
      </c>
    </row>
    <row r="16" spans="1:10" ht="18" x14ac:dyDescent="0.2">
      <c r="A16" s="2">
        <v>16</v>
      </c>
      <c r="B16" s="3" t="s">
        <v>290</v>
      </c>
      <c r="C16" s="4">
        <v>45562</v>
      </c>
      <c r="D16" s="2" t="s">
        <v>14</v>
      </c>
      <c r="E16" s="2" t="s">
        <v>8</v>
      </c>
      <c r="F16" s="5">
        <v>143190445</v>
      </c>
      <c r="G16" s="6">
        <v>12660517</v>
      </c>
      <c r="H16" t="str">
        <f t="shared" si="0"/>
        <v>The Wild Robot</v>
      </c>
      <c r="I16" t="str">
        <f t="shared" si="1"/>
        <v>thewildrobot</v>
      </c>
      <c r="J16" t="str">
        <f t="shared" si="2"/>
        <v>Universal</v>
      </c>
    </row>
    <row r="17" spans="1:10" ht="18" x14ac:dyDescent="0.2">
      <c r="A17" s="2">
        <v>17</v>
      </c>
      <c r="B17" s="3" t="s">
        <v>706</v>
      </c>
      <c r="C17" s="4">
        <v>45590</v>
      </c>
      <c r="D17" s="2" t="s">
        <v>33</v>
      </c>
      <c r="E17" s="2" t="s">
        <v>12</v>
      </c>
      <c r="F17" s="5">
        <v>139733580</v>
      </c>
      <c r="G17" s="6">
        <v>12354870</v>
      </c>
      <c r="H17" t="str">
        <f t="shared" si="0"/>
        <v>Venom: The Last Dance</v>
      </c>
      <c r="I17" t="str">
        <f t="shared" si="1"/>
        <v>venomthelastdance</v>
      </c>
      <c r="J17" t="str">
        <f t="shared" si="2"/>
        <v>Sony Pictures</v>
      </c>
    </row>
    <row r="18" spans="1:10" ht="18" x14ac:dyDescent="0.2">
      <c r="A18" s="2">
        <v>18</v>
      </c>
      <c r="B18" s="3" t="s">
        <v>962</v>
      </c>
      <c r="C18" s="4">
        <v>45471</v>
      </c>
      <c r="D18" s="2" t="s">
        <v>26</v>
      </c>
      <c r="E18" s="2" t="s">
        <v>19</v>
      </c>
      <c r="F18" s="5">
        <v>139051884</v>
      </c>
      <c r="G18" s="6">
        <v>12294596</v>
      </c>
      <c r="H18" t="str">
        <f t="shared" si="0"/>
        <v>A Quiet Place: Day One</v>
      </c>
      <c r="I18" t="str">
        <f t="shared" si="1"/>
        <v>aquietplacedayone</v>
      </c>
      <c r="J18" t="str">
        <f t="shared" si="2"/>
        <v>Paramount Pictures</v>
      </c>
    </row>
    <row r="19" spans="1:10" ht="18" x14ac:dyDescent="0.2">
      <c r="A19" s="2">
        <v>19</v>
      </c>
      <c r="B19" s="3" t="s">
        <v>34</v>
      </c>
      <c r="C19" s="4">
        <v>45646</v>
      </c>
      <c r="D19" s="2" t="s">
        <v>10</v>
      </c>
      <c r="E19" s="2" t="s">
        <v>17</v>
      </c>
      <c r="F19" s="5">
        <v>128143945</v>
      </c>
      <c r="G19" s="6">
        <v>11330145</v>
      </c>
      <c r="H19" t="str">
        <f t="shared" si="0"/>
        <v>Mufasa: The Lion King</v>
      </c>
      <c r="I19" t="str">
        <f t="shared" si="1"/>
        <v>mufasathelionking</v>
      </c>
      <c r="J19" t="str">
        <f t="shared" si="2"/>
        <v>Walt Disney</v>
      </c>
    </row>
    <row r="20" spans="1:10" ht="18" x14ac:dyDescent="0.2">
      <c r="A20" s="2">
        <v>20</v>
      </c>
      <c r="B20" s="3" t="s">
        <v>963</v>
      </c>
      <c r="C20" s="4">
        <v>45373</v>
      </c>
      <c r="D20" s="2" t="s">
        <v>33</v>
      </c>
      <c r="E20" s="2" t="s">
        <v>38</v>
      </c>
      <c r="F20" s="5">
        <v>113376590</v>
      </c>
      <c r="G20" s="6">
        <v>10024455</v>
      </c>
      <c r="H20" t="str">
        <f t="shared" si="0"/>
        <v>Ghostbusters: Frozen Empire</v>
      </c>
      <c r="I20" t="str">
        <f t="shared" si="1"/>
        <v>ghostbustersfrozenempi</v>
      </c>
      <c r="J20" t="str">
        <f t="shared" si="2"/>
        <v>Sony Pictures</v>
      </c>
    </row>
    <row r="21" spans="1:10" ht="18" x14ac:dyDescent="0.2">
      <c r="A21" s="2">
        <v>21</v>
      </c>
      <c r="B21" s="3" t="s">
        <v>964</v>
      </c>
      <c r="C21" s="4">
        <v>45429</v>
      </c>
      <c r="D21" s="2" t="s">
        <v>26</v>
      </c>
      <c r="E21" s="2" t="s">
        <v>38</v>
      </c>
      <c r="F21" s="5">
        <v>111375918</v>
      </c>
      <c r="G21" s="6">
        <v>9847561</v>
      </c>
      <c r="H21" t="str">
        <f t="shared" si="0"/>
        <v>IF</v>
      </c>
      <c r="I21" t="str">
        <f t="shared" si="1"/>
        <v>if</v>
      </c>
      <c r="J21" t="str">
        <f t="shared" si="2"/>
        <v>Paramount Pictures</v>
      </c>
    </row>
    <row r="22" spans="1:10" ht="18" x14ac:dyDescent="0.2">
      <c r="A22" s="2">
        <v>22</v>
      </c>
      <c r="B22" s="3" t="s">
        <v>965</v>
      </c>
      <c r="C22" s="4">
        <v>45520</v>
      </c>
      <c r="D22" s="2" t="s">
        <v>23</v>
      </c>
      <c r="E22" s="2" t="s">
        <v>19</v>
      </c>
      <c r="F22" s="5">
        <v>105313091</v>
      </c>
      <c r="G22" s="6">
        <v>9311502</v>
      </c>
      <c r="H22" t="str">
        <f t="shared" si="0"/>
        <v>Alien: Romulus</v>
      </c>
      <c r="I22" t="str">
        <f t="shared" si="1"/>
        <v>alienromulus</v>
      </c>
      <c r="J22" t="str">
        <f t="shared" si="2"/>
        <v>20th Century Stud…</v>
      </c>
    </row>
    <row r="23" spans="1:10" ht="18" x14ac:dyDescent="0.2">
      <c r="A23" s="2">
        <v>23</v>
      </c>
      <c r="B23" s="3" t="s">
        <v>966</v>
      </c>
      <c r="C23" s="4">
        <v>45336</v>
      </c>
      <c r="D23" s="2" t="s">
        <v>26</v>
      </c>
      <c r="E23" s="2" t="s">
        <v>55</v>
      </c>
      <c r="F23" s="5">
        <v>96981216</v>
      </c>
      <c r="G23" s="6">
        <v>8574820</v>
      </c>
      <c r="H23" t="str">
        <f t="shared" si="0"/>
        <v>Bob Marley: One Love</v>
      </c>
      <c r="I23" t="str">
        <f t="shared" si="1"/>
        <v>bobmarleyonelove</v>
      </c>
      <c r="J23" t="str">
        <f t="shared" si="2"/>
        <v>Paramount Pictures</v>
      </c>
    </row>
    <row r="24" spans="1:10" ht="18" x14ac:dyDescent="0.2">
      <c r="A24" s="2">
        <v>24</v>
      </c>
      <c r="B24" s="3" t="s">
        <v>496</v>
      </c>
      <c r="C24" s="4">
        <v>45611</v>
      </c>
      <c r="D24" s="2" t="s">
        <v>49</v>
      </c>
      <c r="E24" s="2" t="s">
        <v>12</v>
      </c>
      <c r="F24" s="5">
        <v>96805881</v>
      </c>
      <c r="G24" s="6">
        <v>8559318</v>
      </c>
      <c r="H24" t="str">
        <f t="shared" si="0"/>
        <v>Red One</v>
      </c>
      <c r="I24" t="str">
        <f t="shared" si="1"/>
        <v>redone</v>
      </c>
      <c r="J24" t="str">
        <f t="shared" si="2"/>
        <v>Amazon MGM Studios</v>
      </c>
    </row>
    <row r="25" spans="1:10" ht="18" x14ac:dyDescent="0.2">
      <c r="A25" s="2">
        <v>25</v>
      </c>
      <c r="B25" s="3" t="s">
        <v>967</v>
      </c>
      <c r="C25" s="4">
        <v>45415</v>
      </c>
      <c r="D25" s="2" t="s">
        <v>14</v>
      </c>
      <c r="E25" s="2" t="s">
        <v>12</v>
      </c>
      <c r="F25" s="5">
        <v>92900355</v>
      </c>
      <c r="G25" s="6">
        <v>8214001</v>
      </c>
      <c r="H25" t="str">
        <f t="shared" si="0"/>
        <v>The Fall Guy</v>
      </c>
      <c r="I25" t="str">
        <f t="shared" si="1"/>
        <v>thefallguy</v>
      </c>
      <c r="J25" t="str">
        <f t="shared" si="2"/>
        <v>Universal</v>
      </c>
    </row>
    <row r="26" spans="1:10" ht="18" x14ac:dyDescent="0.2">
      <c r="A26" s="2">
        <v>26</v>
      </c>
      <c r="B26" s="3" t="s">
        <v>968</v>
      </c>
      <c r="C26" s="4">
        <v>45436</v>
      </c>
      <c r="D26" s="2" t="s">
        <v>33</v>
      </c>
      <c r="E26" s="2" t="s">
        <v>8</v>
      </c>
      <c r="F26" s="5">
        <v>91956547</v>
      </c>
      <c r="G26" s="6">
        <v>8130552</v>
      </c>
      <c r="H26" t="str">
        <f t="shared" si="0"/>
        <v>The Garfield Movie</v>
      </c>
      <c r="I26" t="str">
        <f t="shared" si="1"/>
        <v>thegarfieldmovie</v>
      </c>
      <c r="J26" t="str">
        <f t="shared" si="2"/>
        <v>Sony Pictures</v>
      </c>
    </row>
    <row r="27" spans="1:10" ht="18" x14ac:dyDescent="0.2">
      <c r="A27" s="2">
        <v>27</v>
      </c>
      <c r="B27" s="3" t="s">
        <v>969</v>
      </c>
      <c r="C27" s="4">
        <v>45275</v>
      </c>
      <c r="D27" s="2" t="s">
        <v>7</v>
      </c>
      <c r="E27" s="2" t="s">
        <v>17</v>
      </c>
      <c r="F27" s="5">
        <v>85451913</v>
      </c>
      <c r="G27" s="6">
        <v>7555430</v>
      </c>
      <c r="H27" t="str">
        <f t="shared" si="0"/>
        <v>Wonka</v>
      </c>
      <c r="I27" t="str">
        <f t="shared" si="1"/>
        <v>wonka</v>
      </c>
      <c r="J27" t="str">
        <f t="shared" si="2"/>
        <v>Warner Bros.</v>
      </c>
    </row>
    <row r="28" spans="1:10" ht="18" x14ac:dyDescent="0.2">
      <c r="A28" s="2">
        <v>28</v>
      </c>
      <c r="B28" s="3" t="s">
        <v>970</v>
      </c>
      <c r="C28" s="4">
        <v>45485</v>
      </c>
      <c r="D28" s="2" t="s">
        <v>77</v>
      </c>
      <c r="E28" s="2" t="s">
        <v>19</v>
      </c>
      <c r="F28" s="5">
        <v>74346140</v>
      </c>
      <c r="G28" s="6">
        <v>6573487</v>
      </c>
      <c r="H28" t="str">
        <f t="shared" si="0"/>
        <v>Longlegs</v>
      </c>
      <c r="I28" t="str">
        <f t="shared" si="1"/>
        <v>longlegs</v>
      </c>
      <c r="J28" t="str">
        <f t="shared" si="2"/>
        <v>Neon</v>
      </c>
    </row>
    <row r="29" spans="1:10" ht="18" x14ac:dyDescent="0.2">
      <c r="A29" s="2">
        <v>29</v>
      </c>
      <c r="B29" s="3" t="s">
        <v>971</v>
      </c>
      <c r="C29" s="4">
        <v>45282</v>
      </c>
      <c r="D29" s="2" t="s">
        <v>14</v>
      </c>
      <c r="E29" s="2" t="s">
        <v>8</v>
      </c>
      <c r="F29" s="5">
        <v>73526925</v>
      </c>
      <c r="G29" s="6">
        <v>6501054</v>
      </c>
      <c r="H29" t="str">
        <f t="shared" si="0"/>
        <v>Migration</v>
      </c>
      <c r="I29" t="str">
        <f t="shared" si="1"/>
        <v>migration</v>
      </c>
      <c r="J29" t="str">
        <f t="shared" si="2"/>
        <v>Universal</v>
      </c>
    </row>
    <row r="30" spans="1:10" ht="18" x14ac:dyDescent="0.2">
      <c r="A30" s="2">
        <v>30</v>
      </c>
      <c r="B30" s="3" t="s">
        <v>972</v>
      </c>
      <c r="C30" s="4">
        <v>45303</v>
      </c>
      <c r="D30" s="2" t="s">
        <v>26</v>
      </c>
      <c r="E30" s="2" t="s">
        <v>17</v>
      </c>
      <c r="F30" s="5">
        <v>72581770</v>
      </c>
      <c r="G30" s="6">
        <v>6417486</v>
      </c>
      <c r="H30" t="str">
        <f t="shared" si="0"/>
        <v>Mean Girls</v>
      </c>
      <c r="I30" t="str">
        <f t="shared" si="1"/>
        <v>meangirls</v>
      </c>
      <c r="J30" t="str">
        <f t="shared" si="2"/>
        <v>Paramount Pictures</v>
      </c>
    </row>
    <row r="31" spans="1:10" ht="18" x14ac:dyDescent="0.2">
      <c r="A31" s="2">
        <v>31</v>
      </c>
      <c r="B31" s="3" t="s">
        <v>973</v>
      </c>
      <c r="C31" s="4">
        <v>45583</v>
      </c>
      <c r="D31" s="2" t="s">
        <v>26</v>
      </c>
      <c r="E31" s="2" t="s">
        <v>19</v>
      </c>
      <c r="F31" s="5">
        <v>69012586</v>
      </c>
      <c r="G31" s="6">
        <v>6101909</v>
      </c>
      <c r="H31" t="str">
        <f t="shared" si="0"/>
        <v>Smile 2</v>
      </c>
      <c r="I31" t="str">
        <f t="shared" si="1"/>
        <v>smile2</v>
      </c>
      <c r="J31" t="str">
        <f t="shared" si="2"/>
        <v>Paramount Pictures</v>
      </c>
    </row>
    <row r="32" spans="1:10" ht="18" x14ac:dyDescent="0.2">
      <c r="A32" s="2">
        <v>32</v>
      </c>
      <c r="B32" s="3" t="s">
        <v>974</v>
      </c>
      <c r="C32" s="4">
        <v>45394</v>
      </c>
      <c r="D32" s="2" t="s">
        <v>79</v>
      </c>
      <c r="E32" s="2" t="s">
        <v>12</v>
      </c>
      <c r="F32" s="5">
        <v>68757539</v>
      </c>
      <c r="G32" s="6">
        <v>6079358</v>
      </c>
      <c r="H32" t="str">
        <f t="shared" si="0"/>
        <v>Civil War</v>
      </c>
      <c r="I32" t="str">
        <f t="shared" si="1"/>
        <v>civilwar</v>
      </c>
      <c r="J32" t="str">
        <f t="shared" si="2"/>
        <v>A24</v>
      </c>
    </row>
    <row r="33" spans="1:10" ht="18" x14ac:dyDescent="0.2">
      <c r="A33" s="2">
        <v>33</v>
      </c>
      <c r="B33" s="3" t="s">
        <v>975</v>
      </c>
      <c r="C33" s="4">
        <v>45436</v>
      </c>
      <c r="D33" s="2" t="s">
        <v>7</v>
      </c>
      <c r="E33" s="2" t="s">
        <v>12</v>
      </c>
      <c r="F33" s="5">
        <v>67587546</v>
      </c>
      <c r="G33" s="6">
        <v>5975910</v>
      </c>
      <c r="H33" t="str">
        <f t="shared" si="0"/>
        <v>Furiosa: A Mad Max Saga</v>
      </c>
      <c r="I33" t="str">
        <f t="shared" si="1"/>
        <v>furiosaamadmaxsaga</v>
      </c>
      <c r="J33" t="str">
        <f t="shared" si="2"/>
        <v>Warner Bros.</v>
      </c>
    </row>
    <row r="34" spans="1:10" ht="18" x14ac:dyDescent="0.2">
      <c r="A34" s="2">
        <v>34</v>
      </c>
      <c r="B34" s="3" t="s">
        <v>976</v>
      </c>
      <c r="C34" s="4">
        <v>45303</v>
      </c>
      <c r="D34" s="2" t="s">
        <v>49</v>
      </c>
      <c r="E34" s="2" t="s">
        <v>12</v>
      </c>
      <c r="F34" s="5">
        <v>66220535</v>
      </c>
      <c r="G34" s="6">
        <v>5855043</v>
      </c>
      <c r="H34" t="str">
        <f t="shared" si="0"/>
        <v>The Beekeeper</v>
      </c>
      <c r="I34" t="str">
        <f t="shared" si="1"/>
        <v>thebeekeeper</v>
      </c>
      <c r="J34" t="str">
        <f t="shared" si="2"/>
        <v>Amazon MGM Studios</v>
      </c>
    </row>
    <row r="35" spans="1:10" ht="18" x14ac:dyDescent="0.2">
      <c r="A35" s="2">
        <v>35</v>
      </c>
      <c r="B35" s="3" t="s">
        <v>977</v>
      </c>
      <c r="C35" s="4">
        <v>45282</v>
      </c>
      <c r="D35" s="2" t="s">
        <v>33</v>
      </c>
      <c r="E35" s="2" t="s">
        <v>83</v>
      </c>
      <c r="F35" s="5">
        <v>63482283</v>
      </c>
      <c r="G35" s="6">
        <v>5612934</v>
      </c>
      <c r="H35" t="str">
        <f t="shared" si="0"/>
        <v>Anyone But You</v>
      </c>
      <c r="I35" t="str">
        <f t="shared" si="1"/>
        <v>anyonebutyou</v>
      </c>
      <c r="J35" t="str">
        <f t="shared" si="2"/>
        <v>Sony Pictures</v>
      </c>
    </row>
    <row r="36" spans="1:10" ht="18" x14ac:dyDescent="0.2">
      <c r="A36" s="2">
        <v>36</v>
      </c>
      <c r="B36" s="3" t="s">
        <v>978</v>
      </c>
      <c r="C36" s="4">
        <v>45555</v>
      </c>
      <c r="D36" s="2" t="s">
        <v>26</v>
      </c>
      <c r="E36" s="2" t="s">
        <v>8</v>
      </c>
      <c r="F36" s="5">
        <v>59098421</v>
      </c>
      <c r="G36" s="6">
        <v>5225325</v>
      </c>
      <c r="H36" t="str">
        <f t="shared" si="0"/>
        <v>Transformers One</v>
      </c>
      <c r="I36" t="str">
        <f t="shared" si="1"/>
        <v>transformersone</v>
      </c>
      <c r="J36" t="str">
        <f t="shared" si="2"/>
        <v>Paramount Pictures</v>
      </c>
    </row>
    <row r="37" spans="1:10" ht="18" x14ac:dyDescent="0.2">
      <c r="A37" s="2">
        <v>37</v>
      </c>
      <c r="B37" s="3" t="s">
        <v>979</v>
      </c>
      <c r="C37" s="4">
        <v>45569</v>
      </c>
      <c r="D37" s="2" t="s">
        <v>7</v>
      </c>
      <c r="E37" s="2" t="s">
        <v>50</v>
      </c>
      <c r="F37" s="5">
        <v>58300287</v>
      </c>
      <c r="G37" s="6">
        <v>5154756</v>
      </c>
      <c r="H37" t="str">
        <f t="shared" si="0"/>
        <v>Joker: Folie à Deux</v>
      </c>
      <c r="I37" t="str">
        <f t="shared" si="1"/>
        <v>jokerfolieàdeux</v>
      </c>
      <c r="J37" t="str">
        <f t="shared" si="2"/>
        <v>Warner Bros.</v>
      </c>
    </row>
    <row r="38" spans="1:10" ht="18" x14ac:dyDescent="0.2">
      <c r="A38" s="2">
        <v>38</v>
      </c>
      <c r="B38" s="3" t="s">
        <v>980</v>
      </c>
      <c r="C38" s="4">
        <v>45576</v>
      </c>
      <c r="D38" s="2" t="s">
        <v>219</v>
      </c>
      <c r="E38" s="2" t="s">
        <v>19</v>
      </c>
      <c r="F38" s="5">
        <v>53981071</v>
      </c>
      <c r="G38" s="6">
        <v>4772862</v>
      </c>
      <c r="H38" t="str">
        <f t="shared" si="0"/>
        <v>Terrifier 3</v>
      </c>
      <c r="I38" t="str">
        <f t="shared" si="1"/>
        <v>terrifier3</v>
      </c>
      <c r="J38" t="str">
        <f t="shared" si="2"/>
        <v>Iconic/Cineverse</v>
      </c>
    </row>
    <row r="39" spans="1:10" ht="18" x14ac:dyDescent="0.2">
      <c r="A39" s="2">
        <v>39</v>
      </c>
      <c r="B39" s="3" t="s">
        <v>981</v>
      </c>
      <c r="C39" s="4">
        <v>45408</v>
      </c>
      <c r="D39" s="2" t="s">
        <v>49</v>
      </c>
      <c r="E39" s="2" t="s">
        <v>55</v>
      </c>
      <c r="F39" s="5">
        <v>50119408</v>
      </c>
      <c r="G39" s="6">
        <v>4431424</v>
      </c>
      <c r="H39" t="str">
        <f t="shared" si="0"/>
        <v>Challengers</v>
      </c>
      <c r="I39" t="str">
        <f t="shared" si="1"/>
        <v>challengers</v>
      </c>
      <c r="J39" t="str">
        <f t="shared" si="2"/>
        <v>Amazon MGM Studios</v>
      </c>
    </row>
    <row r="40" spans="1:10" ht="18" x14ac:dyDescent="0.2">
      <c r="A40" s="2">
        <v>40</v>
      </c>
      <c r="B40" s="3" t="s">
        <v>64</v>
      </c>
      <c r="C40" s="4">
        <v>45651</v>
      </c>
      <c r="D40" s="2" t="s">
        <v>65</v>
      </c>
      <c r="E40" s="2" t="s">
        <v>19</v>
      </c>
      <c r="F40" s="5">
        <v>48120015</v>
      </c>
      <c r="G40" s="6">
        <v>4254643</v>
      </c>
      <c r="H40" t="str">
        <f t="shared" si="0"/>
        <v>Nosferatu</v>
      </c>
      <c r="I40" t="str">
        <f t="shared" si="1"/>
        <v>nosferatu</v>
      </c>
      <c r="J40" t="str">
        <f t="shared" si="2"/>
        <v>Focus Features</v>
      </c>
    </row>
    <row r="41" spans="1:10" ht="18" x14ac:dyDescent="0.2">
      <c r="A41" s="2">
        <v>41</v>
      </c>
      <c r="B41" s="3" t="s">
        <v>982</v>
      </c>
      <c r="C41" s="4">
        <v>45282</v>
      </c>
      <c r="D41" s="2" t="s">
        <v>7</v>
      </c>
      <c r="E41" s="2" t="s">
        <v>12</v>
      </c>
      <c r="F41" s="5">
        <v>48011513</v>
      </c>
      <c r="G41" s="6">
        <v>4245050</v>
      </c>
      <c r="H41" t="str">
        <f t="shared" si="0"/>
        <v>Aquaman and the Lost Kingdom</v>
      </c>
      <c r="I41" t="str">
        <f t="shared" si="1"/>
        <v>aquamanandthelostking</v>
      </c>
      <c r="J41" t="str">
        <f t="shared" si="2"/>
        <v>Warner Bros.</v>
      </c>
    </row>
    <row r="42" spans="1:10" ht="18" x14ac:dyDescent="0.2">
      <c r="A42" s="2">
        <v>42</v>
      </c>
      <c r="B42" s="3" t="s">
        <v>983</v>
      </c>
      <c r="C42" s="4">
        <v>45324</v>
      </c>
      <c r="D42" s="2" t="s">
        <v>14</v>
      </c>
      <c r="E42" s="2" t="s">
        <v>12</v>
      </c>
      <c r="F42" s="5">
        <v>45207275</v>
      </c>
      <c r="G42" s="6">
        <v>3997107</v>
      </c>
      <c r="H42" t="str">
        <f t="shared" si="0"/>
        <v>Argylle</v>
      </c>
      <c r="I42" t="str">
        <f t="shared" si="1"/>
        <v>argylle</v>
      </c>
      <c r="J42" t="str">
        <f t="shared" si="2"/>
        <v>Universal</v>
      </c>
    </row>
    <row r="43" spans="1:10" ht="18" x14ac:dyDescent="0.2">
      <c r="A43" s="2">
        <v>43</v>
      </c>
      <c r="B43" s="3" t="s">
        <v>984</v>
      </c>
      <c r="C43" s="4">
        <v>45336</v>
      </c>
      <c r="D43" s="2" t="s">
        <v>33</v>
      </c>
      <c r="E43" s="2" t="s">
        <v>12</v>
      </c>
      <c r="F43" s="5">
        <v>43817106</v>
      </c>
      <c r="G43" s="6">
        <v>3874192</v>
      </c>
      <c r="H43" t="str">
        <f t="shared" si="0"/>
        <v>Madame Web</v>
      </c>
      <c r="I43" t="str">
        <f t="shared" si="1"/>
        <v>madameweb</v>
      </c>
      <c r="J43" t="str">
        <f t="shared" si="2"/>
        <v>Sony Pictures</v>
      </c>
    </row>
    <row r="44" spans="1:10" ht="18" x14ac:dyDescent="0.2">
      <c r="A44" s="2">
        <v>44</v>
      </c>
      <c r="B44" s="3" t="s">
        <v>985</v>
      </c>
      <c r="C44" s="4">
        <v>45506</v>
      </c>
      <c r="D44" s="2" t="s">
        <v>7</v>
      </c>
      <c r="E44" s="2" t="s">
        <v>50</v>
      </c>
      <c r="F44" s="5">
        <v>42777281</v>
      </c>
      <c r="G44" s="6">
        <v>3782253</v>
      </c>
      <c r="H44" t="str">
        <f t="shared" si="0"/>
        <v>Trap</v>
      </c>
      <c r="I44" t="str">
        <f t="shared" si="1"/>
        <v>trap</v>
      </c>
      <c r="J44" t="str">
        <f t="shared" si="2"/>
        <v>Warner Bros.</v>
      </c>
    </row>
    <row r="45" spans="1:10" ht="18" x14ac:dyDescent="0.2">
      <c r="A45" s="2">
        <v>45</v>
      </c>
      <c r="B45" s="3" t="s">
        <v>466</v>
      </c>
      <c r="C45" s="4">
        <v>45604</v>
      </c>
      <c r="D45" s="2" t="s">
        <v>52</v>
      </c>
      <c r="E45" s="2" t="s">
        <v>38</v>
      </c>
      <c r="F45" s="5">
        <v>39802723</v>
      </c>
      <c r="G45" s="6">
        <v>3519250</v>
      </c>
      <c r="H45" t="str">
        <f t="shared" si="0"/>
        <v>The Best Christmas Pageant Ev…</v>
      </c>
      <c r="I45" t="str">
        <f t="shared" si="1"/>
        <v>thebestchristmaspagean</v>
      </c>
      <c r="J45" t="str">
        <f t="shared" si="2"/>
        <v>Lionsgate</v>
      </c>
    </row>
    <row r="46" spans="1:10" ht="18" x14ac:dyDescent="0.2">
      <c r="A46" s="2">
        <v>46</v>
      </c>
      <c r="B46" s="3" t="s">
        <v>986</v>
      </c>
      <c r="C46" s="4">
        <v>45548</v>
      </c>
      <c r="D46" s="2" t="s">
        <v>14</v>
      </c>
      <c r="E46" s="2" t="s">
        <v>19</v>
      </c>
      <c r="F46" s="5">
        <v>36931420</v>
      </c>
      <c r="G46" s="6">
        <v>3265378</v>
      </c>
      <c r="H46" t="str">
        <f t="shared" si="0"/>
        <v>Speak No Evil</v>
      </c>
      <c r="I46" t="str">
        <f t="shared" si="1"/>
        <v>speaknoevil</v>
      </c>
      <c r="J46" t="str">
        <f t="shared" si="2"/>
        <v>Universal</v>
      </c>
    </row>
    <row r="47" spans="1:10" ht="18" x14ac:dyDescent="0.2">
      <c r="A47" s="2">
        <v>47</v>
      </c>
      <c r="B47" s="3" t="s">
        <v>987</v>
      </c>
      <c r="C47" s="4">
        <v>45429</v>
      </c>
      <c r="D47" s="2" t="s">
        <v>52</v>
      </c>
      <c r="E47" s="2" t="s">
        <v>19</v>
      </c>
      <c r="F47" s="5">
        <v>35202562</v>
      </c>
      <c r="G47" s="6">
        <v>3112517</v>
      </c>
      <c r="H47" t="str">
        <f t="shared" si="0"/>
        <v>The Strangers: Chapter 1</v>
      </c>
      <c r="I47" t="str">
        <f t="shared" si="1"/>
        <v>thestrangerschapter1</v>
      </c>
      <c r="J47" t="str">
        <f t="shared" si="2"/>
        <v>Lionsgate</v>
      </c>
    </row>
    <row r="48" spans="1:10" ht="18" x14ac:dyDescent="0.2">
      <c r="A48" s="2">
        <v>48</v>
      </c>
      <c r="B48" s="3" t="s">
        <v>988</v>
      </c>
      <c r="C48" s="4">
        <v>39850</v>
      </c>
      <c r="D48" s="2" t="s">
        <v>256</v>
      </c>
      <c r="E48" s="2" t="s">
        <v>8</v>
      </c>
      <c r="F48" s="5">
        <v>33626425</v>
      </c>
      <c r="G48" s="6">
        <v>2973159</v>
      </c>
      <c r="H48" t="str">
        <f t="shared" si="0"/>
        <v>Coraline</v>
      </c>
      <c r="I48" t="str">
        <f t="shared" si="1"/>
        <v>coraline</v>
      </c>
      <c r="J48" t="str">
        <f t="shared" si="2"/>
        <v>Fathom Events</v>
      </c>
    </row>
    <row r="49" spans="1:10" ht="18" x14ac:dyDescent="0.2">
      <c r="A49" s="2">
        <v>49</v>
      </c>
      <c r="B49" s="3" t="s">
        <v>989</v>
      </c>
      <c r="C49" s="4">
        <v>45296</v>
      </c>
      <c r="D49" s="2" t="s">
        <v>14</v>
      </c>
      <c r="E49" s="2" t="s">
        <v>19</v>
      </c>
      <c r="F49" s="5">
        <v>32494740</v>
      </c>
      <c r="G49" s="6">
        <v>2873098</v>
      </c>
      <c r="H49" t="str">
        <f t="shared" si="0"/>
        <v>Night Swim</v>
      </c>
      <c r="I49" t="str">
        <f t="shared" si="1"/>
        <v>nightswim</v>
      </c>
      <c r="J49" t="str">
        <f t="shared" si="2"/>
        <v>Universal</v>
      </c>
    </row>
    <row r="50" spans="1:10" ht="18" x14ac:dyDescent="0.2">
      <c r="A50" s="2">
        <v>50</v>
      </c>
      <c r="B50" s="3" t="s">
        <v>294</v>
      </c>
      <c r="C50" s="4">
        <v>45590</v>
      </c>
      <c r="D50" s="2" t="s">
        <v>65</v>
      </c>
      <c r="E50" s="2" t="s">
        <v>50</v>
      </c>
      <c r="F50" s="5">
        <v>31289705</v>
      </c>
      <c r="G50" s="6">
        <v>2766552</v>
      </c>
      <c r="H50" t="str">
        <f t="shared" si="0"/>
        <v>Conclave</v>
      </c>
      <c r="I50" t="str">
        <f t="shared" si="1"/>
        <v>conclave</v>
      </c>
      <c r="J50" t="str">
        <f t="shared" si="2"/>
        <v>Focus Features</v>
      </c>
    </row>
    <row r="51" spans="1:10" ht="18" x14ac:dyDescent="0.2">
      <c r="A51" s="2">
        <v>51</v>
      </c>
      <c r="B51" s="3" t="s">
        <v>990</v>
      </c>
      <c r="C51" s="4">
        <v>45285</v>
      </c>
      <c r="D51" s="2" t="s">
        <v>49</v>
      </c>
      <c r="E51" s="2" t="s">
        <v>55</v>
      </c>
      <c r="F51" s="5">
        <v>30642834</v>
      </c>
      <c r="G51" s="6">
        <v>2709358</v>
      </c>
      <c r="H51" t="str">
        <f t="shared" si="0"/>
        <v>The Boys in the Boat</v>
      </c>
      <c r="I51" t="str">
        <f t="shared" si="1"/>
        <v>theboysintheboat</v>
      </c>
      <c r="J51" t="str">
        <f t="shared" si="2"/>
        <v>Amazon MGM Studios</v>
      </c>
    </row>
    <row r="52" spans="1:10" ht="18" x14ac:dyDescent="0.2">
      <c r="A52" s="2">
        <v>52</v>
      </c>
      <c r="B52" s="3" t="s">
        <v>991</v>
      </c>
      <c r="C52" s="4">
        <v>45534</v>
      </c>
      <c r="D52" s="2" t="s">
        <v>992</v>
      </c>
      <c r="E52" s="2" t="s">
        <v>55</v>
      </c>
      <c r="F52" s="5">
        <v>29397140</v>
      </c>
      <c r="G52" s="6">
        <v>2599217</v>
      </c>
      <c r="H52" t="str">
        <f t="shared" si="0"/>
        <v>Reagan</v>
      </c>
      <c r="I52" t="str">
        <f t="shared" si="1"/>
        <v>reagan</v>
      </c>
      <c r="J52" t="str">
        <f t="shared" si="2"/>
        <v>ShowBiz Direct</v>
      </c>
    </row>
    <row r="53" spans="1:10" ht="18" x14ac:dyDescent="0.2">
      <c r="A53" s="2">
        <v>53</v>
      </c>
      <c r="B53" s="3" t="s">
        <v>688</v>
      </c>
      <c r="C53" s="4">
        <v>45527</v>
      </c>
      <c r="D53" s="2" t="s">
        <v>33</v>
      </c>
      <c r="E53" s="2" t="s">
        <v>55</v>
      </c>
      <c r="F53" s="5">
        <v>29123632</v>
      </c>
      <c r="G53" s="6">
        <v>2575034</v>
      </c>
      <c r="H53" t="str">
        <f t="shared" si="0"/>
        <v>The Forge</v>
      </c>
      <c r="I53" t="str">
        <f t="shared" si="1"/>
        <v>theforge</v>
      </c>
      <c r="J53" t="str">
        <f t="shared" si="2"/>
        <v>Sony Pictures</v>
      </c>
    </row>
    <row r="54" spans="1:10" ht="18" x14ac:dyDescent="0.2">
      <c r="A54" s="2">
        <v>54</v>
      </c>
      <c r="B54" s="3" t="s">
        <v>993</v>
      </c>
      <c r="C54" s="4">
        <v>45471</v>
      </c>
      <c r="D54" s="2" t="s">
        <v>7</v>
      </c>
      <c r="E54" s="2" t="s">
        <v>324</v>
      </c>
      <c r="F54" s="5">
        <v>29035702</v>
      </c>
      <c r="G54" s="6">
        <v>2567259</v>
      </c>
      <c r="H54" t="str">
        <f t="shared" si="0"/>
        <v>Horizon: An American Saga Cha…</v>
      </c>
      <c r="I54" t="str">
        <f t="shared" si="1"/>
        <v>horizonanamericansaga</v>
      </c>
      <c r="J54" t="str">
        <f t="shared" si="2"/>
        <v>Warner Bros.</v>
      </c>
    </row>
    <row r="55" spans="1:10" ht="18" x14ac:dyDescent="0.2">
      <c r="A55" s="2">
        <v>55</v>
      </c>
      <c r="B55" s="3" t="s">
        <v>66</v>
      </c>
      <c r="C55" s="4">
        <v>45651</v>
      </c>
      <c r="D55" s="2" t="s">
        <v>67</v>
      </c>
      <c r="E55" s="2" t="s">
        <v>55</v>
      </c>
      <c r="F55" s="5">
        <v>28501840</v>
      </c>
      <c r="G55" s="6">
        <v>2520057</v>
      </c>
      <c r="H55" t="str">
        <f t="shared" si="0"/>
        <v>A Complete Unknown</v>
      </c>
      <c r="I55" t="str">
        <f t="shared" si="1"/>
        <v>acompleteunknown</v>
      </c>
      <c r="J55" t="str">
        <f t="shared" si="2"/>
        <v>Searchlight Pictu…</v>
      </c>
    </row>
    <row r="56" spans="1:10" ht="18" x14ac:dyDescent="0.2">
      <c r="A56" s="2">
        <v>56</v>
      </c>
      <c r="B56" s="3" t="s">
        <v>994</v>
      </c>
      <c r="C56" s="4">
        <v>45359</v>
      </c>
      <c r="D56" s="2" t="s">
        <v>52</v>
      </c>
      <c r="E56" s="2" t="s">
        <v>19</v>
      </c>
      <c r="F56" s="5">
        <v>28009161</v>
      </c>
      <c r="G56" s="6">
        <v>2476495</v>
      </c>
      <c r="H56" t="str">
        <f t="shared" si="0"/>
        <v>Imaginary</v>
      </c>
      <c r="I56" t="str">
        <f t="shared" si="1"/>
        <v>imaginary</v>
      </c>
      <c r="J56" t="str">
        <f t="shared" si="2"/>
        <v>Lionsgate</v>
      </c>
    </row>
    <row r="57" spans="1:10" ht="18" x14ac:dyDescent="0.2">
      <c r="A57" s="2">
        <v>57</v>
      </c>
      <c r="B57" s="3" t="s">
        <v>995</v>
      </c>
      <c r="C57" s="4">
        <v>45604</v>
      </c>
      <c r="D57" s="2" t="s">
        <v>79</v>
      </c>
      <c r="E57" s="2" t="s">
        <v>19</v>
      </c>
      <c r="F57" s="5">
        <v>27716205</v>
      </c>
      <c r="G57" s="6">
        <v>2450593</v>
      </c>
      <c r="H57" t="str">
        <f t="shared" si="0"/>
        <v>Heretic</v>
      </c>
      <c r="I57" t="str">
        <f t="shared" si="1"/>
        <v>heretic</v>
      </c>
      <c r="J57" t="str">
        <f t="shared" si="2"/>
        <v>A24</v>
      </c>
    </row>
    <row r="58" spans="1:10" ht="18" x14ac:dyDescent="0.2">
      <c r="A58" s="2">
        <v>58</v>
      </c>
      <c r="B58" s="3" t="s">
        <v>996</v>
      </c>
      <c r="C58" s="4">
        <v>45401</v>
      </c>
      <c r="D58" s="2" t="s">
        <v>14</v>
      </c>
      <c r="E58" s="2" t="s">
        <v>19</v>
      </c>
      <c r="F58" s="5">
        <v>25867515</v>
      </c>
      <c r="G58" s="6">
        <v>2287137</v>
      </c>
      <c r="H58" t="str">
        <f t="shared" si="0"/>
        <v>Abigail</v>
      </c>
      <c r="I58" t="str">
        <f t="shared" si="1"/>
        <v>abigail</v>
      </c>
      <c r="J58" t="str">
        <f t="shared" si="2"/>
        <v>Universal</v>
      </c>
    </row>
    <row r="59" spans="1:10" ht="18" x14ac:dyDescent="0.2">
      <c r="A59" s="2">
        <v>59</v>
      </c>
      <c r="B59" s="3" t="s">
        <v>997</v>
      </c>
      <c r="C59" s="4">
        <v>45387</v>
      </c>
      <c r="D59" s="2" t="s">
        <v>14</v>
      </c>
      <c r="E59" s="2" t="s">
        <v>50</v>
      </c>
      <c r="F59" s="5">
        <v>25116955</v>
      </c>
      <c r="G59" s="6">
        <v>2220774</v>
      </c>
      <c r="H59" t="str">
        <f t="shared" si="0"/>
        <v>Monkey Man</v>
      </c>
      <c r="I59" t="str">
        <f t="shared" si="1"/>
        <v>monkeyman</v>
      </c>
      <c r="J59" t="str">
        <f t="shared" si="2"/>
        <v>Universal</v>
      </c>
    </row>
    <row r="60" spans="1:10" ht="18" x14ac:dyDescent="0.2">
      <c r="A60" s="2">
        <v>60</v>
      </c>
      <c r="B60" s="3" t="s">
        <v>998</v>
      </c>
      <c r="C60" s="4">
        <v>45366</v>
      </c>
      <c r="D60" s="2" t="s">
        <v>52</v>
      </c>
      <c r="E60" s="2" t="s">
        <v>8</v>
      </c>
      <c r="F60" s="5">
        <v>25049006</v>
      </c>
      <c r="G60" s="6">
        <v>2214766</v>
      </c>
      <c r="H60" t="str">
        <f t="shared" si="0"/>
        <v>Arthur the King</v>
      </c>
      <c r="I60" t="str">
        <f t="shared" si="1"/>
        <v>arthurtheking</v>
      </c>
      <c r="J60" t="str">
        <f t="shared" si="2"/>
        <v>Lionsgate</v>
      </c>
    </row>
    <row r="61" spans="1:10" ht="18" x14ac:dyDescent="0.2">
      <c r="A61" s="2">
        <v>61</v>
      </c>
      <c r="B61" s="3" t="s">
        <v>999</v>
      </c>
      <c r="C61" s="4">
        <v>45576</v>
      </c>
      <c r="D61" s="2" t="s">
        <v>79</v>
      </c>
      <c r="E61" s="2" t="s">
        <v>55</v>
      </c>
      <c r="F61" s="5">
        <v>24690031</v>
      </c>
      <c r="G61" s="6">
        <v>2183027</v>
      </c>
      <c r="H61" t="str">
        <f t="shared" si="0"/>
        <v>We Live in Time</v>
      </c>
      <c r="I61" t="str">
        <f t="shared" si="1"/>
        <v>weliveintime</v>
      </c>
      <c r="J61" t="str">
        <f t="shared" si="2"/>
        <v>A24</v>
      </c>
    </row>
    <row r="62" spans="1:10" ht="18" x14ac:dyDescent="0.2">
      <c r="A62" s="2">
        <v>62</v>
      </c>
      <c r="B62" s="3" t="s">
        <v>1000</v>
      </c>
      <c r="C62" s="4">
        <v>45268</v>
      </c>
      <c r="D62" s="2" t="s">
        <v>67</v>
      </c>
      <c r="E62" s="2" t="s">
        <v>70</v>
      </c>
      <c r="F62" s="5">
        <v>24257189</v>
      </c>
      <c r="G62" s="6">
        <v>2144756</v>
      </c>
      <c r="H62" t="str">
        <f t="shared" si="0"/>
        <v>Poor Things</v>
      </c>
      <c r="I62" t="str">
        <f t="shared" si="1"/>
        <v>poorthings</v>
      </c>
      <c r="J62" t="str">
        <f t="shared" si="2"/>
        <v>Searchlight Pictu…</v>
      </c>
    </row>
    <row r="63" spans="1:10" ht="18" x14ac:dyDescent="0.2">
      <c r="A63" s="2">
        <v>63</v>
      </c>
      <c r="B63" s="3" t="s">
        <v>1001</v>
      </c>
      <c r="C63" s="4">
        <v>45527</v>
      </c>
      <c r="D63" s="2" t="s">
        <v>49</v>
      </c>
      <c r="E63" s="2" t="s">
        <v>50</v>
      </c>
      <c r="F63" s="5">
        <v>23093906</v>
      </c>
      <c r="G63" s="6">
        <v>2041902</v>
      </c>
      <c r="H63" t="str">
        <f t="shared" si="0"/>
        <v>Blink Twice</v>
      </c>
      <c r="I63" t="str">
        <f t="shared" si="1"/>
        <v>blinktwice</v>
      </c>
      <c r="J63" t="str">
        <f t="shared" si="2"/>
        <v>Amazon MGM Studios</v>
      </c>
    </row>
    <row r="64" spans="1:10" ht="18" x14ac:dyDescent="0.2">
      <c r="A64" s="2">
        <v>64</v>
      </c>
      <c r="B64" s="3" t="s">
        <v>213</v>
      </c>
      <c r="C64" s="4">
        <v>45639</v>
      </c>
      <c r="D64" s="2" t="s">
        <v>33</v>
      </c>
      <c r="E64" s="2" t="s">
        <v>12</v>
      </c>
      <c r="F64" s="5">
        <v>21915474</v>
      </c>
      <c r="G64" s="6">
        <v>1937708</v>
      </c>
      <c r="H64" t="str">
        <f t="shared" si="0"/>
        <v>Kraven the Hunter</v>
      </c>
      <c r="I64" t="str">
        <f t="shared" si="1"/>
        <v>kraventhehunter</v>
      </c>
      <c r="J64" t="str">
        <f t="shared" si="2"/>
        <v>Sony Pictures</v>
      </c>
    </row>
    <row r="65" spans="1:10" ht="18" x14ac:dyDescent="0.2">
      <c r="A65" s="2">
        <v>65</v>
      </c>
      <c r="B65" s="3" t="s">
        <v>1002</v>
      </c>
      <c r="C65" s="4">
        <v>45464</v>
      </c>
      <c r="D65" s="2" t="s">
        <v>65</v>
      </c>
      <c r="E65" s="2" t="s">
        <v>55</v>
      </c>
      <c r="F65" s="5">
        <v>21746895</v>
      </c>
      <c r="G65" s="6">
        <v>1922802</v>
      </c>
      <c r="H65" t="str">
        <f t="shared" si="0"/>
        <v>The Bikeriders</v>
      </c>
      <c r="I65" t="str">
        <f t="shared" si="1"/>
        <v>thebikeriders</v>
      </c>
      <c r="J65" t="str">
        <f t="shared" si="2"/>
        <v>Focus Features</v>
      </c>
    </row>
    <row r="66" spans="1:10" ht="18" x14ac:dyDescent="0.2">
      <c r="A66" s="2">
        <v>66</v>
      </c>
      <c r="B66" s="3" t="s">
        <v>1003</v>
      </c>
      <c r="C66" s="4">
        <v>45401</v>
      </c>
      <c r="D66" s="2" t="s">
        <v>52</v>
      </c>
      <c r="E66" s="2" t="s">
        <v>12</v>
      </c>
      <c r="F66" s="5">
        <v>20535053</v>
      </c>
      <c r="G66" s="6">
        <v>1815655</v>
      </c>
      <c r="H66" t="str">
        <f t="shared" ref="H66:H129" si="3">IFERROR(TRIM(LEFT(B66,FIND("(",B66)-1)),TRIM(B66))</f>
        <v>The Ministry of Ungentlemanly…</v>
      </c>
      <c r="I66" t="str">
        <f t="shared" ref="I66:I129" si="4">SUBSTITUTE(SUBSTITUTE(SUBSTITUTE(SUBSTITUTE(SUBSTITUTE(SUBSTITUTE(SUBSTITUTE(SUBSTITUTE(SUBSTITUTE(SUBSTITUTE(SUBSTITUTE(SUBSTITUTE(LOWER(LEFT(SUBSTITUTE(H66,"…",""),25)),":",""),",",""),".",""),"'",""),"’",""),"!",""),"*",""),"—",""),"–",""),"-",""),"&amp;","")," ","")</f>
        <v>theministryofungentlem</v>
      </c>
      <c r="J66" t="str">
        <f t="shared" ref="J66:J129" si="5">IF(D66="","Other",D66)</f>
        <v>Lionsgate</v>
      </c>
    </row>
    <row r="67" spans="1:10" ht="18" x14ac:dyDescent="0.2">
      <c r="A67" s="2">
        <v>67</v>
      </c>
      <c r="B67" s="3" t="s">
        <v>1004</v>
      </c>
      <c r="C67" s="4">
        <v>45485</v>
      </c>
      <c r="D67" s="2" t="s">
        <v>33</v>
      </c>
      <c r="E67" s="2" t="s">
        <v>83</v>
      </c>
      <c r="F67" s="5">
        <v>20532222</v>
      </c>
      <c r="G67" s="6">
        <v>1815404</v>
      </c>
      <c r="H67" t="str">
        <f t="shared" si="3"/>
        <v>Fly Me to the Moon</v>
      </c>
      <c r="I67" t="str">
        <f t="shared" si="4"/>
        <v>flymetothemoon</v>
      </c>
      <c r="J67" t="str">
        <f t="shared" si="5"/>
        <v>Sony Pictures</v>
      </c>
    </row>
    <row r="68" spans="1:10" ht="18" x14ac:dyDescent="0.2">
      <c r="A68" s="2">
        <v>68</v>
      </c>
      <c r="B68" s="3" t="s">
        <v>1005</v>
      </c>
      <c r="C68" s="4">
        <v>45408</v>
      </c>
      <c r="D68" s="2" t="s">
        <v>52</v>
      </c>
      <c r="E68" s="2" t="s">
        <v>55</v>
      </c>
      <c r="F68" s="5">
        <v>20335239</v>
      </c>
      <c r="G68" s="6">
        <v>1797988</v>
      </c>
      <c r="H68" t="str">
        <f t="shared" si="3"/>
        <v>Unsung Hero</v>
      </c>
      <c r="I68" t="str">
        <f t="shared" si="4"/>
        <v>unsunghero</v>
      </c>
      <c r="J68" t="str">
        <f t="shared" si="5"/>
        <v>Lionsgate</v>
      </c>
    </row>
    <row r="69" spans="1:10" ht="18" x14ac:dyDescent="0.2">
      <c r="A69" s="2">
        <v>69</v>
      </c>
      <c r="B69" s="3" t="s">
        <v>1006</v>
      </c>
      <c r="C69" s="4">
        <v>45387</v>
      </c>
      <c r="D69" s="2" t="s">
        <v>23</v>
      </c>
      <c r="E69" s="2" t="s">
        <v>19</v>
      </c>
      <c r="F69" s="5">
        <v>20092802</v>
      </c>
      <c r="G69" s="6">
        <v>1776552</v>
      </c>
      <c r="H69" t="str">
        <f t="shared" si="3"/>
        <v>The First Omen</v>
      </c>
      <c r="I69" t="str">
        <f t="shared" si="4"/>
        <v>thefirstomen</v>
      </c>
      <c r="J69" t="str">
        <f t="shared" si="5"/>
        <v>20th Century Stud…</v>
      </c>
    </row>
    <row r="70" spans="1:10" ht="18" x14ac:dyDescent="0.2">
      <c r="A70" s="2">
        <v>70</v>
      </c>
      <c r="B70" s="3" t="s">
        <v>1007</v>
      </c>
      <c r="C70" s="4">
        <v>45282</v>
      </c>
      <c r="D70" s="2" t="s">
        <v>79</v>
      </c>
      <c r="E70" s="2" t="s">
        <v>55</v>
      </c>
      <c r="F70" s="5">
        <v>19646906</v>
      </c>
      <c r="G70" s="6">
        <v>1737127</v>
      </c>
      <c r="H70" t="str">
        <f t="shared" si="3"/>
        <v>The Iron Claw</v>
      </c>
      <c r="I70" t="str">
        <f t="shared" si="4"/>
        <v>theironclaw</v>
      </c>
      <c r="J70" t="str">
        <f t="shared" si="5"/>
        <v>A24</v>
      </c>
    </row>
    <row r="71" spans="1:10" ht="18" x14ac:dyDescent="0.2">
      <c r="A71" s="2">
        <v>71</v>
      </c>
      <c r="B71" s="3" t="s">
        <v>1008</v>
      </c>
      <c r="C71" s="4">
        <v>45359</v>
      </c>
      <c r="D71" s="2" t="s">
        <v>54</v>
      </c>
      <c r="E71" s="2" t="s">
        <v>55</v>
      </c>
      <c r="F71" s="5">
        <v>19512135</v>
      </c>
      <c r="G71" s="6">
        <v>1725211</v>
      </c>
      <c r="H71" t="str">
        <f t="shared" si="3"/>
        <v>Cabrini</v>
      </c>
      <c r="I71" t="str">
        <f t="shared" si="4"/>
        <v>cabrini</v>
      </c>
      <c r="J71" t="str">
        <f t="shared" si="5"/>
        <v>Angel Studios</v>
      </c>
    </row>
    <row r="72" spans="1:10" ht="18" x14ac:dyDescent="0.2">
      <c r="A72" s="2">
        <v>72</v>
      </c>
      <c r="B72" s="3" t="s">
        <v>1009</v>
      </c>
      <c r="C72" s="4">
        <v>45275</v>
      </c>
      <c r="D72" s="2" t="s">
        <v>49</v>
      </c>
      <c r="E72" s="2" t="s">
        <v>38</v>
      </c>
      <c r="F72" s="5">
        <v>19442987</v>
      </c>
      <c r="G72" s="6">
        <v>1719097</v>
      </c>
      <c r="H72" t="str">
        <f t="shared" si="3"/>
        <v>American Fiction</v>
      </c>
      <c r="I72" t="str">
        <f t="shared" si="4"/>
        <v>americanfiction</v>
      </c>
      <c r="J72" t="str">
        <f t="shared" si="5"/>
        <v>Amazon MGM Studios</v>
      </c>
    </row>
    <row r="73" spans="1:10" ht="18" x14ac:dyDescent="0.2">
      <c r="A73" s="2">
        <v>73</v>
      </c>
      <c r="B73" s="3" t="s">
        <v>1010</v>
      </c>
      <c r="C73" s="4">
        <v>45345</v>
      </c>
      <c r="D73" s="2" t="s">
        <v>52</v>
      </c>
      <c r="E73" s="2" t="s">
        <v>55</v>
      </c>
      <c r="F73" s="5">
        <v>19174421</v>
      </c>
      <c r="G73" s="6">
        <v>1695351</v>
      </c>
      <c r="H73" t="str">
        <f t="shared" si="3"/>
        <v>Ordinary Angels</v>
      </c>
      <c r="I73" t="str">
        <f t="shared" si="4"/>
        <v>ordinaryangels</v>
      </c>
      <c r="J73" t="str">
        <f t="shared" si="5"/>
        <v>Lionsgate</v>
      </c>
    </row>
    <row r="74" spans="1:10" ht="18" x14ac:dyDescent="0.2">
      <c r="A74" s="2">
        <v>74</v>
      </c>
      <c r="B74" s="3" t="s">
        <v>1011</v>
      </c>
      <c r="C74" s="4">
        <v>45450</v>
      </c>
      <c r="D74" s="2" t="s">
        <v>7</v>
      </c>
      <c r="E74" s="2" t="s">
        <v>19</v>
      </c>
      <c r="F74" s="5">
        <v>19164028</v>
      </c>
      <c r="G74" s="6">
        <v>1694432</v>
      </c>
      <c r="H74" t="str">
        <f t="shared" si="3"/>
        <v>The Watchers</v>
      </c>
      <c r="I74" t="str">
        <f t="shared" si="4"/>
        <v>thewatchers</v>
      </c>
      <c r="J74" t="str">
        <f t="shared" si="5"/>
        <v>Warner Bros.</v>
      </c>
    </row>
    <row r="75" spans="1:10" ht="18" x14ac:dyDescent="0.2">
      <c r="A75" s="2">
        <v>75</v>
      </c>
      <c r="B75" s="3" t="s">
        <v>1012</v>
      </c>
      <c r="C75" s="4">
        <v>45415</v>
      </c>
      <c r="D75" s="2" t="s">
        <v>33</v>
      </c>
      <c r="E75" s="2" t="s">
        <v>19</v>
      </c>
      <c r="F75" s="5">
        <v>18771004</v>
      </c>
      <c r="G75" s="6">
        <v>1659682</v>
      </c>
      <c r="H75" t="str">
        <f t="shared" si="3"/>
        <v>Tarot</v>
      </c>
      <c r="I75" t="str">
        <f t="shared" si="4"/>
        <v>tarot</v>
      </c>
      <c r="J75" t="str">
        <f t="shared" si="5"/>
        <v>Sony Pictures</v>
      </c>
    </row>
    <row r="76" spans="1:10" ht="18" x14ac:dyDescent="0.2">
      <c r="A76" s="2">
        <v>76</v>
      </c>
      <c r="B76" s="3" t="s">
        <v>1013</v>
      </c>
      <c r="C76" s="4">
        <v>45470</v>
      </c>
      <c r="D76" s="2" t="s">
        <v>182</v>
      </c>
      <c r="E76" s="2" t="s">
        <v>12</v>
      </c>
      <c r="F76" s="5">
        <v>18289575</v>
      </c>
      <c r="G76" s="6">
        <v>1617115</v>
      </c>
      <c r="H76" t="str">
        <f t="shared" si="3"/>
        <v>Kalki 2898-AD</v>
      </c>
      <c r="I76" t="str">
        <f t="shared" si="4"/>
        <v>kalki2898ad</v>
      </c>
      <c r="J76" t="str">
        <f t="shared" si="5"/>
        <v>Prathyangira Cine…</v>
      </c>
    </row>
    <row r="77" spans="1:10" ht="18" x14ac:dyDescent="0.2">
      <c r="A77" s="2">
        <v>77</v>
      </c>
      <c r="B77" s="3" t="s">
        <v>422</v>
      </c>
      <c r="C77" s="4">
        <v>45345</v>
      </c>
      <c r="D77" s="2" t="s">
        <v>590</v>
      </c>
      <c r="E77" s="2" t="s">
        <v>12</v>
      </c>
      <c r="F77" s="5">
        <v>17657658</v>
      </c>
      <c r="G77" s="6">
        <v>1561243</v>
      </c>
      <c r="H77" t="str">
        <f t="shared" si="3"/>
        <v>Demon Slayer: Kimetsu no Yaib…</v>
      </c>
      <c r="I77" t="str">
        <f t="shared" si="4"/>
        <v>demonslayerkimetsuno</v>
      </c>
      <c r="J77" t="str">
        <f t="shared" si="5"/>
        <v>Crunchyroll</v>
      </c>
    </row>
    <row r="78" spans="1:10" ht="18" x14ac:dyDescent="0.2">
      <c r="A78" s="2">
        <v>78</v>
      </c>
      <c r="B78" s="3" t="s">
        <v>1014</v>
      </c>
      <c r="C78" s="4">
        <v>45506</v>
      </c>
      <c r="D78" s="2" t="s">
        <v>33</v>
      </c>
      <c r="E78" s="2" t="s">
        <v>8</v>
      </c>
      <c r="F78" s="5">
        <v>17640924</v>
      </c>
      <c r="G78" s="6">
        <v>1559763</v>
      </c>
      <c r="H78" t="str">
        <f t="shared" si="3"/>
        <v>Harold and the Purple Crayon</v>
      </c>
      <c r="I78" t="str">
        <f t="shared" si="4"/>
        <v>haroldandthepurplecra</v>
      </c>
      <c r="J78" t="str">
        <f t="shared" si="5"/>
        <v>Sony Pictures</v>
      </c>
    </row>
    <row r="79" spans="1:10" ht="18" x14ac:dyDescent="0.2">
      <c r="A79" s="2">
        <v>79</v>
      </c>
      <c r="B79" s="3" t="s">
        <v>1015</v>
      </c>
      <c r="C79" s="4">
        <v>45285</v>
      </c>
      <c r="D79" s="2" t="s">
        <v>7</v>
      </c>
      <c r="E79" s="2" t="s">
        <v>17</v>
      </c>
      <c r="F79" s="5">
        <v>16571549</v>
      </c>
      <c r="G79" s="6">
        <v>1465212</v>
      </c>
      <c r="H79" t="str">
        <f t="shared" si="3"/>
        <v>The Color Purple</v>
      </c>
      <c r="I79" t="str">
        <f t="shared" si="4"/>
        <v>thecolorpurple</v>
      </c>
      <c r="J79" t="str">
        <f t="shared" si="5"/>
        <v>Warner Bros.</v>
      </c>
    </row>
    <row r="80" spans="1:10" ht="18" x14ac:dyDescent="0.2">
      <c r="A80" s="2">
        <v>80</v>
      </c>
      <c r="B80" s="3" t="s">
        <v>304</v>
      </c>
      <c r="C80" s="4">
        <v>45555</v>
      </c>
      <c r="D80" s="2" t="s">
        <v>175</v>
      </c>
      <c r="E80" s="2" t="s">
        <v>19</v>
      </c>
      <c r="F80" s="5">
        <v>16447054</v>
      </c>
      <c r="G80" s="6">
        <v>1454205</v>
      </c>
      <c r="H80" t="str">
        <f t="shared" si="3"/>
        <v>The Substance</v>
      </c>
      <c r="I80" t="str">
        <f t="shared" si="4"/>
        <v>thesubstance</v>
      </c>
      <c r="J80" t="str">
        <f t="shared" si="5"/>
        <v>MUBI</v>
      </c>
    </row>
    <row r="81" spans="1:10" ht="18" x14ac:dyDescent="0.2">
      <c r="A81" s="2">
        <v>81</v>
      </c>
      <c r="B81" s="3" t="s">
        <v>1016</v>
      </c>
      <c r="C81" s="4">
        <v>45373</v>
      </c>
      <c r="D81" s="2" t="s">
        <v>77</v>
      </c>
      <c r="E81" s="2" t="s">
        <v>19</v>
      </c>
      <c r="F81" s="5">
        <v>15671306</v>
      </c>
      <c r="G81" s="6">
        <v>1385615</v>
      </c>
      <c r="H81" t="str">
        <f t="shared" si="3"/>
        <v>Immaculate</v>
      </c>
      <c r="I81" t="str">
        <f t="shared" si="4"/>
        <v>immaculate</v>
      </c>
      <c r="J81" t="str">
        <f t="shared" si="5"/>
        <v>Neon</v>
      </c>
    </row>
    <row r="82" spans="1:10" ht="18" x14ac:dyDescent="0.2">
      <c r="A82" s="2">
        <v>82</v>
      </c>
      <c r="B82" s="3" t="s">
        <v>1017</v>
      </c>
      <c r="C82" s="4">
        <v>45513</v>
      </c>
      <c r="D82" s="2" t="s">
        <v>52</v>
      </c>
      <c r="E82" s="2" t="s">
        <v>12</v>
      </c>
      <c r="F82" s="5">
        <v>15482668</v>
      </c>
      <c r="G82" s="6">
        <v>1368936</v>
      </c>
      <c r="H82" t="str">
        <f t="shared" si="3"/>
        <v>Borderlands</v>
      </c>
      <c r="I82" t="str">
        <f t="shared" si="4"/>
        <v>borderlands</v>
      </c>
      <c r="J82" t="str">
        <f t="shared" si="5"/>
        <v>Lionsgate</v>
      </c>
    </row>
    <row r="83" spans="1:10" ht="18" x14ac:dyDescent="0.2">
      <c r="A83" s="2">
        <v>83</v>
      </c>
      <c r="B83" s="3" t="s">
        <v>297</v>
      </c>
      <c r="C83" s="4">
        <v>41948</v>
      </c>
      <c r="D83" s="2" t="s">
        <v>26</v>
      </c>
      <c r="E83" s="2" t="s">
        <v>8</v>
      </c>
      <c r="F83" s="5">
        <v>15207563</v>
      </c>
      <c r="G83" s="6">
        <v>1344612</v>
      </c>
      <c r="H83" t="str">
        <f t="shared" si="3"/>
        <v>Interstellar</v>
      </c>
      <c r="I83" t="str">
        <f t="shared" si="4"/>
        <v>interstellar</v>
      </c>
      <c r="J83" t="str">
        <f t="shared" si="5"/>
        <v>Paramount Pictures</v>
      </c>
    </row>
    <row r="84" spans="1:10" ht="18" x14ac:dyDescent="0.2">
      <c r="A84" s="2">
        <v>84</v>
      </c>
      <c r="B84" s="3" t="s">
        <v>1018</v>
      </c>
      <c r="C84" s="4">
        <v>45478</v>
      </c>
      <c r="D84" s="2" t="s">
        <v>79</v>
      </c>
      <c r="E84" s="2" t="s">
        <v>19</v>
      </c>
      <c r="F84" s="5">
        <v>15097633</v>
      </c>
      <c r="G84" s="6">
        <v>1334892</v>
      </c>
      <c r="H84" t="str">
        <f t="shared" si="3"/>
        <v>MaXXXine</v>
      </c>
      <c r="I84" t="str">
        <f t="shared" si="4"/>
        <v>maxxxine</v>
      </c>
      <c r="J84" t="str">
        <f t="shared" si="5"/>
        <v>A24</v>
      </c>
    </row>
    <row r="85" spans="1:10" ht="18" x14ac:dyDescent="0.2">
      <c r="A85" s="2">
        <v>85</v>
      </c>
      <c r="B85" s="3" t="s">
        <v>1019</v>
      </c>
      <c r="C85" s="4">
        <v>45323</v>
      </c>
      <c r="D85" s="2" t="s">
        <v>256</v>
      </c>
      <c r="E85" s="2" t="s">
        <v>55</v>
      </c>
      <c r="F85" s="5">
        <v>14409169</v>
      </c>
      <c r="G85" s="6">
        <v>1274020</v>
      </c>
      <c r="H85" t="str">
        <f t="shared" si="3"/>
        <v>The Chosen: Season 4 Episodes…</v>
      </c>
      <c r="I85" t="str">
        <f t="shared" si="4"/>
        <v>thechosenseason4epis</v>
      </c>
      <c r="J85" t="str">
        <f t="shared" si="5"/>
        <v>Fathom Events</v>
      </c>
    </row>
    <row r="86" spans="1:10" ht="18" x14ac:dyDescent="0.2">
      <c r="A86" s="2">
        <v>86</v>
      </c>
      <c r="B86" s="3" t="s">
        <v>166</v>
      </c>
      <c r="C86" s="4">
        <v>45583</v>
      </c>
      <c r="D86" s="2" t="s">
        <v>77</v>
      </c>
      <c r="E86" s="2" t="s">
        <v>38</v>
      </c>
      <c r="F86" s="5">
        <v>14146804</v>
      </c>
      <c r="G86" s="6">
        <v>1250823</v>
      </c>
      <c r="H86" t="str">
        <f t="shared" si="3"/>
        <v>Anora</v>
      </c>
      <c r="I86" t="str">
        <f t="shared" si="4"/>
        <v>anora</v>
      </c>
      <c r="J86" t="str">
        <f t="shared" si="5"/>
        <v>Neon</v>
      </c>
    </row>
    <row r="87" spans="1:10" ht="18" x14ac:dyDescent="0.2">
      <c r="A87" s="2">
        <v>87</v>
      </c>
      <c r="B87" s="3" t="s">
        <v>157</v>
      </c>
      <c r="C87" s="4">
        <v>45646</v>
      </c>
      <c r="D87" s="2" t="s">
        <v>54</v>
      </c>
      <c r="E87" s="2" t="s">
        <v>55</v>
      </c>
      <c r="F87" s="5">
        <v>13988821</v>
      </c>
      <c r="G87" s="6">
        <v>1236854</v>
      </c>
      <c r="H87" t="str">
        <f t="shared" si="3"/>
        <v>Homestead</v>
      </c>
      <c r="I87" t="str">
        <f t="shared" si="4"/>
        <v>homestead</v>
      </c>
      <c r="J87" t="str">
        <f t="shared" si="5"/>
        <v>Angel Studios</v>
      </c>
    </row>
    <row r="88" spans="1:10" ht="18" x14ac:dyDescent="0.2">
      <c r="A88" s="2">
        <v>88</v>
      </c>
      <c r="B88" s="3" t="s">
        <v>1020</v>
      </c>
      <c r="C88" s="4">
        <v>36299</v>
      </c>
      <c r="D88" s="2" t="s">
        <v>23</v>
      </c>
      <c r="E88" s="2" t="s">
        <v>8</v>
      </c>
      <c r="F88" s="5">
        <v>13029994</v>
      </c>
      <c r="G88" s="6">
        <v>1152077</v>
      </c>
      <c r="H88" t="str">
        <f t="shared" si="3"/>
        <v>Star Wars Ep. I: The Phantom …</v>
      </c>
      <c r="I88" t="str">
        <f t="shared" si="4"/>
        <v>starwarsepithephan</v>
      </c>
      <c r="J88" t="str">
        <f t="shared" si="5"/>
        <v>20th Century Stud…</v>
      </c>
    </row>
    <row r="89" spans="1:10" ht="18" x14ac:dyDescent="0.2">
      <c r="A89" s="2">
        <v>89</v>
      </c>
      <c r="B89" s="3" t="s">
        <v>1021</v>
      </c>
      <c r="C89" s="4">
        <v>45631</v>
      </c>
      <c r="D89" s="2" t="s">
        <v>182</v>
      </c>
      <c r="E89" s="2" t="s">
        <v>12</v>
      </c>
      <c r="F89" s="5">
        <v>13000000</v>
      </c>
      <c r="G89" s="6">
        <v>1149425</v>
      </c>
      <c r="H89" t="str">
        <f t="shared" si="3"/>
        <v>Pushpa: The Rule — Part 2</v>
      </c>
      <c r="I89" t="str">
        <f t="shared" si="4"/>
        <v>pushpatherulepart2</v>
      </c>
      <c r="J89" t="str">
        <f t="shared" si="5"/>
        <v>Prathyangira Cine…</v>
      </c>
    </row>
    <row r="90" spans="1:10" ht="18" x14ac:dyDescent="0.2">
      <c r="A90" s="2">
        <v>90</v>
      </c>
      <c r="B90" s="3" t="s">
        <v>1022</v>
      </c>
      <c r="C90" s="4">
        <v>45548</v>
      </c>
      <c r="D90" s="2" t="s">
        <v>505</v>
      </c>
      <c r="E90" s="2" t="s">
        <v>89</v>
      </c>
      <c r="F90" s="5">
        <v>12311598</v>
      </c>
      <c r="G90" s="6">
        <v>1088559</v>
      </c>
      <c r="H90" t="str">
        <f t="shared" si="3"/>
        <v>Am I Racist?</v>
      </c>
      <c r="I90" t="str">
        <f t="shared" si="4"/>
        <v>amiracist?</v>
      </c>
      <c r="J90" t="str">
        <f t="shared" si="5"/>
        <v>SDG Releasing</v>
      </c>
    </row>
    <row r="91" spans="1:10" ht="18" x14ac:dyDescent="0.2">
      <c r="A91" s="2">
        <v>91</v>
      </c>
      <c r="B91" s="3" t="s">
        <v>1023</v>
      </c>
      <c r="C91" s="4">
        <v>45597</v>
      </c>
      <c r="D91" s="2" t="s">
        <v>33</v>
      </c>
      <c r="E91" s="2" t="s">
        <v>55</v>
      </c>
      <c r="F91" s="5">
        <v>12237270</v>
      </c>
      <c r="G91" s="6">
        <v>1081987</v>
      </c>
      <c r="H91" t="str">
        <f t="shared" si="3"/>
        <v>Here</v>
      </c>
      <c r="I91" t="str">
        <f t="shared" si="4"/>
        <v>here</v>
      </c>
      <c r="J91" t="str">
        <f t="shared" si="5"/>
        <v>Sony Pictures</v>
      </c>
    </row>
    <row r="92" spans="1:10" ht="18" x14ac:dyDescent="0.2">
      <c r="A92" s="2">
        <v>92</v>
      </c>
      <c r="B92" s="3" t="s">
        <v>579</v>
      </c>
      <c r="C92" s="4">
        <v>45618</v>
      </c>
      <c r="D92" s="2" t="s">
        <v>54</v>
      </c>
      <c r="E92" s="2" t="s">
        <v>50</v>
      </c>
      <c r="F92" s="5">
        <v>12121045</v>
      </c>
      <c r="G92" s="6">
        <v>1071710</v>
      </c>
      <c r="H92" t="str">
        <f t="shared" si="3"/>
        <v>Bonhoeffer: Pastor. Spy. Assa…</v>
      </c>
      <c r="I92" t="str">
        <f t="shared" si="4"/>
        <v>bonhoefferpastorspy</v>
      </c>
      <c r="J92" t="str">
        <f t="shared" si="5"/>
        <v>Angel Studios</v>
      </c>
    </row>
    <row r="93" spans="1:10" ht="18" x14ac:dyDescent="0.2">
      <c r="A93" s="2">
        <v>93</v>
      </c>
      <c r="B93" s="3" t="s">
        <v>1024</v>
      </c>
      <c r="C93" s="4">
        <v>45477</v>
      </c>
      <c r="D93" s="2" t="s">
        <v>54</v>
      </c>
      <c r="E93" s="2" t="s">
        <v>55</v>
      </c>
      <c r="F93" s="5">
        <v>11647099</v>
      </c>
      <c r="G93" s="6">
        <v>1029805</v>
      </c>
      <c r="H93" t="str">
        <f t="shared" si="3"/>
        <v>Sound of Hope: The Story of P…</v>
      </c>
      <c r="I93" t="str">
        <f t="shared" si="4"/>
        <v>soundofhopethestory</v>
      </c>
      <c r="J93" t="str">
        <f t="shared" si="5"/>
        <v>Angel Studios</v>
      </c>
    </row>
    <row r="94" spans="1:10" ht="18" x14ac:dyDescent="0.2">
      <c r="A94" s="2">
        <v>94</v>
      </c>
      <c r="B94" s="3" t="s">
        <v>1025</v>
      </c>
      <c r="C94" s="4">
        <v>45261</v>
      </c>
      <c r="D94" s="2" t="s">
        <v>1026</v>
      </c>
      <c r="E94" s="2" t="s">
        <v>12</v>
      </c>
      <c r="F94" s="5">
        <v>11564257</v>
      </c>
      <c r="G94" s="6">
        <v>1022481</v>
      </c>
      <c r="H94" t="str">
        <f t="shared" si="3"/>
        <v>Godzilla Minus One</v>
      </c>
      <c r="I94" t="str">
        <f t="shared" si="4"/>
        <v>godzillaminusone</v>
      </c>
      <c r="J94" t="str">
        <f t="shared" si="5"/>
        <v>Toho International</v>
      </c>
    </row>
    <row r="95" spans="1:10" ht="18" x14ac:dyDescent="0.2">
      <c r="A95" s="2">
        <v>95</v>
      </c>
      <c r="B95" s="3" t="s">
        <v>1027</v>
      </c>
      <c r="C95" s="4">
        <v>45268</v>
      </c>
      <c r="D95" s="2" t="s">
        <v>125</v>
      </c>
      <c r="E95" s="2" t="s">
        <v>8</v>
      </c>
      <c r="F95" s="5">
        <v>10986312</v>
      </c>
      <c r="G95" s="6">
        <v>971380</v>
      </c>
      <c r="H95" t="str">
        <f t="shared" si="3"/>
        <v>The Boy and the Heron</v>
      </c>
      <c r="I95" t="str">
        <f t="shared" si="4"/>
        <v>theboyandtheheron</v>
      </c>
      <c r="J95" t="str">
        <f t="shared" si="5"/>
        <v>GKIDS</v>
      </c>
    </row>
    <row r="96" spans="1:10" ht="18" x14ac:dyDescent="0.2">
      <c r="A96" s="2">
        <v>96</v>
      </c>
      <c r="B96" s="3" t="s">
        <v>1028</v>
      </c>
      <c r="C96" s="4">
        <v>45555</v>
      </c>
      <c r="D96" s="2" t="s">
        <v>52</v>
      </c>
      <c r="E96" s="2" t="s">
        <v>19</v>
      </c>
      <c r="F96" s="5">
        <v>10306106</v>
      </c>
      <c r="G96" s="6">
        <v>911238</v>
      </c>
      <c r="H96" t="str">
        <f t="shared" si="3"/>
        <v>Never Let Go</v>
      </c>
      <c r="I96" t="str">
        <f t="shared" si="4"/>
        <v>neverletgo</v>
      </c>
      <c r="J96" t="str">
        <f t="shared" si="5"/>
        <v>Lionsgate</v>
      </c>
    </row>
    <row r="97" spans="1:10" ht="18" x14ac:dyDescent="0.2">
      <c r="A97" s="2">
        <v>97</v>
      </c>
      <c r="B97" s="3" t="s">
        <v>1029</v>
      </c>
      <c r="C97" s="4">
        <v>45373</v>
      </c>
      <c r="D97" s="2" t="s">
        <v>413</v>
      </c>
      <c r="E97" s="2" t="s">
        <v>19</v>
      </c>
      <c r="F97" s="5">
        <v>10001000</v>
      </c>
      <c r="G97" s="6">
        <v>884262</v>
      </c>
      <c r="H97" t="str">
        <f t="shared" si="3"/>
        <v>Late Night with the Devil</v>
      </c>
      <c r="I97" t="str">
        <f t="shared" si="4"/>
        <v>latenightwiththedevil</v>
      </c>
      <c r="J97" t="str">
        <f t="shared" si="5"/>
        <v>IFC Films</v>
      </c>
    </row>
    <row r="98" spans="1:10" ht="18" x14ac:dyDescent="0.2">
      <c r="A98" s="2">
        <v>98</v>
      </c>
      <c r="B98" s="3" t="s">
        <v>1030</v>
      </c>
      <c r="C98" s="4">
        <v>45331</v>
      </c>
      <c r="D98" s="2" t="s">
        <v>65</v>
      </c>
      <c r="E98" s="2" t="s">
        <v>38</v>
      </c>
      <c r="F98" s="5">
        <v>9774285</v>
      </c>
      <c r="G98" s="6">
        <v>864216</v>
      </c>
      <c r="H98" t="str">
        <f t="shared" si="3"/>
        <v>Lisa Frankenstein</v>
      </c>
      <c r="I98" t="str">
        <f t="shared" si="4"/>
        <v>lisafrankenstein</v>
      </c>
      <c r="J98" t="str">
        <f t="shared" si="5"/>
        <v>Focus Features</v>
      </c>
    </row>
    <row r="99" spans="1:10" ht="18" x14ac:dyDescent="0.2">
      <c r="A99" s="2">
        <v>99</v>
      </c>
      <c r="B99" s="3" t="s">
        <v>1031</v>
      </c>
      <c r="C99" s="4">
        <v>45576</v>
      </c>
      <c r="D99" s="2" t="s">
        <v>65</v>
      </c>
      <c r="E99" s="2" t="s">
        <v>89</v>
      </c>
      <c r="F99" s="5">
        <v>9756635</v>
      </c>
      <c r="G99" s="6">
        <v>862656</v>
      </c>
      <c r="H99" t="str">
        <f t="shared" si="3"/>
        <v>Piece by Piece</v>
      </c>
      <c r="I99" t="str">
        <f t="shared" si="4"/>
        <v>piecebypiece</v>
      </c>
      <c r="J99" t="str">
        <f t="shared" si="5"/>
        <v>Focus Features</v>
      </c>
    </row>
    <row r="100" spans="1:10" ht="18" x14ac:dyDescent="0.2">
      <c r="A100" s="2">
        <v>100</v>
      </c>
      <c r="B100" s="3" t="s">
        <v>1032</v>
      </c>
      <c r="C100" s="4">
        <v>45562</v>
      </c>
      <c r="D100" s="2" t="s">
        <v>33</v>
      </c>
      <c r="E100" s="2" t="s">
        <v>38</v>
      </c>
      <c r="F100" s="5">
        <v>9511315</v>
      </c>
      <c r="G100" s="6">
        <v>840965</v>
      </c>
      <c r="H100" t="str">
        <f t="shared" si="3"/>
        <v>Saturday Night</v>
      </c>
      <c r="I100" t="str">
        <f t="shared" si="4"/>
        <v>saturdaynight</v>
      </c>
      <c r="J100" t="str">
        <f t="shared" si="5"/>
        <v>Sony Pictures</v>
      </c>
    </row>
    <row r="101" spans="1:10" ht="18" x14ac:dyDescent="0.2">
      <c r="A101" s="2">
        <v>101</v>
      </c>
      <c r="B101" s="3" t="s">
        <v>1019</v>
      </c>
      <c r="C101" s="4">
        <v>45337</v>
      </c>
      <c r="D101" s="2" t="s">
        <v>256</v>
      </c>
      <c r="E101" s="2" t="s">
        <v>55</v>
      </c>
      <c r="F101" s="5">
        <v>9482744</v>
      </c>
      <c r="G101" s="6">
        <v>838439</v>
      </c>
      <c r="H101" t="str">
        <f t="shared" si="3"/>
        <v>The Chosen: Season 4 Episodes…</v>
      </c>
      <c r="I101" t="str">
        <f t="shared" si="4"/>
        <v>thechosenseason4epis</v>
      </c>
      <c r="J101" t="str">
        <f t="shared" si="5"/>
        <v>Fathom Events</v>
      </c>
    </row>
    <row r="102" spans="1:10" ht="18" x14ac:dyDescent="0.2">
      <c r="A102" s="2">
        <v>102</v>
      </c>
      <c r="B102" s="3" t="s">
        <v>1033</v>
      </c>
      <c r="C102" s="4">
        <v>45527</v>
      </c>
      <c r="D102" s="2" t="s">
        <v>52</v>
      </c>
      <c r="E102" s="2" t="s">
        <v>12</v>
      </c>
      <c r="F102" s="5">
        <v>9275659</v>
      </c>
      <c r="G102" s="6">
        <v>820129</v>
      </c>
      <c r="H102" t="str">
        <f t="shared" si="3"/>
        <v>The Crow</v>
      </c>
      <c r="I102" t="str">
        <f t="shared" si="4"/>
        <v>thecrow</v>
      </c>
      <c r="J102" t="str">
        <f t="shared" si="5"/>
        <v>Lionsgate</v>
      </c>
    </row>
    <row r="103" spans="1:10" ht="18" x14ac:dyDescent="0.2">
      <c r="A103" s="2">
        <v>103</v>
      </c>
      <c r="B103" s="3" t="s">
        <v>118</v>
      </c>
      <c r="C103" s="4">
        <v>45651</v>
      </c>
      <c r="D103" s="2" t="s">
        <v>79</v>
      </c>
      <c r="E103" s="2" t="s">
        <v>50</v>
      </c>
      <c r="F103" s="5">
        <v>9186495</v>
      </c>
      <c r="G103" s="6">
        <v>812245</v>
      </c>
      <c r="H103" t="str">
        <f t="shared" si="3"/>
        <v>Babygirl</v>
      </c>
      <c r="I103" t="str">
        <f t="shared" si="4"/>
        <v>babygirl</v>
      </c>
      <c r="J103" t="str">
        <f t="shared" si="5"/>
        <v>A24</v>
      </c>
    </row>
    <row r="104" spans="1:10" ht="18" x14ac:dyDescent="0.2">
      <c r="A104" s="2">
        <v>104</v>
      </c>
      <c r="B104" s="3" t="s">
        <v>1034</v>
      </c>
      <c r="C104" s="4">
        <v>45464</v>
      </c>
      <c r="D104" s="2" t="s">
        <v>289</v>
      </c>
      <c r="E104" s="2" t="s">
        <v>12</v>
      </c>
      <c r="F104" s="5">
        <v>9002073</v>
      </c>
      <c r="G104" s="6">
        <v>795939</v>
      </c>
      <c r="H104" t="str">
        <f t="shared" si="3"/>
        <v>Thelma</v>
      </c>
      <c r="I104" t="str">
        <f t="shared" si="4"/>
        <v>thelma</v>
      </c>
      <c r="J104" t="str">
        <f t="shared" si="5"/>
        <v>Magnolia Pictures</v>
      </c>
    </row>
    <row r="105" spans="1:10" ht="18" x14ac:dyDescent="0.2">
      <c r="A105" s="2">
        <v>105</v>
      </c>
      <c r="B105" s="3" t="s">
        <v>417</v>
      </c>
      <c r="C105" s="4">
        <v>45639</v>
      </c>
      <c r="D105" s="2" t="s">
        <v>7</v>
      </c>
      <c r="E105" s="2" t="s">
        <v>8</v>
      </c>
      <c r="F105" s="5">
        <v>8755502</v>
      </c>
      <c r="G105" s="6">
        <v>774138</v>
      </c>
      <c r="H105" t="str">
        <f t="shared" si="3"/>
        <v>The Lord of the Rings: The Wa…</v>
      </c>
      <c r="I105" t="str">
        <f t="shared" si="4"/>
        <v>thelordoftheringsth</v>
      </c>
      <c r="J105" t="str">
        <f t="shared" si="5"/>
        <v>Warner Bros.</v>
      </c>
    </row>
    <row r="106" spans="1:10" ht="18" x14ac:dyDescent="0.2">
      <c r="A106" s="2">
        <v>106</v>
      </c>
      <c r="B106" s="3" t="s">
        <v>1035</v>
      </c>
      <c r="C106" s="4">
        <v>45275</v>
      </c>
      <c r="D106" s="2" t="s">
        <v>79</v>
      </c>
      <c r="E106" s="2" t="s">
        <v>55</v>
      </c>
      <c r="F106" s="5">
        <v>8112670</v>
      </c>
      <c r="G106" s="6">
        <v>717301</v>
      </c>
      <c r="H106" t="str">
        <f t="shared" si="3"/>
        <v>The Zone of Interest</v>
      </c>
      <c r="I106" t="str">
        <f t="shared" si="4"/>
        <v>thezoneofinterest</v>
      </c>
      <c r="J106" t="str">
        <f t="shared" si="5"/>
        <v>A24</v>
      </c>
    </row>
    <row r="107" spans="1:10" ht="18" x14ac:dyDescent="0.2">
      <c r="A107" s="2">
        <v>107</v>
      </c>
      <c r="B107" s="3" t="s">
        <v>1036</v>
      </c>
      <c r="C107" s="4">
        <v>45401</v>
      </c>
      <c r="D107" s="2" t="s">
        <v>590</v>
      </c>
      <c r="E107" s="2" t="s">
        <v>12</v>
      </c>
      <c r="F107" s="5">
        <v>8110042</v>
      </c>
      <c r="G107" s="6">
        <v>717068</v>
      </c>
      <c r="H107" t="str">
        <f t="shared" si="3"/>
        <v>Spy x Family Code: White</v>
      </c>
      <c r="I107" t="str">
        <f t="shared" si="4"/>
        <v>spyxfamilycodewhite</v>
      </c>
      <c r="J107" t="str">
        <f t="shared" si="5"/>
        <v>Crunchyroll</v>
      </c>
    </row>
    <row r="108" spans="1:10" ht="18" x14ac:dyDescent="0.2">
      <c r="A108" s="2">
        <v>108</v>
      </c>
      <c r="B108" s="3" t="s">
        <v>1037</v>
      </c>
      <c r="C108" s="4">
        <v>45359</v>
      </c>
      <c r="D108" s="2" t="s">
        <v>79</v>
      </c>
      <c r="E108" s="2" t="s">
        <v>50</v>
      </c>
      <c r="F108" s="5">
        <v>7830385</v>
      </c>
      <c r="G108" s="6">
        <v>692342</v>
      </c>
      <c r="H108" t="str">
        <f t="shared" si="3"/>
        <v>Love Lies Bleeding</v>
      </c>
      <c r="I108" t="str">
        <f t="shared" si="4"/>
        <v>loveliesbleeding</v>
      </c>
      <c r="J108" t="str">
        <f t="shared" si="5"/>
        <v>A24</v>
      </c>
    </row>
    <row r="109" spans="1:10" ht="18" x14ac:dyDescent="0.2">
      <c r="A109" s="2">
        <v>109</v>
      </c>
      <c r="B109" s="3" t="s">
        <v>1038</v>
      </c>
      <c r="C109" s="4">
        <v>45285</v>
      </c>
      <c r="D109" s="2" t="s">
        <v>77</v>
      </c>
      <c r="E109" s="2" t="s">
        <v>55</v>
      </c>
      <c r="F109" s="5">
        <v>7771550</v>
      </c>
      <c r="G109" s="6">
        <v>687140</v>
      </c>
      <c r="H109" t="str">
        <f t="shared" si="3"/>
        <v>Ferrari</v>
      </c>
      <c r="I109" t="str">
        <f t="shared" si="4"/>
        <v>ferrari</v>
      </c>
      <c r="J109" t="str">
        <f t="shared" si="5"/>
        <v>Neon</v>
      </c>
    </row>
    <row r="110" spans="1:10" ht="18" x14ac:dyDescent="0.2">
      <c r="A110" s="2">
        <v>110</v>
      </c>
      <c r="B110" s="3" t="s">
        <v>1019</v>
      </c>
      <c r="C110" s="4">
        <v>45351</v>
      </c>
      <c r="D110" s="2" t="s">
        <v>256</v>
      </c>
      <c r="E110" s="2" t="s">
        <v>55</v>
      </c>
      <c r="F110" s="5">
        <v>7729064</v>
      </c>
      <c r="G110" s="6">
        <v>683383</v>
      </c>
      <c r="H110" t="str">
        <f t="shared" si="3"/>
        <v>The Chosen: Season 4 Episodes…</v>
      </c>
      <c r="I110" t="str">
        <f t="shared" si="4"/>
        <v>thechosenseason4epis</v>
      </c>
      <c r="J110" t="str">
        <f t="shared" si="5"/>
        <v>Fathom Events</v>
      </c>
    </row>
    <row r="111" spans="1:10" ht="18" x14ac:dyDescent="0.2">
      <c r="A111" s="2">
        <v>111</v>
      </c>
      <c r="B111" s="3" t="s">
        <v>369</v>
      </c>
      <c r="C111" s="4">
        <v>45597</v>
      </c>
      <c r="D111" s="2" t="s">
        <v>67</v>
      </c>
      <c r="E111" s="2" t="s">
        <v>38</v>
      </c>
      <c r="F111" s="5">
        <v>7676866</v>
      </c>
      <c r="G111" s="6">
        <v>678768</v>
      </c>
      <c r="H111" t="str">
        <f t="shared" si="3"/>
        <v>A Real Pain</v>
      </c>
      <c r="I111" t="str">
        <f t="shared" si="4"/>
        <v>arealpain</v>
      </c>
      <c r="J111" t="str">
        <f t="shared" si="5"/>
        <v>Searchlight Pictu…</v>
      </c>
    </row>
    <row r="112" spans="1:10" ht="18" x14ac:dyDescent="0.2">
      <c r="A112" s="2">
        <v>112</v>
      </c>
      <c r="B112" s="3" t="s">
        <v>1039</v>
      </c>
      <c r="C112" s="4">
        <v>45562</v>
      </c>
      <c r="D112" s="2" t="s">
        <v>52</v>
      </c>
      <c r="E112" s="2" t="s">
        <v>55</v>
      </c>
      <c r="F112" s="5">
        <v>7629085</v>
      </c>
      <c r="G112" s="6">
        <v>674543</v>
      </c>
      <c r="H112" t="str">
        <f t="shared" si="3"/>
        <v>Megalopolis</v>
      </c>
      <c r="I112" t="str">
        <f t="shared" si="4"/>
        <v>megalopolis</v>
      </c>
      <c r="J112" t="str">
        <f t="shared" si="5"/>
        <v>Lionsgate</v>
      </c>
    </row>
    <row r="113" spans="1:10" ht="18" x14ac:dyDescent="0.2">
      <c r="A113" s="2">
        <v>113</v>
      </c>
      <c r="B113" s="3" t="s">
        <v>1040</v>
      </c>
      <c r="C113" s="4">
        <v>45436</v>
      </c>
      <c r="D113" s="2" t="s">
        <v>54</v>
      </c>
      <c r="E113" s="2" t="s">
        <v>55</v>
      </c>
      <c r="F113" s="5">
        <v>7206741</v>
      </c>
      <c r="G113" s="6">
        <v>637201</v>
      </c>
      <c r="H113" t="str">
        <f t="shared" si="3"/>
        <v>Sight</v>
      </c>
      <c r="I113" t="str">
        <f t="shared" si="4"/>
        <v>sight</v>
      </c>
      <c r="J113" t="str">
        <f t="shared" si="5"/>
        <v>Angel Studios</v>
      </c>
    </row>
    <row r="114" spans="1:10" ht="18" x14ac:dyDescent="0.2">
      <c r="A114" s="2">
        <v>114</v>
      </c>
      <c r="B114" s="3" t="s">
        <v>1041</v>
      </c>
      <c r="C114" s="4">
        <v>45443</v>
      </c>
      <c r="D114" s="2" t="s">
        <v>590</v>
      </c>
      <c r="E114" s="2" t="s">
        <v>55</v>
      </c>
      <c r="F114" s="5">
        <v>7071622</v>
      </c>
      <c r="G114" s="6">
        <v>625254</v>
      </c>
      <c r="H114" t="str">
        <f t="shared" si="3"/>
        <v>Haikyu!! The Movie: Decisive …</v>
      </c>
      <c r="I114" t="str">
        <f t="shared" si="4"/>
        <v>haikyuthemoviedecis</v>
      </c>
      <c r="J114" t="str">
        <f t="shared" si="5"/>
        <v>Crunchyroll</v>
      </c>
    </row>
    <row r="115" spans="1:10" ht="18" x14ac:dyDescent="0.2">
      <c r="A115" s="2">
        <v>115</v>
      </c>
      <c r="B115" s="3" t="s">
        <v>1042</v>
      </c>
      <c r="C115" s="4">
        <v>45534</v>
      </c>
      <c r="D115" s="2" t="s">
        <v>33</v>
      </c>
      <c r="E115" s="2" t="s">
        <v>19</v>
      </c>
      <c r="F115" s="5">
        <v>6726179</v>
      </c>
      <c r="G115" s="6">
        <v>594711</v>
      </c>
      <c r="H115" t="str">
        <f t="shared" si="3"/>
        <v>Afraid</v>
      </c>
      <c r="I115" t="str">
        <f t="shared" si="4"/>
        <v>afraid</v>
      </c>
      <c r="J115" t="str">
        <f t="shared" si="5"/>
        <v>Sony Pictures</v>
      </c>
    </row>
    <row r="116" spans="1:10" ht="18" x14ac:dyDescent="0.2">
      <c r="A116" s="2">
        <v>116</v>
      </c>
      <c r="B116" s="3" t="s">
        <v>1043</v>
      </c>
      <c r="C116" s="4">
        <v>45247</v>
      </c>
      <c r="D116" s="2" t="s">
        <v>52</v>
      </c>
      <c r="E116" s="2" t="s">
        <v>12</v>
      </c>
      <c r="F116" s="5">
        <v>6630969</v>
      </c>
      <c r="G116" s="6">
        <v>586293</v>
      </c>
      <c r="H116" t="str">
        <f t="shared" si="3"/>
        <v>The Hunger Games: The Ballad …</v>
      </c>
      <c r="I116" t="str">
        <f t="shared" si="4"/>
        <v>thehungergamesthebal</v>
      </c>
      <c r="J116" t="str">
        <f t="shared" si="5"/>
        <v>Lionsgate</v>
      </c>
    </row>
    <row r="117" spans="1:10" ht="18" x14ac:dyDescent="0.2">
      <c r="A117" s="2">
        <v>117</v>
      </c>
      <c r="B117" s="3" t="s">
        <v>1044</v>
      </c>
      <c r="C117" s="4">
        <v>45310</v>
      </c>
      <c r="D117" s="2" t="s">
        <v>197</v>
      </c>
      <c r="E117" s="2" t="s">
        <v>50</v>
      </c>
      <c r="F117" s="5">
        <v>6573799</v>
      </c>
      <c r="G117" s="6">
        <v>581238</v>
      </c>
      <c r="H117" t="str">
        <f t="shared" si="3"/>
        <v>I.S.S.</v>
      </c>
      <c r="I117" t="str">
        <f t="shared" si="4"/>
        <v>iss</v>
      </c>
      <c r="J117" t="str">
        <f t="shared" si="5"/>
        <v>Bleecker Street</v>
      </c>
    </row>
    <row r="118" spans="1:10" ht="18" x14ac:dyDescent="0.2">
      <c r="A118" s="2">
        <v>118</v>
      </c>
      <c r="B118" s="3" t="s">
        <v>1045</v>
      </c>
      <c r="C118" s="4">
        <v>45513</v>
      </c>
      <c r="D118" s="2" t="s">
        <v>77</v>
      </c>
      <c r="E118" s="2" t="s">
        <v>19</v>
      </c>
      <c r="F118" s="5">
        <v>6217731</v>
      </c>
      <c r="G118" s="6">
        <v>549755</v>
      </c>
      <c r="H118" t="str">
        <f t="shared" si="3"/>
        <v>Cuckoo</v>
      </c>
      <c r="I118" t="str">
        <f t="shared" si="4"/>
        <v>cuckoo</v>
      </c>
      <c r="J118" t="str">
        <f t="shared" si="5"/>
        <v>Neon</v>
      </c>
    </row>
    <row r="119" spans="1:10" ht="18" x14ac:dyDescent="0.2">
      <c r="A119" s="2">
        <v>119</v>
      </c>
      <c r="B119" s="3" t="s">
        <v>1046</v>
      </c>
      <c r="C119" s="4">
        <v>45429</v>
      </c>
      <c r="D119" s="2" t="s">
        <v>65</v>
      </c>
      <c r="E119" s="2" t="s">
        <v>55</v>
      </c>
      <c r="F119" s="5">
        <v>6178165</v>
      </c>
      <c r="G119" s="6">
        <v>546257</v>
      </c>
      <c r="H119" t="str">
        <f t="shared" si="3"/>
        <v>Back to Black</v>
      </c>
      <c r="I119" t="str">
        <f t="shared" si="4"/>
        <v>backtoblack</v>
      </c>
      <c r="J119" t="str">
        <f t="shared" si="5"/>
        <v>Focus Features</v>
      </c>
    </row>
    <row r="120" spans="1:10" ht="18" x14ac:dyDescent="0.2">
      <c r="A120" s="2">
        <v>120</v>
      </c>
      <c r="B120" s="3" t="s">
        <v>1047</v>
      </c>
      <c r="C120" s="4">
        <v>45303</v>
      </c>
      <c r="D120" s="2" t="s">
        <v>33</v>
      </c>
      <c r="E120" s="2" t="s">
        <v>38</v>
      </c>
      <c r="F120" s="5">
        <v>6132813</v>
      </c>
      <c r="G120" s="6">
        <v>542247</v>
      </c>
      <c r="H120" t="str">
        <f t="shared" si="3"/>
        <v>The Book of Clarence</v>
      </c>
      <c r="I120" t="str">
        <f t="shared" si="4"/>
        <v>thebookofclarence</v>
      </c>
      <c r="J120" t="str">
        <f t="shared" si="5"/>
        <v>Sony Pictures</v>
      </c>
    </row>
    <row r="121" spans="1:10" ht="18" x14ac:dyDescent="0.2">
      <c r="A121" s="2">
        <v>121</v>
      </c>
      <c r="B121" s="3" t="s">
        <v>325</v>
      </c>
      <c r="C121" s="7">
        <v>34255</v>
      </c>
      <c r="D121" s="2" t="s">
        <v>10</v>
      </c>
      <c r="E121" s="2" t="s">
        <v>17</v>
      </c>
      <c r="F121" s="5">
        <v>6124705</v>
      </c>
      <c r="G121" s="6">
        <v>541530</v>
      </c>
      <c r="H121" t="str">
        <f t="shared" si="3"/>
        <v>The Nightmare Before Christmas</v>
      </c>
      <c r="I121" t="str">
        <f t="shared" si="4"/>
        <v>thenightmarebeforechri</v>
      </c>
      <c r="J121" t="str">
        <f t="shared" si="5"/>
        <v>Walt Disney</v>
      </c>
    </row>
    <row r="122" spans="1:10" ht="18" x14ac:dyDescent="0.2">
      <c r="A122" s="2">
        <v>122</v>
      </c>
      <c r="B122" s="3" t="s">
        <v>473</v>
      </c>
      <c r="C122" s="4">
        <v>36287</v>
      </c>
      <c r="D122" s="2" t="s">
        <v>14</v>
      </c>
      <c r="E122" s="2" t="s">
        <v>8</v>
      </c>
      <c r="F122" s="5">
        <v>5978720</v>
      </c>
      <c r="G122" s="6">
        <v>528622</v>
      </c>
      <c r="H122" t="str">
        <f t="shared" si="3"/>
        <v>The Mummy</v>
      </c>
      <c r="I122" t="str">
        <f t="shared" si="4"/>
        <v>themummy</v>
      </c>
      <c r="J122" t="str">
        <f t="shared" si="5"/>
        <v>Universal</v>
      </c>
    </row>
    <row r="123" spans="1:10" ht="18" x14ac:dyDescent="0.2">
      <c r="A123" s="2">
        <v>123</v>
      </c>
      <c r="B123" s="3" t="s">
        <v>1048</v>
      </c>
      <c r="C123" s="4">
        <v>45384</v>
      </c>
      <c r="D123" s="2" t="s">
        <v>256</v>
      </c>
      <c r="E123" s="2" t="s">
        <v>55</v>
      </c>
      <c r="F123" s="5">
        <v>5937306</v>
      </c>
      <c r="G123" s="6">
        <v>524961</v>
      </c>
      <c r="H123" t="str">
        <f t="shared" si="3"/>
        <v>Someone Like You</v>
      </c>
      <c r="I123" t="str">
        <f t="shared" si="4"/>
        <v>someonelikeyou</v>
      </c>
      <c r="J123" t="str">
        <f t="shared" si="5"/>
        <v>Fathom Events</v>
      </c>
    </row>
    <row r="124" spans="1:10" ht="18" x14ac:dyDescent="0.2">
      <c r="A124" s="2">
        <v>124</v>
      </c>
      <c r="B124" s="3" t="s">
        <v>1049</v>
      </c>
      <c r="C124" s="4">
        <v>45366</v>
      </c>
      <c r="D124" s="2" t="s">
        <v>197</v>
      </c>
      <c r="E124" s="2" t="s">
        <v>55</v>
      </c>
      <c r="F124" s="5">
        <v>5716885</v>
      </c>
      <c r="G124" s="6">
        <v>505472</v>
      </c>
      <c r="H124" t="str">
        <f t="shared" si="3"/>
        <v>One Life</v>
      </c>
      <c r="I124" t="str">
        <f t="shared" si="4"/>
        <v>onelife</v>
      </c>
      <c r="J124" t="str">
        <f t="shared" si="5"/>
        <v>Bleecker Street</v>
      </c>
    </row>
    <row r="125" spans="1:10" ht="18" x14ac:dyDescent="0.2">
      <c r="A125" s="2">
        <v>125</v>
      </c>
      <c r="B125" s="3" t="s">
        <v>1050</v>
      </c>
      <c r="C125" s="4">
        <v>45562</v>
      </c>
      <c r="D125" s="2" t="s">
        <v>182</v>
      </c>
      <c r="E125" s="2" t="s">
        <v>12</v>
      </c>
      <c r="F125" s="5">
        <v>5600000</v>
      </c>
      <c r="G125" s="6">
        <v>495137</v>
      </c>
      <c r="H125" t="str">
        <f t="shared" si="3"/>
        <v>Devara Part 1</v>
      </c>
      <c r="I125" t="str">
        <f t="shared" si="4"/>
        <v>devarapart1</v>
      </c>
      <c r="J125" t="str">
        <f t="shared" si="5"/>
        <v>Prathyangira Cine…</v>
      </c>
    </row>
    <row r="126" spans="1:10" ht="18" x14ac:dyDescent="0.2">
      <c r="A126" s="2">
        <v>126</v>
      </c>
      <c r="B126" s="3" t="s">
        <v>1051</v>
      </c>
      <c r="C126" s="4">
        <v>45548</v>
      </c>
      <c r="D126" s="2" t="s">
        <v>52</v>
      </c>
      <c r="E126" s="2" t="s">
        <v>12</v>
      </c>
      <c r="F126" s="5">
        <v>5404378</v>
      </c>
      <c r="G126" s="6">
        <v>477841</v>
      </c>
      <c r="H126" t="str">
        <f t="shared" si="3"/>
        <v>The Killer’s Game</v>
      </c>
      <c r="I126" t="str">
        <f t="shared" si="4"/>
        <v>thekillersgame</v>
      </c>
      <c r="J126" t="str">
        <f t="shared" si="5"/>
        <v>Lionsgate</v>
      </c>
    </row>
    <row r="127" spans="1:10" ht="18" x14ac:dyDescent="0.2">
      <c r="A127" s="2">
        <v>127</v>
      </c>
      <c r="B127" s="3" t="s">
        <v>1052</v>
      </c>
      <c r="C127" s="4">
        <v>45548</v>
      </c>
      <c r="D127" s="2" t="s">
        <v>49</v>
      </c>
      <c r="E127" s="2" t="s">
        <v>38</v>
      </c>
      <c r="F127" s="5">
        <v>5372282</v>
      </c>
      <c r="G127" s="6">
        <v>475003</v>
      </c>
      <c r="H127" t="str">
        <f t="shared" si="3"/>
        <v>My Old Ass</v>
      </c>
      <c r="I127" t="str">
        <f t="shared" si="4"/>
        <v>myoldass</v>
      </c>
      <c r="J127" t="str">
        <f t="shared" si="5"/>
        <v>Amazon MGM Studios</v>
      </c>
    </row>
    <row r="128" spans="1:10" ht="18" x14ac:dyDescent="0.2">
      <c r="A128" s="2">
        <v>128</v>
      </c>
      <c r="B128" s="3" t="s">
        <v>1053</v>
      </c>
      <c r="C128" s="7">
        <v>34500</v>
      </c>
      <c r="D128" s="2" t="s">
        <v>10</v>
      </c>
      <c r="E128" s="2" t="s">
        <v>8</v>
      </c>
      <c r="F128" s="5">
        <v>5082278</v>
      </c>
      <c r="G128" s="6">
        <v>449361</v>
      </c>
      <c r="H128" t="str">
        <f t="shared" si="3"/>
        <v>The Lion King</v>
      </c>
      <c r="I128" t="str">
        <f t="shared" si="4"/>
        <v>thelionking</v>
      </c>
      <c r="J128" t="str">
        <f t="shared" si="5"/>
        <v>Walt Disney</v>
      </c>
    </row>
    <row r="129" spans="1:10" ht="18" x14ac:dyDescent="0.2">
      <c r="A129" s="2">
        <v>129</v>
      </c>
      <c r="B129" s="3" t="s">
        <v>1054</v>
      </c>
      <c r="C129" s="4">
        <v>45569</v>
      </c>
      <c r="D129" s="2" t="s">
        <v>52</v>
      </c>
      <c r="E129" s="2" t="s">
        <v>55</v>
      </c>
      <c r="F129" s="5">
        <v>5069171</v>
      </c>
      <c r="G129" s="6">
        <v>448203</v>
      </c>
      <c r="H129" t="str">
        <f t="shared" si="3"/>
        <v>White Bird</v>
      </c>
      <c r="I129" t="str">
        <f t="shared" si="4"/>
        <v>whitebird</v>
      </c>
      <c r="J129" t="str">
        <f t="shared" si="5"/>
        <v>Lionsgate</v>
      </c>
    </row>
    <row r="130" spans="1:10" ht="18" x14ac:dyDescent="0.2">
      <c r="A130" s="2">
        <v>130</v>
      </c>
      <c r="B130" s="3" t="s">
        <v>1055</v>
      </c>
      <c r="C130" s="4">
        <v>45576</v>
      </c>
      <c r="D130" s="2" t="s">
        <v>1026</v>
      </c>
      <c r="E130" s="2" t="s">
        <v>8</v>
      </c>
      <c r="F130" s="5">
        <v>5041781</v>
      </c>
      <c r="G130" s="6">
        <v>445781</v>
      </c>
      <c r="H130" t="str">
        <f t="shared" ref="H130:H193" si="6">IFERROR(TRIM(LEFT(B130,FIND("(",B130)-1)),TRIM(B130))</f>
        <v>My Hero Academia the Movie: Y…</v>
      </c>
      <c r="I130" t="str">
        <f t="shared" ref="I130:I193" si="7">SUBSTITUTE(SUBSTITUTE(SUBSTITUTE(SUBSTITUTE(SUBSTITUTE(SUBSTITUTE(SUBSTITUTE(SUBSTITUTE(SUBSTITUTE(SUBSTITUTE(SUBSTITUTE(SUBSTITUTE(LOWER(LEFT(SUBSTITUTE(H130,"…",""),25)),":",""),",",""),".",""),"'",""),"’",""),"!",""),"*",""),"—",""),"–",""),"-",""),"&amp;","")," ","")</f>
        <v>myheroacademiathemovi</v>
      </c>
      <c r="J130" t="str">
        <f t="shared" ref="J130:J193" si="8">IF(D130="","Other",D130)</f>
        <v>Toho International</v>
      </c>
    </row>
    <row r="131" spans="1:10" ht="18" x14ac:dyDescent="0.2">
      <c r="A131" s="2">
        <v>131</v>
      </c>
      <c r="B131" s="3" t="s">
        <v>1056</v>
      </c>
      <c r="C131" s="4">
        <v>45464</v>
      </c>
      <c r="D131" s="2" t="s">
        <v>67</v>
      </c>
      <c r="E131" s="2" t="s">
        <v>38</v>
      </c>
      <c r="F131" s="5">
        <v>5038931</v>
      </c>
      <c r="G131" s="6">
        <v>445529</v>
      </c>
      <c r="H131" t="str">
        <f t="shared" si="6"/>
        <v>Kinds of Kindness</v>
      </c>
      <c r="I131" t="str">
        <f t="shared" si="7"/>
        <v>kindsofkindness</v>
      </c>
      <c r="J131" t="str">
        <f t="shared" si="8"/>
        <v>Searchlight Pictu…</v>
      </c>
    </row>
    <row r="132" spans="1:10" ht="18" x14ac:dyDescent="0.2">
      <c r="A132" s="2">
        <v>132</v>
      </c>
      <c r="B132" s="3" t="s">
        <v>1057</v>
      </c>
      <c r="C132" s="4">
        <v>45345</v>
      </c>
      <c r="D132" s="2" t="s">
        <v>65</v>
      </c>
      <c r="E132" s="2" t="s">
        <v>38</v>
      </c>
      <c r="F132" s="5">
        <v>5028215</v>
      </c>
      <c r="G132" s="6">
        <v>444581</v>
      </c>
      <c r="H132" t="str">
        <f t="shared" si="6"/>
        <v>Drive-Away Dolls</v>
      </c>
      <c r="I132" t="str">
        <f t="shared" si="7"/>
        <v>driveawaydolls</v>
      </c>
      <c r="J132" t="str">
        <f t="shared" si="8"/>
        <v>Focus Features</v>
      </c>
    </row>
    <row r="133" spans="1:10" ht="18" x14ac:dyDescent="0.2">
      <c r="A133" s="2">
        <v>133</v>
      </c>
      <c r="B133" s="3" t="s">
        <v>214</v>
      </c>
      <c r="C133" s="4">
        <v>45651</v>
      </c>
      <c r="D133" s="2" t="s">
        <v>49</v>
      </c>
      <c r="E133" s="2" t="s">
        <v>55</v>
      </c>
      <c r="F133" s="5">
        <v>5021220</v>
      </c>
      <c r="G133" s="6">
        <v>443963</v>
      </c>
      <c r="H133" t="str">
        <f t="shared" si="6"/>
        <v>The Fire Inside</v>
      </c>
      <c r="I133" t="str">
        <f t="shared" si="7"/>
        <v>thefireinside</v>
      </c>
      <c r="J133" t="str">
        <f t="shared" si="8"/>
        <v>Amazon MGM Studios</v>
      </c>
    </row>
    <row r="134" spans="1:10" ht="18" x14ac:dyDescent="0.2">
      <c r="A134" s="2">
        <v>134</v>
      </c>
      <c r="B134" s="3" t="s">
        <v>1058</v>
      </c>
      <c r="C134" s="4">
        <v>45380</v>
      </c>
      <c r="D134" s="2" t="s">
        <v>135</v>
      </c>
      <c r="E134" s="2" t="s">
        <v>70</v>
      </c>
      <c r="F134" s="5">
        <v>5008179</v>
      </c>
      <c r="G134" s="6">
        <v>442810</v>
      </c>
      <c r="H134" t="str">
        <f t="shared" si="6"/>
        <v>Wicked Little Letters</v>
      </c>
      <c r="I134" t="str">
        <f t="shared" si="7"/>
        <v>wickedlittleletters</v>
      </c>
      <c r="J134" t="str">
        <f t="shared" si="8"/>
        <v>Sony Pictures Cla…</v>
      </c>
    </row>
    <row r="135" spans="1:10" ht="18" x14ac:dyDescent="0.2">
      <c r="A135" s="2">
        <v>135</v>
      </c>
      <c r="B135" s="3" t="s">
        <v>1059</v>
      </c>
      <c r="C135" s="4">
        <v>45415</v>
      </c>
      <c r="D135" s="2" t="s">
        <v>79</v>
      </c>
      <c r="E135" s="2" t="s">
        <v>19</v>
      </c>
      <c r="F135" s="5">
        <v>4949699</v>
      </c>
      <c r="G135" s="6">
        <v>437639</v>
      </c>
      <c r="H135" t="str">
        <f t="shared" si="6"/>
        <v>I Saw the TV Glow</v>
      </c>
      <c r="I135" t="str">
        <f t="shared" si="7"/>
        <v>isawthetvglow</v>
      </c>
      <c r="J135" t="str">
        <f t="shared" si="8"/>
        <v>A24</v>
      </c>
    </row>
    <row r="136" spans="1:10" ht="18" x14ac:dyDescent="0.2">
      <c r="A136" s="2">
        <v>136</v>
      </c>
      <c r="B136" s="3" t="s">
        <v>1060</v>
      </c>
      <c r="C136" s="4">
        <v>45499</v>
      </c>
      <c r="D136" s="2" t="s">
        <v>65</v>
      </c>
      <c r="E136" s="2" t="s">
        <v>55</v>
      </c>
      <c r="F136" s="5">
        <v>4839360</v>
      </c>
      <c r="G136" s="6">
        <v>427883</v>
      </c>
      <c r="H136" t="str">
        <f t="shared" si="6"/>
        <v>Dìdi</v>
      </c>
      <c r="I136" t="str">
        <f t="shared" si="7"/>
        <v>dìdi</v>
      </c>
      <c r="J136" t="str">
        <f t="shared" si="8"/>
        <v>Focus Features</v>
      </c>
    </row>
    <row r="137" spans="1:10" ht="18" x14ac:dyDescent="0.2">
      <c r="A137" s="2">
        <v>137</v>
      </c>
      <c r="B137" s="3" t="s">
        <v>1061</v>
      </c>
      <c r="C137" s="4">
        <v>45611</v>
      </c>
      <c r="D137" s="2" t="s">
        <v>570</v>
      </c>
      <c r="E137" s="2" t="s">
        <v>55</v>
      </c>
      <c r="F137" s="5">
        <v>4800000</v>
      </c>
      <c r="G137" s="6">
        <v>424403</v>
      </c>
      <c r="H137" t="str">
        <f t="shared" si="6"/>
        <v>Hello, Love, Again</v>
      </c>
      <c r="I137" t="str">
        <f t="shared" si="7"/>
        <v>helloloveagain</v>
      </c>
      <c r="J137" t="str">
        <f t="shared" si="8"/>
        <v>Abramorama Films</v>
      </c>
    </row>
    <row r="138" spans="1:10" ht="18" x14ac:dyDescent="0.2">
      <c r="A138" s="2">
        <v>138</v>
      </c>
      <c r="B138" s="3" t="s">
        <v>1062</v>
      </c>
      <c r="C138" s="4">
        <v>45310</v>
      </c>
      <c r="D138" s="2" t="s">
        <v>77</v>
      </c>
      <c r="E138" s="2" t="s">
        <v>55</v>
      </c>
      <c r="F138" s="5">
        <v>4689831</v>
      </c>
      <c r="G138" s="6">
        <v>414662</v>
      </c>
      <c r="H138" t="str">
        <f t="shared" si="6"/>
        <v>Origin</v>
      </c>
      <c r="I138" t="str">
        <f t="shared" si="7"/>
        <v>origin</v>
      </c>
      <c r="J138" t="str">
        <f t="shared" si="8"/>
        <v>Neon</v>
      </c>
    </row>
    <row r="139" spans="1:10" ht="18" x14ac:dyDescent="0.2">
      <c r="A139" s="2">
        <v>139</v>
      </c>
      <c r="B139" s="3" t="s">
        <v>1063</v>
      </c>
      <c r="C139" s="4">
        <v>45338</v>
      </c>
      <c r="D139" s="2" t="s">
        <v>273</v>
      </c>
      <c r="E139" s="2" t="s">
        <v>12</v>
      </c>
      <c r="F139" s="5">
        <v>4620045</v>
      </c>
      <c r="G139" s="6">
        <v>408492</v>
      </c>
      <c r="H139" t="str">
        <f t="shared" si="6"/>
        <v>Land of Bad</v>
      </c>
      <c r="I139" t="str">
        <f t="shared" si="7"/>
        <v>landofbad</v>
      </c>
      <c r="J139" t="str">
        <f t="shared" si="8"/>
        <v>The Avenue Entert…</v>
      </c>
    </row>
    <row r="140" spans="1:10" ht="18" x14ac:dyDescent="0.2">
      <c r="A140" s="2">
        <v>140</v>
      </c>
      <c r="B140" s="3" t="s">
        <v>1064</v>
      </c>
      <c r="C140" s="4">
        <v>45464</v>
      </c>
      <c r="D140" s="2" t="s">
        <v>203</v>
      </c>
      <c r="E140" s="2" t="s">
        <v>19</v>
      </c>
      <c r="F140" s="5">
        <v>4530418</v>
      </c>
      <c r="G140" s="6">
        <v>400567</v>
      </c>
      <c r="H140" t="str">
        <f t="shared" si="6"/>
        <v>The Exorcism</v>
      </c>
      <c r="I140" t="str">
        <f t="shared" si="7"/>
        <v>theexorcism</v>
      </c>
      <c r="J140" t="str">
        <f t="shared" si="8"/>
        <v>Vertical Entertai…</v>
      </c>
    </row>
    <row r="141" spans="1:10" ht="18" x14ac:dyDescent="0.2">
      <c r="A141" s="2">
        <v>141</v>
      </c>
      <c r="B141" s="3" t="s">
        <v>1065</v>
      </c>
      <c r="C141" s="4">
        <v>45443</v>
      </c>
      <c r="D141" s="2" t="s">
        <v>413</v>
      </c>
      <c r="E141" s="2" t="s">
        <v>19</v>
      </c>
      <c r="F141" s="5">
        <v>4229999</v>
      </c>
      <c r="G141" s="6">
        <v>374005</v>
      </c>
      <c r="H141" t="str">
        <f t="shared" si="6"/>
        <v>In a Violent Nature</v>
      </c>
      <c r="I141" t="str">
        <f t="shared" si="7"/>
        <v>inaviolentnature</v>
      </c>
      <c r="J141" t="str">
        <f t="shared" si="8"/>
        <v>IFC Films</v>
      </c>
    </row>
    <row r="142" spans="1:10" ht="18" x14ac:dyDescent="0.2">
      <c r="A142" s="2">
        <v>142</v>
      </c>
      <c r="B142" s="3" t="s">
        <v>1066</v>
      </c>
      <c r="C142" s="4">
        <v>45316</v>
      </c>
      <c r="D142" s="2" t="s">
        <v>1067</v>
      </c>
      <c r="E142" s="2" t="s">
        <v>12</v>
      </c>
      <c r="F142" s="5">
        <v>4210000</v>
      </c>
      <c r="G142" s="6">
        <v>372237</v>
      </c>
      <c r="H142" t="str">
        <f t="shared" si="6"/>
        <v>Fighter</v>
      </c>
      <c r="I142" t="str">
        <f t="shared" si="7"/>
        <v>fighter</v>
      </c>
      <c r="J142" t="str">
        <f t="shared" si="8"/>
        <v>Viacom18 Motion P…</v>
      </c>
    </row>
    <row r="143" spans="1:10" ht="18" x14ac:dyDescent="0.2">
      <c r="A143" s="2">
        <v>143</v>
      </c>
      <c r="B143" s="3" t="s">
        <v>1068</v>
      </c>
      <c r="C143" s="4">
        <v>45303</v>
      </c>
      <c r="D143" s="2" t="s">
        <v>182</v>
      </c>
      <c r="E143" s="2" t="s">
        <v>12</v>
      </c>
      <c r="F143" s="5">
        <v>4100000</v>
      </c>
      <c r="G143" s="6">
        <v>362511</v>
      </c>
      <c r="H143" t="str">
        <f t="shared" si="6"/>
        <v>Guntur Kaaram</v>
      </c>
      <c r="I143" t="str">
        <f t="shared" si="7"/>
        <v>gunturkaaram</v>
      </c>
      <c r="J143" t="str">
        <f t="shared" si="8"/>
        <v>Prathyangira Cine…</v>
      </c>
    </row>
    <row r="144" spans="1:10" ht="18" x14ac:dyDescent="0.2">
      <c r="A144" s="2">
        <v>144</v>
      </c>
      <c r="B144" s="3" t="s">
        <v>1069</v>
      </c>
      <c r="C144" s="4">
        <v>45576</v>
      </c>
      <c r="D144" s="2" t="s">
        <v>187</v>
      </c>
      <c r="E144" s="2" t="s">
        <v>55</v>
      </c>
      <c r="F144" s="5">
        <v>4001910</v>
      </c>
      <c r="G144" s="6">
        <v>353838</v>
      </c>
      <c r="H144" t="str">
        <f t="shared" si="6"/>
        <v>The Apprentice</v>
      </c>
      <c r="I144" t="str">
        <f t="shared" si="7"/>
        <v>theapprentice</v>
      </c>
      <c r="J144" t="str">
        <f t="shared" si="8"/>
        <v>Briarcliff Entert…</v>
      </c>
    </row>
    <row r="145" spans="1:10" ht="18" x14ac:dyDescent="0.2">
      <c r="A145" s="2">
        <v>145</v>
      </c>
      <c r="B145" s="3" t="s">
        <v>1070</v>
      </c>
      <c r="C145" s="4">
        <v>45429</v>
      </c>
      <c r="D145" s="2" t="s">
        <v>77</v>
      </c>
      <c r="E145" s="2" t="s">
        <v>38</v>
      </c>
      <c r="F145" s="5">
        <v>3800038</v>
      </c>
      <c r="G145" s="6">
        <v>335989</v>
      </c>
      <c r="H145" t="str">
        <f t="shared" si="6"/>
        <v>Babes</v>
      </c>
      <c r="I145" t="str">
        <f t="shared" si="7"/>
        <v>babes</v>
      </c>
      <c r="J145" t="str">
        <f t="shared" si="8"/>
        <v>Neon</v>
      </c>
    </row>
    <row r="146" spans="1:10" ht="18" x14ac:dyDescent="0.2">
      <c r="A146" s="2">
        <v>146</v>
      </c>
      <c r="B146" s="3" t="s">
        <v>1071</v>
      </c>
      <c r="C146" s="4">
        <v>45329</v>
      </c>
      <c r="D146" s="2" t="s">
        <v>77</v>
      </c>
      <c r="E146" s="2" t="s">
        <v>55</v>
      </c>
      <c r="F146" s="5">
        <v>3766668</v>
      </c>
      <c r="G146" s="6">
        <v>333039</v>
      </c>
      <c r="H146" t="str">
        <f t="shared" si="6"/>
        <v>Perfect Days</v>
      </c>
      <c r="I146" t="str">
        <f t="shared" si="7"/>
        <v>perfectdays</v>
      </c>
      <c r="J146" t="str">
        <f t="shared" si="8"/>
        <v>Neon</v>
      </c>
    </row>
    <row r="147" spans="1:10" ht="18" x14ac:dyDescent="0.2">
      <c r="A147" s="2">
        <v>147</v>
      </c>
      <c r="B147" s="3" t="s">
        <v>1072</v>
      </c>
      <c r="C147" s="4">
        <v>45632</v>
      </c>
      <c r="D147" s="2" t="s">
        <v>79</v>
      </c>
      <c r="E147" s="2" t="s">
        <v>38</v>
      </c>
      <c r="F147" s="5">
        <v>3763863</v>
      </c>
      <c r="G147" s="6">
        <v>332791</v>
      </c>
      <c r="H147" t="str">
        <f t="shared" si="6"/>
        <v>Y2K</v>
      </c>
      <c r="I147" t="str">
        <f t="shared" si="7"/>
        <v>y2k</v>
      </c>
      <c r="J147" t="str">
        <f t="shared" si="8"/>
        <v>A24</v>
      </c>
    </row>
    <row r="148" spans="1:10" ht="18" x14ac:dyDescent="0.2">
      <c r="A148" s="2">
        <v>148</v>
      </c>
      <c r="B148" s="3" t="s">
        <v>480</v>
      </c>
      <c r="C148" s="4">
        <v>45128</v>
      </c>
      <c r="D148" s="2" t="s">
        <v>14</v>
      </c>
      <c r="E148" s="2" t="s">
        <v>55</v>
      </c>
      <c r="F148" s="5">
        <v>3761170</v>
      </c>
      <c r="G148" s="6">
        <v>332553</v>
      </c>
      <c r="H148" t="str">
        <f t="shared" si="6"/>
        <v>Oppenheimer</v>
      </c>
      <c r="I148" t="str">
        <f t="shared" si="7"/>
        <v>oppenheimer</v>
      </c>
      <c r="J148" t="str">
        <f t="shared" si="8"/>
        <v>Universal</v>
      </c>
    </row>
    <row r="149" spans="1:10" ht="18" x14ac:dyDescent="0.2">
      <c r="A149" s="2">
        <v>149</v>
      </c>
      <c r="B149" s="3" t="s">
        <v>1073</v>
      </c>
      <c r="C149" s="4">
        <v>45282</v>
      </c>
      <c r="D149" s="2" t="s">
        <v>67</v>
      </c>
      <c r="E149" s="2" t="s">
        <v>55</v>
      </c>
      <c r="F149" s="5">
        <v>3703588</v>
      </c>
      <c r="G149" s="6">
        <v>327461</v>
      </c>
      <c r="H149" t="str">
        <f t="shared" si="6"/>
        <v>All of Us Strangers</v>
      </c>
      <c r="I149" t="str">
        <f t="shared" si="7"/>
        <v>allofusstrangers</v>
      </c>
      <c r="J149" t="str">
        <f t="shared" si="8"/>
        <v>Searchlight Pictu…</v>
      </c>
    </row>
    <row r="150" spans="1:10" ht="18" x14ac:dyDescent="0.2">
      <c r="A150" s="2">
        <v>150</v>
      </c>
      <c r="B150" s="3" t="s">
        <v>1074</v>
      </c>
      <c r="C150" s="4">
        <v>45541</v>
      </c>
      <c r="D150" s="2" t="s">
        <v>79</v>
      </c>
      <c r="E150" s="2" t="s">
        <v>19</v>
      </c>
      <c r="F150" s="5">
        <v>3609844</v>
      </c>
      <c r="G150" s="6">
        <v>319173</v>
      </c>
      <c r="H150" t="str">
        <f t="shared" si="6"/>
        <v>The Front Room</v>
      </c>
      <c r="I150" t="str">
        <f t="shared" si="7"/>
        <v>thefrontroom</v>
      </c>
      <c r="J150" t="str">
        <f t="shared" si="8"/>
        <v>A24</v>
      </c>
    </row>
    <row r="151" spans="1:10" ht="18" x14ac:dyDescent="0.2">
      <c r="A151" s="2">
        <v>151</v>
      </c>
      <c r="B151" s="3" t="s">
        <v>1075</v>
      </c>
      <c r="C151" s="4">
        <v>45252</v>
      </c>
      <c r="D151" s="2" t="s">
        <v>10</v>
      </c>
      <c r="E151" s="2" t="s">
        <v>8</v>
      </c>
      <c r="F151" s="5">
        <v>3364674</v>
      </c>
      <c r="G151" s="6">
        <v>297495</v>
      </c>
      <c r="H151" t="str">
        <f t="shared" si="6"/>
        <v>Wish</v>
      </c>
      <c r="I151" t="str">
        <f t="shared" si="7"/>
        <v>wish</v>
      </c>
      <c r="J151" t="str">
        <f t="shared" si="8"/>
        <v>Walt Disney</v>
      </c>
    </row>
    <row r="152" spans="1:10" ht="18" x14ac:dyDescent="0.2">
      <c r="A152" s="2">
        <v>152</v>
      </c>
      <c r="B152" s="3" t="s">
        <v>1076</v>
      </c>
      <c r="C152" s="4">
        <v>45630</v>
      </c>
      <c r="D152" s="2" t="s">
        <v>33</v>
      </c>
      <c r="E152" s="2" t="s">
        <v>12</v>
      </c>
      <c r="F152" s="5">
        <v>3350693</v>
      </c>
      <c r="G152" s="6">
        <v>296259</v>
      </c>
      <c r="H152" t="str">
        <f t="shared" si="6"/>
        <v>Solo Leveling -ReAwakening-</v>
      </c>
      <c r="I152" t="str">
        <f t="shared" si="7"/>
        <v>sololevelingreawakenin</v>
      </c>
      <c r="J152" t="str">
        <f t="shared" si="8"/>
        <v>Sony Pictures</v>
      </c>
    </row>
    <row r="153" spans="1:10" ht="18" x14ac:dyDescent="0.2">
      <c r="A153" s="2">
        <v>153</v>
      </c>
      <c r="B153" s="3" t="s">
        <v>1077</v>
      </c>
      <c r="C153" s="4">
        <v>45547</v>
      </c>
      <c r="D153" s="2" t="s">
        <v>256</v>
      </c>
      <c r="E153" s="2" t="s">
        <v>55</v>
      </c>
      <c r="F153" s="5">
        <v>3269322</v>
      </c>
      <c r="G153" s="6">
        <v>289065</v>
      </c>
      <c r="H153" t="str">
        <f t="shared" si="6"/>
        <v>God’s Not Dead: In God We Tru…</v>
      </c>
      <c r="I153" t="str">
        <f t="shared" si="7"/>
        <v>godsnotdeadingodwe</v>
      </c>
      <c r="J153" t="str">
        <f t="shared" si="8"/>
        <v>Fathom Events</v>
      </c>
    </row>
    <row r="154" spans="1:10" ht="18" x14ac:dyDescent="0.2">
      <c r="A154" s="2">
        <v>154</v>
      </c>
      <c r="B154" s="3" t="s">
        <v>380</v>
      </c>
      <c r="C154" s="4">
        <v>37244</v>
      </c>
      <c r="D154" s="2" t="s">
        <v>256</v>
      </c>
      <c r="E154" s="2" t="s">
        <v>8</v>
      </c>
      <c r="F154" s="5">
        <v>3256658</v>
      </c>
      <c r="G154" s="6">
        <v>287945</v>
      </c>
      <c r="H154" t="str">
        <f t="shared" si="6"/>
        <v>The Lord of the Rings: The Fe…</v>
      </c>
      <c r="I154" t="str">
        <f t="shared" si="7"/>
        <v>thelordoftheringsth</v>
      </c>
      <c r="J154" t="str">
        <f t="shared" si="8"/>
        <v>Fathom Events</v>
      </c>
    </row>
    <row r="155" spans="1:10" ht="18" x14ac:dyDescent="0.2">
      <c r="A155" s="2">
        <v>155</v>
      </c>
      <c r="B155" s="3" t="s">
        <v>1078</v>
      </c>
      <c r="C155" s="4">
        <v>45338</v>
      </c>
      <c r="D155" s="2" t="s">
        <v>207</v>
      </c>
      <c r="E155" s="2" t="s">
        <v>208</v>
      </c>
      <c r="F155" s="5">
        <v>3162293</v>
      </c>
      <c r="G155" s="6">
        <v>279602</v>
      </c>
      <c r="H155" t="str">
        <f t="shared" si="6"/>
        <v>2024 Oscar Shorts</v>
      </c>
      <c r="I155" t="str">
        <f t="shared" si="7"/>
        <v>2024oscarshorts</v>
      </c>
      <c r="J155" t="str">
        <f t="shared" si="8"/>
        <v>ShortsHD</v>
      </c>
    </row>
    <row r="156" spans="1:10" ht="18" x14ac:dyDescent="0.2">
      <c r="A156" s="2">
        <v>156</v>
      </c>
      <c r="B156" s="3" t="s">
        <v>1079</v>
      </c>
      <c r="C156" s="4">
        <v>45527</v>
      </c>
      <c r="D156" s="2" t="s">
        <v>1080</v>
      </c>
      <c r="E156" s="2" t="s">
        <v>50</v>
      </c>
      <c r="F156" s="5">
        <v>3083595</v>
      </c>
      <c r="G156" s="6">
        <v>272643</v>
      </c>
      <c r="H156" t="str">
        <f t="shared" si="6"/>
        <v>Strange Darling</v>
      </c>
      <c r="I156" t="str">
        <f t="shared" si="7"/>
        <v>strangedarling</v>
      </c>
      <c r="J156" t="str">
        <f t="shared" si="8"/>
        <v>Magenta Light Stu…</v>
      </c>
    </row>
    <row r="157" spans="1:10" ht="18" x14ac:dyDescent="0.2">
      <c r="A157" s="2">
        <v>157</v>
      </c>
      <c r="B157" s="3" t="s">
        <v>1081</v>
      </c>
      <c r="C157" s="4">
        <v>45394</v>
      </c>
      <c r="D157" s="2" t="s">
        <v>339</v>
      </c>
      <c r="E157" s="2" t="s">
        <v>55</v>
      </c>
      <c r="F157" s="5">
        <v>3060040</v>
      </c>
      <c r="G157" s="6">
        <v>270561</v>
      </c>
      <c r="H157" t="str">
        <f t="shared" si="6"/>
        <v>The Long Game</v>
      </c>
      <c r="I157" t="str">
        <f t="shared" si="7"/>
        <v>thelonggame</v>
      </c>
      <c r="J157" t="str">
        <f t="shared" si="8"/>
        <v>Mucho Mas Media</v>
      </c>
    </row>
    <row r="158" spans="1:10" ht="18" x14ac:dyDescent="0.2">
      <c r="A158" s="2">
        <v>158</v>
      </c>
      <c r="B158" s="3" t="s">
        <v>1082</v>
      </c>
      <c r="C158" s="4">
        <v>45447</v>
      </c>
      <c r="D158" s="2" t="s">
        <v>256</v>
      </c>
      <c r="E158" s="2" t="s">
        <v>89</v>
      </c>
      <c r="F158" s="5">
        <v>2927121</v>
      </c>
      <c r="G158" s="6">
        <v>258808</v>
      </c>
      <c r="H158" t="str">
        <f t="shared" si="6"/>
        <v>Jesus Thirsts: The Miracle of…</v>
      </c>
      <c r="I158" t="str">
        <f t="shared" si="7"/>
        <v>jesusthirststhemiracl</v>
      </c>
      <c r="J158" t="str">
        <f t="shared" si="8"/>
        <v>Fathom Events</v>
      </c>
    </row>
    <row r="159" spans="1:10" ht="18" x14ac:dyDescent="0.2">
      <c r="A159" s="2">
        <v>159</v>
      </c>
      <c r="B159" s="3">
        <v>1992</v>
      </c>
      <c r="C159" s="4">
        <v>45534</v>
      </c>
      <c r="D159" s="2" t="s">
        <v>52</v>
      </c>
      <c r="E159" s="2" t="s">
        <v>50</v>
      </c>
      <c r="F159" s="5">
        <v>2906073</v>
      </c>
      <c r="G159" s="6">
        <v>256947</v>
      </c>
      <c r="H159" t="str">
        <f t="shared" si="6"/>
        <v>1992</v>
      </c>
      <c r="I159" t="str">
        <f t="shared" si="7"/>
        <v>1992</v>
      </c>
      <c r="J159" t="str">
        <f t="shared" si="8"/>
        <v>Lionsgate</v>
      </c>
    </row>
    <row r="160" spans="1:10" ht="18" x14ac:dyDescent="0.2">
      <c r="A160" s="2">
        <v>160</v>
      </c>
      <c r="B160" s="3" t="s">
        <v>1083</v>
      </c>
      <c r="C160" s="4">
        <v>45499</v>
      </c>
      <c r="D160" s="2" t="s">
        <v>197</v>
      </c>
      <c r="E160" s="2" t="s">
        <v>38</v>
      </c>
      <c r="F160" s="5">
        <v>2854289</v>
      </c>
      <c r="G160" s="6">
        <v>252369</v>
      </c>
      <c r="H160" t="str">
        <f t="shared" si="6"/>
        <v>The Fabulous Four</v>
      </c>
      <c r="I160" t="str">
        <f t="shared" si="7"/>
        <v>thefabulousfour</v>
      </c>
      <c r="J160" t="str">
        <f t="shared" si="8"/>
        <v>Bleecker Street</v>
      </c>
    </row>
    <row r="161" spans="1:10" ht="18" x14ac:dyDescent="0.2">
      <c r="A161" s="2">
        <v>161</v>
      </c>
      <c r="B161" s="3" t="s">
        <v>1084</v>
      </c>
      <c r="C161" s="4">
        <v>45623</v>
      </c>
      <c r="D161" s="2" t="s">
        <v>79</v>
      </c>
      <c r="E161" s="2" t="s">
        <v>55</v>
      </c>
      <c r="F161" s="5">
        <v>2837173</v>
      </c>
      <c r="G161" s="6">
        <v>250855</v>
      </c>
      <c r="H161" t="str">
        <f t="shared" si="6"/>
        <v>Queer</v>
      </c>
      <c r="I161" t="str">
        <f t="shared" si="7"/>
        <v>queer</v>
      </c>
      <c r="J161" t="str">
        <f t="shared" si="8"/>
        <v>A24</v>
      </c>
    </row>
    <row r="162" spans="1:10" ht="18" x14ac:dyDescent="0.2">
      <c r="A162" s="2">
        <v>162</v>
      </c>
      <c r="B162" s="3" t="s">
        <v>1085</v>
      </c>
      <c r="C162" s="4">
        <v>45631</v>
      </c>
      <c r="D162" s="2" t="s">
        <v>256</v>
      </c>
      <c r="E162" s="2" t="s">
        <v>229</v>
      </c>
      <c r="F162" s="5">
        <v>2827417</v>
      </c>
      <c r="G162" s="6">
        <v>249993</v>
      </c>
      <c r="H162" t="str">
        <f t="shared" si="6"/>
        <v>For King + Country: A Drummer…</v>
      </c>
      <c r="I162" t="str">
        <f t="shared" si="7"/>
        <v>forking+countryadru</v>
      </c>
      <c r="J162" t="str">
        <f t="shared" si="8"/>
        <v>Fathom Events</v>
      </c>
    </row>
    <row r="163" spans="1:10" ht="18" x14ac:dyDescent="0.2">
      <c r="A163" s="2">
        <v>163</v>
      </c>
      <c r="B163" s="3" t="s">
        <v>1086</v>
      </c>
      <c r="C163" s="7">
        <v>19841</v>
      </c>
      <c r="D163" s="2" t="s">
        <v>256</v>
      </c>
      <c r="E163" s="2" t="s">
        <v>17</v>
      </c>
      <c r="F163" s="5">
        <v>2800094</v>
      </c>
      <c r="G163" s="6">
        <v>247577</v>
      </c>
      <c r="H163" t="str">
        <f t="shared" si="6"/>
        <v>White Christmas</v>
      </c>
      <c r="I163" t="str">
        <f t="shared" si="7"/>
        <v>whitechristmas</v>
      </c>
      <c r="J163" t="str">
        <f t="shared" si="8"/>
        <v>Fathom Events</v>
      </c>
    </row>
    <row r="164" spans="1:10" ht="18" x14ac:dyDescent="0.2">
      <c r="A164" s="2">
        <v>164</v>
      </c>
      <c r="B164" s="3" t="s">
        <v>470</v>
      </c>
      <c r="C164" s="4">
        <v>45485</v>
      </c>
      <c r="D164" s="2" t="s">
        <v>79</v>
      </c>
      <c r="E164" s="2" t="s">
        <v>55</v>
      </c>
      <c r="F164" s="5">
        <v>2778745</v>
      </c>
      <c r="G164" s="6">
        <v>245689</v>
      </c>
      <c r="H164" t="str">
        <f t="shared" si="6"/>
        <v>Sing Sing</v>
      </c>
      <c r="I164" t="str">
        <f t="shared" si="7"/>
        <v>singsing</v>
      </c>
      <c r="J164" t="str">
        <f t="shared" si="8"/>
        <v>A24</v>
      </c>
    </row>
    <row r="165" spans="1:10" ht="18" x14ac:dyDescent="0.2">
      <c r="A165" s="2">
        <v>165</v>
      </c>
      <c r="B165" s="3" t="s">
        <v>1087</v>
      </c>
      <c r="C165" s="4">
        <v>45520</v>
      </c>
      <c r="D165" s="2" t="s">
        <v>185</v>
      </c>
      <c r="E165" s="2" t="s">
        <v>55</v>
      </c>
      <c r="F165" s="5">
        <v>2769460</v>
      </c>
      <c r="G165" s="6">
        <v>244868</v>
      </c>
      <c r="H165" t="str">
        <f t="shared" si="6"/>
        <v>My Penguin Friend</v>
      </c>
      <c r="I165" t="str">
        <f t="shared" si="7"/>
        <v>mypenguinfriend</v>
      </c>
      <c r="J165" t="str">
        <f t="shared" si="8"/>
        <v>Roadside Attracti…</v>
      </c>
    </row>
    <row r="166" spans="1:10" ht="18" x14ac:dyDescent="0.2">
      <c r="A166" s="2">
        <v>166</v>
      </c>
      <c r="B166" s="3" t="s">
        <v>1088</v>
      </c>
      <c r="C166" s="4">
        <v>45597</v>
      </c>
      <c r="D166" s="2" t="s">
        <v>402</v>
      </c>
      <c r="E166" s="2" t="s">
        <v>55</v>
      </c>
      <c r="F166" s="5">
        <v>2715727</v>
      </c>
      <c r="G166" s="6">
        <v>240117</v>
      </c>
      <c r="H166" t="str">
        <f t="shared" si="6"/>
        <v>Absolution</v>
      </c>
      <c r="I166" t="str">
        <f t="shared" si="7"/>
        <v>absolution</v>
      </c>
      <c r="J166" t="str">
        <f t="shared" si="8"/>
        <v>Samuel Goldwyn Fi…</v>
      </c>
    </row>
    <row r="167" spans="1:10" ht="18" x14ac:dyDescent="0.2">
      <c r="A167" s="2">
        <v>167</v>
      </c>
      <c r="B167" s="3" t="s">
        <v>550</v>
      </c>
      <c r="C167" s="4">
        <v>44491</v>
      </c>
      <c r="D167" s="2" t="s">
        <v>7</v>
      </c>
      <c r="E167" s="2" t="s">
        <v>12</v>
      </c>
      <c r="F167" s="5">
        <v>2703437</v>
      </c>
      <c r="G167" s="6">
        <v>239031</v>
      </c>
      <c r="H167" t="str">
        <f t="shared" si="6"/>
        <v>Dune</v>
      </c>
      <c r="I167" t="str">
        <f t="shared" si="7"/>
        <v>dune</v>
      </c>
      <c r="J167" t="str">
        <f t="shared" si="8"/>
        <v>Warner Bros.</v>
      </c>
    </row>
    <row r="168" spans="1:10" ht="18" x14ac:dyDescent="0.2">
      <c r="A168" s="2">
        <v>168</v>
      </c>
      <c r="B168" s="3" t="s">
        <v>1089</v>
      </c>
      <c r="C168" s="4">
        <v>45443</v>
      </c>
      <c r="D168" s="2" t="s">
        <v>197</v>
      </c>
      <c r="E168" s="2" t="s">
        <v>38</v>
      </c>
      <c r="F168" s="5">
        <v>2631451</v>
      </c>
      <c r="G168" s="6">
        <v>232666</v>
      </c>
      <c r="H168" t="str">
        <f t="shared" si="6"/>
        <v>Ezra</v>
      </c>
      <c r="I168" t="str">
        <f t="shared" si="7"/>
        <v>ezra</v>
      </c>
      <c r="J168" t="str">
        <f t="shared" si="8"/>
        <v>Bleecker Street</v>
      </c>
    </row>
    <row r="169" spans="1:10" ht="18" x14ac:dyDescent="0.2">
      <c r="A169" s="2">
        <v>169</v>
      </c>
      <c r="B169" s="3" t="s">
        <v>1090</v>
      </c>
      <c r="C169" s="4">
        <v>45534</v>
      </c>
      <c r="D169" s="2" t="s">
        <v>256</v>
      </c>
      <c r="E169" s="2" t="s">
        <v>229</v>
      </c>
      <c r="F169" s="5">
        <v>2629933</v>
      </c>
      <c r="G169" s="6">
        <v>232532</v>
      </c>
      <c r="H169" t="str">
        <f t="shared" si="6"/>
        <v>Sight &amp; Sound Presents: Danie…</v>
      </c>
      <c r="I169" t="str">
        <f t="shared" si="7"/>
        <v>sightsoundpresentsd</v>
      </c>
      <c r="J169" t="str">
        <f t="shared" si="8"/>
        <v>Fathom Events</v>
      </c>
    </row>
    <row r="170" spans="1:10" ht="18" x14ac:dyDescent="0.2">
      <c r="A170" s="2">
        <v>170</v>
      </c>
      <c r="B170" s="3" t="s">
        <v>1091</v>
      </c>
      <c r="C170" s="4">
        <v>45408</v>
      </c>
      <c r="D170" s="2" t="s">
        <v>185</v>
      </c>
      <c r="E170" s="2" t="s">
        <v>12</v>
      </c>
      <c r="F170" s="5">
        <v>2626127</v>
      </c>
      <c r="G170" s="6">
        <v>232195</v>
      </c>
      <c r="H170" t="str">
        <f t="shared" si="6"/>
        <v>Boy Kills World</v>
      </c>
      <c r="I170" t="str">
        <f t="shared" si="7"/>
        <v>boykillsworld</v>
      </c>
      <c r="J170" t="str">
        <f t="shared" si="8"/>
        <v>Roadside Attracti…</v>
      </c>
    </row>
    <row r="171" spans="1:10" ht="18" x14ac:dyDescent="0.2">
      <c r="A171" s="2">
        <v>171</v>
      </c>
      <c r="B171" s="3" t="s">
        <v>399</v>
      </c>
      <c r="C171" s="4">
        <v>37608</v>
      </c>
      <c r="D171" s="2" t="s">
        <v>256</v>
      </c>
      <c r="E171" s="2" t="s">
        <v>8</v>
      </c>
      <c r="F171" s="5">
        <v>2566412</v>
      </c>
      <c r="G171" s="6">
        <v>226915</v>
      </c>
      <c r="H171" t="str">
        <f t="shared" si="6"/>
        <v>The Lord of the Rings: The Tw…</v>
      </c>
      <c r="I171" t="str">
        <f t="shared" si="7"/>
        <v>thelordoftheringsth</v>
      </c>
      <c r="J171" t="str">
        <f t="shared" si="8"/>
        <v>Fathom Events</v>
      </c>
    </row>
    <row r="172" spans="1:10" ht="18" x14ac:dyDescent="0.2">
      <c r="A172" s="2">
        <v>172</v>
      </c>
      <c r="B172" s="3" t="s">
        <v>1092</v>
      </c>
      <c r="C172" s="4">
        <v>45429</v>
      </c>
      <c r="D172" s="2" t="s">
        <v>49</v>
      </c>
      <c r="E172" s="2" t="s">
        <v>89</v>
      </c>
      <c r="F172" s="5">
        <v>2560945</v>
      </c>
      <c r="G172" s="6">
        <v>226432</v>
      </c>
      <c r="H172" t="str">
        <f t="shared" si="6"/>
        <v>The Blue Angels</v>
      </c>
      <c r="I172" t="str">
        <f t="shared" si="7"/>
        <v>theblueangels</v>
      </c>
      <c r="J172" t="str">
        <f t="shared" si="8"/>
        <v>Amazon MGM Studios</v>
      </c>
    </row>
    <row r="173" spans="1:10" ht="18" x14ac:dyDescent="0.2">
      <c r="A173" s="2">
        <v>173</v>
      </c>
      <c r="B173" s="3" t="s">
        <v>1093</v>
      </c>
      <c r="C173" s="4">
        <v>45463</v>
      </c>
      <c r="D173" s="2" t="s">
        <v>228</v>
      </c>
      <c r="E173" s="2" t="s">
        <v>229</v>
      </c>
      <c r="F173" s="5">
        <v>2550639</v>
      </c>
      <c r="G173" s="6">
        <v>225521</v>
      </c>
      <c r="H173" t="str">
        <f t="shared" si="6"/>
        <v>Rite Here Rite Now</v>
      </c>
      <c r="I173" t="str">
        <f t="shared" si="7"/>
        <v>ritehereritenow</v>
      </c>
      <c r="J173" t="str">
        <f t="shared" si="8"/>
        <v>Trafalgar Releasi…</v>
      </c>
    </row>
    <row r="174" spans="1:10" ht="18" x14ac:dyDescent="0.2">
      <c r="A174" s="2">
        <v>174</v>
      </c>
      <c r="B174" s="3" t="s">
        <v>1094</v>
      </c>
      <c r="C174" s="4">
        <v>45240</v>
      </c>
      <c r="D174" s="2" t="s">
        <v>413</v>
      </c>
      <c r="E174" s="2" t="s">
        <v>55</v>
      </c>
      <c r="F174" s="5">
        <v>2536148</v>
      </c>
      <c r="G174" s="6">
        <v>224239</v>
      </c>
      <c r="H174" t="str">
        <f t="shared" si="6"/>
        <v>La passion de Dodin Bouffant</v>
      </c>
      <c r="I174" t="str">
        <f t="shared" si="7"/>
        <v>lapassiondedodinbouff</v>
      </c>
      <c r="J174" t="str">
        <f t="shared" si="8"/>
        <v>IFC Films</v>
      </c>
    </row>
    <row r="175" spans="1:10" ht="18" x14ac:dyDescent="0.2">
      <c r="A175" s="2">
        <v>175</v>
      </c>
      <c r="B175" s="3" t="s">
        <v>1095</v>
      </c>
      <c r="C175" s="4">
        <v>45553</v>
      </c>
      <c r="D175" s="2" t="s">
        <v>228</v>
      </c>
      <c r="E175" s="2" t="s">
        <v>229</v>
      </c>
      <c r="F175" s="5">
        <v>2500823</v>
      </c>
      <c r="G175" s="6">
        <v>221116</v>
      </c>
      <c r="H175" t="str">
        <f t="shared" si="6"/>
        <v>Jung Kook: I Am Still</v>
      </c>
      <c r="I175" t="str">
        <f t="shared" si="7"/>
        <v>jungkookiamstill</v>
      </c>
      <c r="J175" t="str">
        <f t="shared" si="8"/>
        <v>Trafalgar Releasi…</v>
      </c>
    </row>
    <row r="176" spans="1:10" ht="18" x14ac:dyDescent="0.2">
      <c r="A176" s="2">
        <v>176</v>
      </c>
      <c r="B176" s="3" t="s">
        <v>1096</v>
      </c>
      <c r="C176" s="4">
        <v>45380</v>
      </c>
      <c r="D176" s="2" t="s">
        <v>182</v>
      </c>
      <c r="E176" s="2" t="s">
        <v>38</v>
      </c>
      <c r="F176" s="5">
        <v>2500000</v>
      </c>
      <c r="G176" s="6">
        <v>221043</v>
      </c>
      <c r="H176" t="str">
        <f t="shared" si="6"/>
        <v>Tillu Square</v>
      </c>
      <c r="I176" t="str">
        <f t="shared" si="7"/>
        <v>tillusquare</v>
      </c>
      <c r="J176" t="str">
        <f t="shared" si="8"/>
        <v>Prathyangira Cine…</v>
      </c>
    </row>
    <row r="177" spans="1:10" ht="18" x14ac:dyDescent="0.2">
      <c r="A177" s="2">
        <v>177</v>
      </c>
      <c r="B177" s="3" t="s">
        <v>1097</v>
      </c>
      <c r="C177" s="4">
        <v>45366</v>
      </c>
      <c r="D177" s="2" t="s">
        <v>65</v>
      </c>
      <c r="E177" s="2" t="s">
        <v>38</v>
      </c>
      <c r="F177" s="5">
        <v>2480645</v>
      </c>
      <c r="G177" s="6">
        <v>219332</v>
      </c>
      <c r="H177" t="str">
        <f t="shared" si="6"/>
        <v>The American Society of Magic…</v>
      </c>
      <c r="I177" t="str">
        <f t="shared" si="7"/>
        <v>theamericansocietyofm</v>
      </c>
      <c r="J177" t="str">
        <f t="shared" si="8"/>
        <v>Focus Features</v>
      </c>
    </row>
    <row r="178" spans="1:10" ht="18" x14ac:dyDescent="0.2">
      <c r="A178" s="2">
        <v>178</v>
      </c>
      <c r="B178" s="3" t="s">
        <v>1098</v>
      </c>
      <c r="C178" s="4">
        <v>45443</v>
      </c>
      <c r="D178" s="2" t="s">
        <v>185</v>
      </c>
      <c r="E178" s="2" t="s">
        <v>38</v>
      </c>
      <c r="F178" s="5">
        <v>2403638</v>
      </c>
      <c r="G178" s="6">
        <v>212523</v>
      </c>
      <c r="H178" t="str">
        <f t="shared" si="6"/>
        <v>Summer Camp</v>
      </c>
      <c r="I178" t="str">
        <f t="shared" si="7"/>
        <v>summercamp</v>
      </c>
      <c r="J178" t="str">
        <f t="shared" si="8"/>
        <v>Roadside Attracti…</v>
      </c>
    </row>
    <row r="179" spans="1:10" ht="18" x14ac:dyDescent="0.2">
      <c r="A179" s="2">
        <v>179</v>
      </c>
      <c r="B179" s="3" t="s">
        <v>156</v>
      </c>
      <c r="C179" s="4">
        <v>36462</v>
      </c>
      <c r="D179" s="2" t="s">
        <v>256</v>
      </c>
      <c r="E179" s="2" t="s">
        <v>12</v>
      </c>
      <c r="F179" s="5">
        <v>2400000</v>
      </c>
      <c r="G179" s="6">
        <v>212202</v>
      </c>
      <c r="H179" t="str">
        <f t="shared" si="6"/>
        <v>Princess Mononoke</v>
      </c>
      <c r="I179" t="str">
        <f t="shared" si="7"/>
        <v>princessmononoke</v>
      </c>
      <c r="J179" t="str">
        <f t="shared" si="8"/>
        <v>Fathom Events</v>
      </c>
    </row>
    <row r="180" spans="1:10" ht="18" x14ac:dyDescent="0.2">
      <c r="A180" s="2">
        <v>180</v>
      </c>
      <c r="B180" s="3" t="s">
        <v>1099</v>
      </c>
      <c r="C180" s="4">
        <v>38513</v>
      </c>
      <c r="D180" s="2" t="s">
        <v>256</v>
      </c>
      <c r="E180" s="2" t="s">
        <v>8</v>
      </c>
      <c r="F180" s="5">
        <v>2384690</v>
      </c>
      <c r="G180" s="6">
        <v>210848</v>
      </c>
      <c r="H180" t="str">
        <f t="shared" si="6"/>
        <v>Howl’s Moving Castle</v>
      </c>
      <c r="I180" t="str">
        <f t="shared" si="7"/>
        <v>howlsmovingcastle</v>
      </c>
      <c r="J180" t="str">
        <f t="shared" si="8"/>
        <v>Fathom Events</v>
      </c>
    </row>
    <row r="181" spans="1:10" ht="18" x14ac:dyDescent="0.2">
      <c r="A181" s="2">
        <v>181</v>
      </c>
      <c r="B181" s="3" t="s">
        <v>1100</v>
      </c>
      <c r="C181" s="4">
        <v>45597</v>
      </c>
      <c r="D181" s="2" t="s">
        <v>242</v>
      </c>
      <c r="E181" s="2" t="s">
        <v>8</v>
      </c>
      <c r="F181" s="5">
        <v>2324019</v>
      </c>
      <c r="G181" s="6">
        <v>205484</v>
      </c>
      <c r="H181" t="str">
        <f t="shared" si="6"/>
        <v>Hitpig!</v>
      </c>
      <c r="I181" t="str">
        <f t="shared" si="7"/>
        <v>hitpig</v>
      </c>
      <c r="J181" t="str">
        <f t="shared" si="8"/>
        <v>Viva Pictures</v>
      </c>
    </row>
    <row r="182" spans="1:10" ht="18" x14ac:dyDescent="0.2">
      <c r="A182" s="2">
        <v>182</v>
      </c>
      <c r="B182" s="3" t="s">
        <v>1101</v>
      </c>
      <c r="C182" s="4">
        <v>45604</v>
      </c>
      <c r="D182" s="2" t="s">
        <v>203</v>
      </c>
      <c r="E182" s="2" t="s">
        <v>12</v>
      </c>
      <c r="F182" s="5">
        <v>2321801</v>
      </c>
      <c r="G182" s="6">
        <v>205287</v>
      </c>
      <c r="H182" t="str">
        <f t="shared" si="6"/>
        <v>Elevation</v>
      </c>
      <c r="I182" t="str">
        <f t="shared" si="7"/>
        <v>elevation</v>
      </c>
      <c r="J182" t="str">
        <f t="shared" si="8"/>
        <v>Vertical Entertai…</v>
      </c>
    </row>
    <row r="183" spans="1:10" ht="18" x14ac:dyDescent="0.2">
      <c r="A183" s="2">
        <v>183</v>
      </c>
      <c r="B183" s="3" t="s">
        <v>1102</v>
      </c>
      <c r="C183" s="4">
        <v>45366</v>
      </c>
      <c r="D183" s="2" t="s">
        <v>260</v>
      </c>
      <c r="E183" s="2" t="s">
        <v>19</v>
      </c>
      <c r="F183" s="5">
        <v>2310900</v>
      </c>
      <c r="G183" s="6">
        <v>204324</v>
      </c>
      <c r="H183" t="str">
        <f t="shared" si="6"/>
        <v>Exhuma</v>
      </c>
      <c r="I183" t="str">
        <f t="shared" si="7"/>
        <v>exhuma</v>
      </c>
      <c r="J183" t="str">
        <f t="shared" si="8"/>
        <v>Well Go USA</v>
      </c>
    </row>
    <row r="184" spans="1:10" ht="18" x14ac:dyDescent="0.2">
      <c r="A184" s="2">
        <v>184</v>
      </c>
      <c r="B184" s="3" t="s">
        <v>1103</v>
      </c>
      <c r="C184" s="7">
        <v>29000</v>
      </c>
      <c r="D184" s="2" t="s">
        <v>23</v>
      </c>
      <c r="E184" s="2" t="s">
        <v>19</v>
      </c>
      <c r="F184" s="5">
        <v>2305647</v>
      </c>
      <c r="G184" s="6">
        <v>203859</v>
      </c>
      <c r="H184" t="str">
        <f t="shared" si="6"/>
        <v>Alien</v>
      </c>
      <c r="I184" t="str">
        <f t="shared" si="7"/>
        <v>alien</v>
      </c>
      <c r="J184" t="str">
        <f t="shared" si="8"/>
        <v>20th Century Stud…</v>
      </c>
    </row>
    <row r="185" spans="1:10" ht="18" x14ac:dyDescent="0.2">
      <c r="A185" s="2">
        <v>185</v>
      </c>
      <c r="B185" s="3" t="s">
        <v>1104</v>
      </c>
      <c r="C185" s="4">
        <v>45303</v>
      </c>
      <c r="D185" s="2" t="s">
        <v>1105</v>
      </c>
      <c r="E185" s="2" t="s">
        <v>12</v>
      </c>
      <c r="F185" s="5">
        <v>2300000</v>
      </c>
      <c r="G185" s="6">
        <v>203360</v>
      </c>
      <c r="H185" t="str">
        <f t="shared" si="6"/>
        <v>Hanu Man</v>
      </c>
      <c r="I185" t="str">
        <f t="shared" si="7"/>
        <v>hanuman</v>
      </c>
      <c r="J185" t="str">
        <f t="shared" si="8"/>
        <v>Nirvana Studios</v>
      </c>
    </row>
    <row r="186" spans="1:10" ht="18" x14ac:dyDescent="0.2">
      <c r="A186" s="2">
        <v>186</v>
      </c>
      <c r="B186" s="3" t="s">
        <v>1106</v>
      </c>
      <c r="C186" s="4">
        <v>45380</v>
      </c>
      <c r="D186" s="2" t="s">
        <v>402</v>
      </c>
      <c r="E186" s="2" t="s">
        <v>50</v>
      </c>
      <c r="F186" s="5">
        <v>2260013</v>
      </c>
      <c r="G186" s="6">
        <v>199824</v>
      </c>
      <c r="H186" t="str">
        <f t="shared" si="6"/>
        <v>In the Land of Saints and Sin…</v>
      </c>
      <c r="I186" t="str">
        <f t="shared" si="7"/>
        <v>inthelandofsaintsand</v>
      </c>
      <c r="J186" t="str">
        <f t="shared" si="8"/>
        <v>Samuel Goldwyn Fi…</v>
      </c>
    </row>
    <row r="187" spans="1:10" ht="18" x14ac:dyDescent="0.2">
      <c r="A187" s="2">
        <v>187</v>
      </c>
      <c r="B187" s="3" t="s">
        <v>1107</v>
      </c>
      <c r="C187" s="4">
        <v>44993</v>
      </c>
      <c r="D187" s="2" t="s">
        <v>79</v>
      </c>
      <c r="E187" s="2" t="s">
        <v>38</v>
      </c>
      <c r="F187" s="5">
        <v>2259752</v>
      </c>
      <c r="G187" s="6">
        <v>199801</v>
      </c>
      <c r="H187" t="str">
        <f t="shared" si="6"/>
        <v>Problemista</v>
      </c>
      <c r="I187" t="str">
        <f t="shared" si="7"/>
        <v>problemista</v>
      </c>
      <c r="J187" t="str">
        <f t="shared" si="8"/>
        <v>A24</v>
      </c>
    </row>
    <row r="188" spans="1:10" ht="18" x14ac:dyDescent="0.2">
      <c r="A188" s="2">
        <v>188</v>
      </c>
      <c r="B188" s="3" t="s">
        <v>1108</v>
      </c>
      <c r="C188" s="4">
        <v>45597</v>
      </c>
      <c r="D188" s="2" t="s">
        <v>1109</v>
      </c>
      <c r="E188" s="2" t="s">
        <v>38</v>
      </c>
      <c r="F188" s="5">
        <v>2230000</v>
      </c>
      <c r="G188" s="6">
        <v>197171</v>
      </c>
      <c r="H188" t="str">
        <f t="shared" si="6"/>
        <v>Bhool Bhulaiyaa 3</v>
      </c>
      <c r="I188" t="str">
        <f t="shared" si="7"/>
        <v>bhoolbhulaiyaa3</v>
      </c>
      <c r="J188" t="str">
        <f t="shared" si="8"/>
        <v>Shree Krishna Film</v>
      </c>
    </row>
    <row r="189" spans="1:10" ht="18" x14ac:dyDescent="0.2">
      <c r="A189" s="2">
        <v>189</v>
      </c>
      <c r="B189" s="3" t="s">
        <v>1110</v>
      </c>
      <c r="C189" s="4">
        <v>45597</v>
      </c>
      <c r="D189" s="2" t="s">
        <v>1111</v>
      </c>
      <c r="E189" s="2" t="s">
        <v>12</v>
      </c>
      <c r="F189" s="5">
        <v>2190000</v>
      </c>
      <c r="G189" s="6">
        <v>193634</v>
      </c>
      <c r="H189" t="str">
        <f t="shared" si="6"/>
        <v>Singham Again</v>
      </c>
      <c r="I189" t="str">
        <f t="shared" si="7"/>
        <v>singhamagain</v>
      </c>
      <c r="J189" t="str">
        <f t="shared" si="8"/>
        <v>Moviegoers Entert…</v>
      </c>
    </row>
    <row r="190" spans="1:10" ht="18" x14ac:dyDescent="0.2">
      <c r="A190" s="2">
        <v>190</v>
      </c>
      <c r="B190" s="3" t="s">
        <v>224</v>
      </c>
      <c r="C190" s="4">
        <v>45298</v>
      </c>
      <c r="D190" s="2" t="s">
        <v>225</v>
      </c>
      <c r="E190" s="2" t="s">
        <v>8</v>
      </c>
      <c r="F190" s="5">
        <v>2187324</v>
      </c>
      <c r="G190" s="6">
        <v>193397</v>
      </c>
      <c r="H190" t="str">
        <f t="shared" si="6"/>
        <v>Flow, le chat qui n’avait plu…</v>
      </c>
      <c r="I190" t="str">
        <f t="shared" si="7"/>
        <v>flowlechatquinavait</v>
      </c>
      <c r="J190" t="str">
        <f t="shared" si="8"/>
        <v>Janus Films</v>
      </c>
    </row>
    <row r="191" spans="1:10" ht="18" x14ac:dyDescent="0.2">
      <c r="A191" s="2">
        <v>191</v>
      </c>
      <c r="B191" s="3" t="s">
        <v>1112</v>
      </c>
      <c r="C191" s="4">
        <v>45520</v>
      </c>
      <c r="D191" s="2" t="s">
        <v>182</v>
      </c>
      <c r="E191" s="2" t="s">
        <v>38</v>
      </c>
      <c r="F191" s="5">
        <v>2184000</v>
      </c>
      <c r="G191" s="6">
        <v>193103</v>
      </c>
      <c r="H191" t="str">
        <f t="shared" si="6"/>
        <v>Stree 2</v>
      </c>
      <c r="I191" t="str">
        <f t="shared" si="7"/>
        <v>stree2</v>
      </c>
      <c r="J191" t="str">
        <f t="shared" si="8"/>
        <v>Prathyangira Cine…</v>
      </c>
    </row>
    <row r="192" spans="1:10" ht="18" x14ac:dyDescent="0.2">
      <c r="A192" s="2">
        <v>192</v>
      </c>
      <c r="B192" s="3" t="s">
        <v>1113</v>
      </c>
      <c r="C192" s="4">
        <v>45226</v>
      </c>
      <c r="D192" s="2" t="s">
        <v>65</v>
      </c>
      <c r="E192" s="2" t="s">
        <v>38</v>
      </c>
      <c r="F192" s="5">
        <v>2146720</v>
      </c>
      <c r="G192" s="6">
        <v>189807</v>
      </c>
      <c r="H192" t="str">
        <f t="shared" si="6"/>
        <v>The Holdovers</v>
      </c>
      <c r="I192" t="str">
        <f t="shared" si="7"/>
        <v>theholdovers</v>
      </c>
      <c r="J192" t="str">
        <f t="shared" si="8"/>
        <v>Focus Features</v>
      </c>
    </row>
    <row r="193" spans="1:10" ht="18" x14ac:dyDescent="0.2">
      <c r="A193" s="2">
        <v>193</v>
      </c>
      <c r="B193" s="3" t="s">
        <v>1114</v>
      </c>
      <c r="C193" s="4">
        <v>45371</v>
      </c>
      <c r="D193" s="2" t="s">
        <v>256</v>
      </c>
      <c r="E193" s="2" t="s">
        <v>89</v>
      </c>
      <c r="F193" s="5">
        <v>2097560</v>
      </c>
      <c r="G193" s="6">
        <v>185461</v>
      </c>
      <c r="H193" t="str">
        <f t="shared" si="6"/>
        <v>The Ark and the Darkness</v>
      </c>
      <c r="I193" t="str">
        <f t="shared" si="7"/>
        <v>thearkandthedarkness</v>
      </c>
      <c r="J193" t="str">
        <f t="shared" si="8"/>
        <v>Fathom Events</v>
      </c>
    </row>
    <row r="194" spans="1:10" ht="18" x14ac:dyDescent="0.2">
      <c r="A194" s="2">
        <v>194</v>
      </c>
      <c r="B194" s="3" t="s">
        <v>1115</v>
      </c>
      <c r="C194" s="4">
        <v>45527</v>
      </c>
      <c r="D194" s="2" t="s">
        <v>135</v>
      </c>
      <c r="E194" s="2" t="s">
        <v>38</v>
      </c>
      <c r="F194" s="5">
        <v>2084121</v>
      </c>
      <c r="G194" s="6">
        <v>184272</v>
      </c>
      <c r="H194" t="str">
        <f t="shared" ref="H194:H257" si="9">IFERROR(TRIM(LEFT(B194,FIND("(",B194)-1)),TRIM(B194))</f>
        <v>Between the Temples</v>
      </c>
      <c r="I194" t="str">
        <f t="shared" ref="I194:I257" si="10">SUBSTITUTE(SUBSTITUTE(SUBSTITUTE(SUBSTITUTE(SUBSTITUTE(SUBSTITUTE(SUBSTITUTE(SUBSTITUTE(SUBSTITUTE(SUBSTITUTE(SUBSTITUTE(SUBSTITUTE(LOWER(LEFT(SUBSTITUTE(H194,"…",""),25)),":",""),",",""),".",""),"'",""),"’",""),"!",""),"*",""),"—",""),"–",""),"-",""),"&amp;","")," ","")</f>
        <v>betweenthetemples</v>
      </c>
      <c r="J194" t="str">
        <f t="shared" ref="J194:J257" si="11">IF(D194="","Other",D194)</f>
        <v>Sony Pictures Cla…</v>
      </c>
    </row>
    <row r="195" spans="1:10" ht="18" x14ac:dyDescent="0.2">
      <c r="A195" s="2">
        <v>195</v>
      </c>
      <c r="B195" s="3" t="s">
        <v>1116</v>
      </c>
      <c r="C195" s="4">
        <v>45562</v>
      </c>
      <c r="D195" s="2" t="s">
        <v>185</v>
      </c>
      <c r="E195" s="2" t="s">
        <v>55</v>
      </c>
      <c r="F195" s="5">
        <v>2005488</v>
      </c>
      <c r="G195" s="6">
        <v>177320</v>
      </c>
      <c r="H195" t="str">
        <f t="shared" si="9"/>
        <v>Lee</v>
      </c>
      <c r="I195" t="str">
        <f t="shared" si="10"/>
        <v>lee</v>
      </c>
      <c r="J195" t="str">
        <f t="shared" si="11"/>
        <v>Roadside Attracti…</v>
      </c>
    </row>
    <row r="196" spans="1:10" ht="18" x14ac:dyDescent="0.2">
      <c r="A196" s="2">
        <v>196</v>
      </c>
      <c r="B196" s="3" t="s">
        <v>1117</v>
      </c>
      <c r="C196" s="4">
        <v>45569</v>
      </c>
      <c r="D196" s="2" t="s">
        <v>125</v>
      </c>
      <c r="E196" s="2" t="s">
        <v>55</v>
      </c>
      <c r="F196" s="5">
        <v>2002270</v>
      </c>
      <c r="G196" s="6">
        <v>177035</v>
      </c>
      <c r="H196" t="str">
        <f t="shared" si="9"/>
        <v>Look Back</v>
      </c>
      <c r="I196" t="str">
        <f t="shared" si="10"/>
        <v>lookback</v>
      </c>
      <c r="J196" t="str">
        <f t="shared" si="11"/>
        <v>GKIDS</v>
      </c>
    </row>
    <row r="197" spans="1:10" ht="18" x14ac:dyDescent="0.2">
      <c r="A197" s="2">
        <v>197</v>
      </c>
      <c r="B197" s="3" t="s">
        <v>1118</v>
      </c>
      <c r="C197" s="4">
        <v>45359</v>
      </c>
      <c r="D197" s="2" t="s">
        <v>33</v>
      </c>
      <c r="E197" s="2" t="s">
        <v>38</v>
      </c>
      <c r="F197" s="5">
        <v>2001584</v>
      </c>
      <c r="G197" s="6">
        <v>176975</v>
      </c>
      <c r="H197" t="str">
        <f t="shared" si="9"/>
        <v>YOLO</v>
      </c>
      <c r="I197" t="str">
        <f t="shared" si="10"/>
        <v>yolo</v>
      </c>
      <c r="J197" t="str">
        <f t="shared" si="11"/>
        <v>Sony Pictures</v>
      </c>
    </row>
    <row r="198" spans="1:10" ht="18" x14ac:dyDescent="0.2">
      <c r="A198" s="2">
        <v>198</v>
      </c>
      <c r="B198" s="3" t="s">
        <v>1119</v>
      </c>
      <c r="C198" s="4">
        <v>45309</v>
      </c>
      <c r="D198" s="2" t="s">
        <v>349</v>
      </c>
      <c r="E198" s="2" t="s">
        <v>229</v>
      </c>
      <c r="F198" s="5">
        <v>2000000</v>
      </c>
      <c r="G198" s="6">
        <v>176835</v>
      </c>
      <c r="H198" t="str">
        <f t="shared" si="9"/>
        <v>Queen Rock Montreal</v>
      </c>
      <c r="I198" t="str">
        <f t="shared" si="10"/>
        <v>queenrockmontreal</v>
      </c>
      <c r="J198" t="str">
        <f t="shared" si="11"/>
        <v>IMAX Films</v>
      </c>
    </row>
    <row r="199" spans="1:10" ht="18" x14ac:dyDescent="0.2">
      <c r="A199" s="2">
        <v>199</v>
      </c>
      <c r="B199" s="3" t="s">
        <v>1120</v>
      </c>
      <c r="C199" s="4">
        <v>45393</v>
      </c>
      <c r="D199" s="2" t="s">
        <v>404</v>
      </c>
      <c r="E199" s="2" t="s">
        <v>55</v>
      </c>
      <c r="F199" s="5">
        <v>1997845</v>
      </c>
      <c r="G199" s="6">
        <v>176644</v>
      </c>
      <c r="H199" t="str">
        <f t="shared" si="9"/>
        <v>Escape From Germany</v>
      </c>
      <c r="I199" t="str">
        <f t="shared" si="10"/>
        <v>escapefromgermany</v>
      </c>
      <c r="J199" t="str">
        <f t="shared" si="11"/>
        <v>Susan Tuckett Med…</v>
      </c>
    </row>
    <row r="200" spans="1:10" ht="18" x14ac:dyDescent="0.2">
      <c r="A200" s="2">
        <v>200</v>
      </c>
      <c r="B200" s="3" t="s">
        <v>690</v>
      </c>
      <c r="C200" s="4">
        <v>45632</v>
      </c>
      <c r="D200" s="2" t="s">
        <v>203</v>
      </c>
      <c r="E200" s="2" t="s">
        <v>50</v>
      </c>
      <c r="F200" s="5">
        <v>1980622</v>
      </c>
      <c r="G200" s="6">
        <v>175121</v>
      </c>
      <c r="H200" t="str">
        <f t="shared" si="9"/>
        <v>The Order</v>
      </c>
      <c r="I200" t="str">
        <f t="shared" si="10"/>
        <v>theorder</v>
      </c>
      <c r="J200" t="str">
        <f t="shared" si="11"/>
        <v>Vertical Entertai…</v>
      </c>
    </row>
    <row r="201" spans="1:10" ht="18" x14ac:dyDescent="0.2">
      <c r="A201" s="2">
        <v>201</v>
      </c>
      <c r="B201" s="3" t="s">
        <v>1121</v>
      </c>
      <c r="C201" s="4">
        <v>45392</v>
      </c>
      <c r="D201" s="2" t="s">
        <v>228</v>
      </c>
      <c r="E201" s="2" t="s">
        <v>229</v>
      </c>
      <c r="F201" s="5">
        <v>1951896</v>
      </c>
      <c r="G201" s="6">
        <v>172581</v>
      </c>
      <c r="H201" t="str">
        <f t="shared" si="9"/>
        <v>Suga | Agust D Tour ‘D-Day’ T…</v>
      </c>
      <c r="I201" t="str">
        <f t="shared" si="10"/>
        <v>suga|agustdtour‘dda</v>
      </c>
      <c r="J201" t="str">
        <f t="shared" si="11"/>
        <v>Trafalgar Releasi…</v>
      </c>
    </row>
    <row r="202" spans="1:10" ht="18" x14ac:dyDescent="0.2">
      <c r="A202" s="2">
        <v>202</v>
      </c>
      <c r="B202" s="3" t="s">
        <v>1122</v>
      </c>
      <c r="C202" s="4">
        <v>45331</v>
      </c>
      <c r="D202" s="2" t="s">
        <v>197</v>
      </c>
      <c r="E202" s="2" t="s">
        <v>19</v>
      </c>
      <c r="F202" s="5">
        <v>1951546</v>
      </c>
      <c r="G202" s="6">
        <v>172550</v>
      </c>
      <c r="H202" t="str">
        <f t="shared" si="9"/>
        <v>Out of Darkness</v>
      </c>
      <c r="I202" t="str">
        <f t="shared" si="10"/>
        <v>outofdarkness</v>
      </c>
      <c r="J202" t="str">
        <f t="shared" si="11"/>
        <v>Bleecker Street</v>
      </c>
    </row>
    <row r="203" spans="1:10" ht="18" x14ac:dyDescent="0.2">
      <c r="A203" s="2">
        <v>203</v>
      </c>
      <c r="B203" s="3" t="s">
        <v>1123</v>
      </c>
      <c r="C203" s="4">
        <v>45632</v>
      </c>
      <c r="D203" s="2" t="s">
        <v>187</v>
      </c>
      <c r="E203" s="2" t="s">
        <v>19</v>
      </c>
      <c r="F203" s="5">
        <v>1903905</v>
      </c>
      <c r="G203" s="6">
        <v>168338</v>
      </c>
      <c r="H203" t="str">
        <f t="shared" si="9"/>
        <v>Werewolves</v>
      </c>
      <c r="I203" t="str">
        <f t="shared" si="10"/>
        <v>werewolves</v>
      </c>
      <c r="J203" t="str">
        <f t="shared" si="11"/>
        <v>Briarcliff Entert…</v>
      </c>
    </row>
    <row r="204" spans="1:10" ht="18" x14ac:dyDescent="0.2">
      <c r="A204" s="2">
        <v>204</v>
      </c>
      <c r="B204" s="3" t="s">
        <v>1124</v>
      </c>
      <c r="C204" s="4">
        <v>45471</v>
      </c>
      <c r="D204" s="2" t="s">
        <v>590</v>
      </c>
      <c r="E204" s="2" t="s">
        <v>55</v>
      </c>
      <c r="F204" s="5">
        <v>1855384</v>
      </c>
      <c r="G204" s="6">
        <v>164048</v>
      </c>
      <c r="H204" t="str">
        <f t="shared" si="9"/>
        <v>Blue Lock The Movie -Episode …</v>
      </c>
      <c r="I204" t="str">
        <f t="shared" si="10"/>
        <v>bluelockthemovieepis</v>
      </c>
      <c r="J204" t="str">
        <f t="shared" si="11"/>
        <v>Crunchyroll</v>
      </c>
    </row>
    <row r="205" spans="1:10" ht="18" x14ac:dyDescent="0.2">
      <c r="A205" s="2">
        <v>205</v>
      </c>
      <c r="B205" s="3" t="s">
        <v>1125</v>
      </c>
      <c r="C205" s="4">
        <v>45470</v>
      </c>
      <c r="D205" s="2" t="s">
        <v>221</v>
      </c>
      <c r="E205" s="2" t="s">
        <v>83</v>
      </c>
      <c r="F205" s="5">
        <v>1802000</v>
      </c>
      <c r="G205" s="6">
        <v>159328</v>
      </c>
      <c r="H205" t="str">
        <f t="shared" si="9"/>
        <v>Jatt &amp; Juliet 3</v>
      </c>
      <c r="I205" t="str">
        <f t="shared" si="10"/>
        <v>jattjuliet3</v>
      </c>
      <c r="J205" t="str">
        <f t="shared" si="11"/>
        <v>White Hill Studios</v>
      </c>
    </row>
    <row r="206" spans="1:10" ht="18" x14ac:dyDescent="0.2">
      <c r="A206" s="2">
        <v>206</v>
      </c>
      <c r="B206" s="3" t="s">
        <v>1126</v>
      </c>
      <c r="C206" s="4">
        <v>45506</v>
      </c>
      <c r="D206" s="2" t="s">
        <v>495</v>
      </c>
      <c r="E206" s="2" t="s">
        <v>55</v>
      </c>
      <c r="F206" s="5">
        <v>1757110</v>
      </c>
      <c r="G206" s="6">
        <v>155359</v>
      </c>
      <c r="H206" t="str">
        <f t="shared" si="9"/>
        <v>The Firing Squad</v>
      </c>
      <c r="I206" t="str">
        <f t="shared" si="10"/>
        <v>thefiringsquad</v>
      </c>
      <c r="J206" t="str">
        <f t="shared" si="11"/>
        <v>Atlas Distribution</v>
      </c>
    </row>
    <row r="207" spans="1:10" ht="18" x14ac:dyDescent="0.2">
      <c r="A207" s="2">
        <v>207</v>
      </c>
      <c r="B207" s="3" t="s">
        <v>1127</v>
      </c>
      <c r="C207" s="4">
        <v>45534</v>
      </c>
      <c r="D207" s="2" t="s">
        <v>185</v>
      </c>
      <c r="E207" s="2" t="s">
        <v>50</v>
      </c>
      <c r="F207" s="5">
        <v>1713427</v>
      </c>
      <c r="G207" s="6">
        <v>151497</v>
      </c>
      <c r="H207" t="str">
        <f t="shared" si="9"/>
        <v>City of Dreams</v>
      </c>
      <c r="I207" t="str">
        <f t="shared" si="10"/>
        <v>cityofdreams</v>
      </c>
      <c r="J207" t="str">
        <f t="shared" si="11"/>
        <v>Roadside Attracti…</v>
      </c>
    </row>
    <row r="208" spans="1:10" ht="18" x14ac:dyDescent="0.2">
      <c r="A208" s="2">
        <v>208</v>
      </c>
      <c r="B208" s="3" t="s">
        <v>1128</v>
      </c>
      <c r="C208" s="7">
        <v>34166</v>
      </c>
      <c r="D208" s="2" t="s">
        <v>10</v>
      </c>
      <c r="E208" s="2" t="s">
        <v>38</v>
      </c>
      <c r="F208" s="5">
        <v>1706986</v>
      </c>
      <c r="G208" s="6">
        <v>150927</v>
      </c>
      <c r="H208" t="str">
        <f t="shared" si="9"/>
        <v>Hocus Pocus</v>
      </c>
      <c r="I208" t="str">
        <f t="shared" si="10"/>
        <v>hocuspocus</v>
      </c>
      <c r="J208" t="str">
        <f t="shared" si="11"/>
        <v>Walt Disney</v>
      </c>
    </row>
    <row r="209" spans="1:10" ht="18" x14ac:dyDescent="0.2">
      <c r="A209" s="2">
        <v>209</v>
      </c>
      <c r="B209" s="3" t="s">
        <v>1129</v>
      </c>
      <c r="C209" s="4">
        <v>45380</v>
      </c>
      <c r="D209" s="2" t="s">
        <v>1130</v>
      </c>
      <c r="E209" s="2" t="s">
        <v>38</v>
      </c>
      <c r="F209" s="5">
        <v>1700000</v>
      </c>
      <c r="G209" s="6">
        <v>150309</v>
      </c>
      <c r="H209" t="str">
        <f t="shared" si="9"/>
        <v>Crew</v>
      </c>
      <c r="I209" t="str">
        <f t="shared" si="10"/>
        <v>crew</v>
      </c>
      <c r="J209" t="str">
        <f t="shared" si="11"/>
        <v>Funasia Films</v>
      </c>
    </row>
    <row r="210" spans="1:10" ht="18" x14ac:dyDescent="0.2">
      <c r="A210" s="2">
        <v>210</v>
      </c>
      <c r="B210" s="3" t="s">
        <v>1131</v>
      </c>
      <c r="C210" s="4">
        <v>45604</v>
      </c>
      <c r="D210" s="2" t="s">
        <v>33</v>
      </c>
      <c r="E210" s="2" t="s">
        <v>8</v>
      </c>
      <c r="F210" s="5">
        <v>1650280</v>
      </c>
      <c r="G210" s="6">
        <v>145913</v>
      </c>
      <c r="H210" t="str">
        <f t="shared" si="9"/>
        <v>Overlord: The Sacred Kingdom</v>
      </c>
      <c r="I210" t="str">
        <f t="shared" si="10"/>
        <v>overlordthesacredking</v>
      </c>
      <c r="J210" t="str">
        <f t="shared" si="11"/>
        <v>Sony Pictures</v>
      </c>
    </row>
    <row r="211" spans="1:10" ht="18" x14ac:dyDescent="0.2">
      <c r="A211" s="2">
        <v>211</v>
      </c>
      <c r="B211" s="3" t="s">
        <v>267</v>
      </c>
      <c r="C211" s="4">
        <v>37932</v>
      </c>
      <c r="D211" s="2" t="s">
        <v>7</v>
      </c>
      <c r="E211" s="2" t="s">
        <v>38</v>
      </c>
      <c r="F211" s="5">
        <v>1569855</v>
      </c>
      <c r="G211" s="6">
        <v>138802</v>
      </c>
      <c r="H211" t="str">
        <f t="shared" si="9"/>
        <v>Elf</v>
      </c>
      <c r="I211" t="str">
        <f t="shared" si="10"/>
        <v>elf</v>
      </c>
      <c r="J211" t="str">
        <f t="shared" si="11"/>
        <v>Warner Bros.</v>
      </c>
    </row>
    <row r="212" spans="1:10" ht="18" x14ac:dyDescent="0.2">
      <c r="A212" s="2">
        <v>212</v>
      </c>
      <c r="B212" s="3" t="s">
        <v>647</v>
      </c>
      <c r="C212" s="4">
        <v>45604</v>
      </c>
      <c r="D212" s="2" t="s">
        <v>185</v>
      </c>
      <c r="E212" s="2" t="s">
        <v>55</v>
      </c>
      <c r="F212" s="5">
        <v>1553562</v>
      </c>
      <c r="G212" s="6">
        <v>137362</v>
      </c>
      <c r="H212" t="str">
        <f t="shared" si="9"/>
        <v>Small Things Like These</v>
      </c>
      <c r="I212" t="str">
        <f t="shared" si="10"/>
        <v>smallthingslikethese</v>
      </c>
      <c r="J212" t="str">
        <f t="shared" si="11"/>
        <v>Roadside Attracti…</v>
      </c>
    </row>
    <row r="213" spans="1:10" ht="18" x14ac:dyDescent="0.2">
      <c r="A213" s="2">
        <v>213</v>
      </c>
      <c r="B213" s="3" t="s">
        <v>1132</v>
      </c>
      <c r="C213" s="7">
        <v>35195</v>
      </c>
      <c r="D213" s="2" t="s">
        <v>7</v>
      </c>
      <c r="E213" s="2" t="s">
        <v>12</v>
      </c>
      <c r="F213" s="5">
        <v>1435369</v>
      </c>
      <c r="G213" s="6">
        <v>126911</v>
      </c>
      <c r="H213" t="str">
        <f t="shared" si="9"/>
        <v>Twister</v>
      </c>
      <c r="I213" t="str">
        <f t="shared" si="10"/>
        <v>twister</v>
      </c>
      <c r="J213" t="str">
        <f t="shared" si="11"/>
        <v>Warner Bros.</v>
      </c>
    </row>
    <row r="214" spans="1:10" ht="18" x14ac:dyDescent="0.2">
      <c r="A214" s="2">
        <v>214</v>
      </c>
      <c r="B214" s="3" t="s">
        <v>1133</v>
      </c>
      <c r="C214" s="4">
        <v>44631</v>
      </c>
      <c r="D214" s="2" t="s">
        <v>10</v>
      </c>
      <c r="E214" s="2" t="s">
        <v>8</v>
      </c>
      <c r="F214" s="5">
        <v>1399001</v>
      </c>
      <c r="G214" s="6">
        <v>123696</v>
      </c>
      <c r="H214" t="str">
        <f t="shared" si="9"/>
        <v>Turning Red</v>
      </c>
      <c r="I214" t="str">
        <f t="shared" si="10"/>
        <v>turningred</v>
      </c>
      <c r="J214" t="str">
        <f t="shared" si="11"/>
        <v>Walt Disney</v>
      </c>
    </row>
    <row r="215" spans="1:10" ht="18" x14ac:dyDescent="0.2">
      <c r="A215" s="2">
        <v>215</v>
      </c>
      <c r="B215" s="3" t="s">
        <v>1134</v>
      </c>
      <c r="C215" s="4">
        <v>45534</v>
      </c>
      <c r="D215" s="2" t="s">
        <v>260</v>
      </c>
      <c r="E215" s="2" t="s">
        <v>55</v>
      </c>
      <c r="F215" s="5">
        <v>1398975</v>
      </c>
      <c r="G215" s="6">
        <v>123694</v>
      </c>
      <c r="H215" t="str">
        <f t="shared" si="9"/>
        <v>You Gotta Believe</v>
      </c>
      <c r="I215" t="str">
        <f t="shared" si="10"/>
        <v>yougottabelieve</v>
      </c>
      <c r="J215" t="str">
        <f t="shared" si="11"/>
        <v>Well Go USA</v>
      </c>
    </row>
    <row r="216" spans="1:10" ht="18" x14ac:dyDescent="0.2">
      <c r="A216" s="2">
        <v>216</v>
      </c>
      <c r="B216" s="3" t="s">
        <v>1135</v>
      </c>
      <c r="C216" s="4">
        <v>45562</v>
      </c>
      <c r="D216" s="2" t="s">
        <v>505</v>
      </c>
      <c r="E216" s="2" t="s">
        <v>89</v>
      </c>
      <c r="F216" s="5">
        <v>1372091</v>
      </c>
      <c r="G216" s="6">
        <v>121317</v>
      </c>
      <c r="H216" t="str">
        <f t="shared" si="9"/>
        <v>Vindicating Trump</v>
      </c>
      <c r="I216" t="str">
        <f t="shared" si="10"/>
        <v>vindicatingtrump</v>
      </c>
      <c r="J216" t="str">
        <f t="shared" si="11"/>
        <v>SDG Releasing</v>
      </c>
    </row>
    <row r="217" spans="1:10" ht="18" x14ac:dyDescent="0.2">
      <c r="A217" s="2">
        <v>217</v>
      </c>
      <c r="B217" s="3" t="s">
        <v>1136</v>
      </c>
      <c r="C217" s="4">
        <v>45470</v>
      </c>
      <c r="D217" s="2" t="s">
        <v>256</v>
      </c>
      <c r="E217" s="2" t="s">
        <v>89</v>
      </c>
      <c r="F217" s="5">
        <v>1358690</v>
      </c>
      <c r="G217" s="6">
        <v>120132</v>
      </c>
      <c r="H217" t="str">
        <f t="shared" si="9"/>
        <v>Something to Stand for with M…</v>
      </c>
      <c r="I217" t="str">
        <f t="shared" si="10"/>
        <v>somethingtostandforwi</v>
      </c>
      <c r="J217" t="str">
        <f t="shared" si="11"/>
        <v>Fathom Events</v>
      </c>
    </row>
    <row r="218" spans="1:10" ht="18" x14ac:dyDescent="0.2">
      <c r="A218" s="2">
        <v>218</v>
      </c>
      <c r="B218" s="3" t="s">
        <v>1137</v>
      </c>
      <c r="C218" s="4">
        <v>45583</v>
      </c>
      <c r="D218" s="2" t="s">
        <v>147</v>
      </c>
      <c r="E218" s="2" t="s">
        <v>38</v>
      </c>
      <c r="F218" s="5">
        <v>1351840</v>
      </c>
      <c r="G218" s="6">
        <v>119526</v>
      </c>
      <c r="H218" t="str">
        <f t="shared" si="9"/>
        <v>Goodrich</v>
      </c>
      <c r="I218" t="str">
        <f t="shared" si="10"/>
        <v>goodrich</v>
      </c>
      <c r="J218" t="str">
        <f t="shared" si="11"/>
        <v>Ketchup Entertain…</v>
      </c>
    </row>
    <row r="219" spans="1:10" ht="18" x14ac:dyDescent="0.2">
      <c r="A219" s="2">
        <v>219</v>
      </c>
      <c r="B219" s="3" t="s">
        <v>1138</v>
      </c>
      <c r="C219" s="4">
        <v>45212</v>
      </c>
      <c r="D219" s="2" t="s">
        <v>77</v>
      </c>
      <c r="E219" s="2" t="s">
        <v>55</v>
      </c>
      <c r="F219" s="5">
        <v>1328548</v>
      </c>
      <c r="G219" s="6">
        <v>117467</v>
      </c>
      <c r="H219" t="str">
        <f t="shared" si="9"/>
        <v>Anatomie d’une chute</v>
      </c>
      <c r="I219" t="str">
        <f t="shared" si="10"/>
        <v>anatomiedunechute</v>
      </c>
      <c r="J219" t="str">
        <f t="shared" si="11"/>
        <v>Neon</v>
      </c>
    </row>
    <row r="220" spans="1:10" ht="18" x14ac:dyDescent="0.2">
      <c r="A220" s="2">
        <v>220</v>
      </c>
      <c r="B220" s="3" t="s">
        <v>1139</v>
      </c>
      <c r="C220" s="4">
        <v>44365</v>
      </c>
      <c r="D220" s="2" t="s">
        <v>10</v>
      </c>
      <c r="E220" s="2" t="s">
        <v>8</v>
      </c>
      <c r="F220" s="5">
        <v>1324302</v>
      </c>
      <c r="G220" s="6">
        <v>117091</v>
      </c>
      <c r="H220" t="str">
        <f t="shared" si="9"/>
        <v>Luca</v>
      </c>
      <c r="I220" t="str">
        <f t="shared" si="10"/>
        <v>luca</v>
      </c>
      <c r="J220" t="str">
        <f t="shared" si="11"/>
        <v>Walt Disney</v>
      </c>
    </row>
    <row r="221" spans="1:10" ht="18" x14ac:dyDescent="0.2">
      <c r="A221" s="2">
        <v>221</v>
      </c>
      <c r="B221" s="3" t="s">
        <v>285</v>
      </c>
      <c r="C221" s="4">
        <v>38301</v>
      </c>
      <c r="D221" s="2" t="s">
        <v>7</v>
      </c>
      <c r="E221" s="2" t="s">
        <v>8</v>
      </c>
      <c r="F221" s="5">
        <v>1312184</v>
      </c>
      <c r="G221" s="6">
        <v>116020</v>
      </c>
      <c r="H221" t="str">
        <f t="shared" si="9"/>
        <v>The Polar Express</v>
      </c>
      <c r="I221" t="str">
        <f t="shared" si="10"/>
        <v>thepolarexpress</v>
      </c>
      <c r="J221" t="str">
        <f t="shared" si="11"/>
        <v>Warner Bros.</v>
      </c>
    </row>
    <row r="222" spans="1:10" ht="18" x14ac:dyDescent="0.2">
      <c r="A222" s="2">
        <v>222</v>
      </c>
      <c r="B222" s="3" t="s">
        <v>1140</v>
      </c>
      <c r="C222" s="4">
        <v>45368</v>
      </c>
      <c r="D222" s="2" t="s">
        <v>125</v>
      </c>
      <c r="E222" s="2" t="s">
        <v>12</v>
      </c>
      <c r="F222" s="5">
        <v>1302300</v>
      </c>
      <c r="G222" s="6">
        <v>115146</v>
      </c>
      <c r="H222" t="str">
        <f t="shared" si="9"/>
        <v>The End of Evangelion</v>
      </c>
      <c r="I222" t="str">
        <f t="shared" si="10"/>
        <v>theendofevangelion</v>
      </c>
      <c r="J222" t="str">
        <f t="shared" si="11"/>
        <v>GKIDS</v>
      </c>
    </row>
    <row r="223" spans="1:10" ht="18" x14ac:dyDescent="0.2">
      <c r="A223" s="2">
        <v>223</v>
      </c>
      <c r="B223" s="3" t="s">
        <v>1141</v>
      </c>
      <c r="C223" s="4">
        <v>45569</v>
      </c>
      <c r="D223" s="2" t="s">
        <v>1142</v>
      </c>
      <c r="E223" s="2" t="s">
        <v>8</v>
      </c>
      <c r="F223" s="5">
        <v>1228187</v>
      </c>
      <c r="G223" s="6">
        <v>108593</v>
      </c>
      <c r="H223" t="str">
        <f t="shared" si="9"/>
        <v>Monster Summer</v>
      </c>
      <c r="I223" t="str">
        <f t="shared" si="10"/>
        <v>monstersummer</v>
      </c>
      <c r="J223" t="str">
        <f t="shared" si="11"/>
        <v>Pastime Pictures</v>
      </c>
    </row>
    <row r="224" spans="1:10" ht="18" x14ac:dyDescent="0.2">
      <c r="A224" s="2">
        <v>224</v>
      </c>
      <c r="B224" s="3" t="s">
        <v>1143</v>
      </c>
      <c r="C224" s="4">
        <v>45492</v>
      </c>
      <c r="D224" s="2" t="s">
        <v>413</v>
      </c>
      <c r="E224" s="2" t="s">
        <v>19</v>
      </c>
      <c r="F224" s="5">
        <v>1200477</v>
      </c>
      <c r="G224" s="6">
        <v>106143</v>
      </c>
      <c r="H224" t="str">
        <f t="shared" si="9"/>
        <v>Oddity</v>
      </c>
      <c r="I224" t="str">
        <f t="shared" si="10"/>
        <v>oddity</v>
      </c>
      <c r="J224" t="str">
        <f t="shared" si="11"/>
        <v>IFC Films</v>
      </c>
    </row>
    <row r="225" spans="1:10" ht="18" x14ac:dyDescent="0.2">
      <c r="A225" s="2">
        <v>225</v>
      </c>
      <c r="B225" s="3" t="s">
        <v>1144</v>
      </c>
      <c r="C225" s="4">
        <v>45397</v>
      </c>
      <c r="D225" s="2" t="s">
        <v>353</v>
      </c>
      <c r="E225" s="2" t="s">
        <v>55</v>
      </c>
      <c r="F225" s="5">
        <v>1193687</v>
      </c>
      <c r="G225" s="6">
        <v>105543</v>
      </c>
      <c r="H225" t="str">
        <f t="shared" si="9"/>
        <v>Przysięga Ireny</v>
      </c>
      <c r="I225" t="str">
        <f t="shared" si="10"/>
        <v>przysięgaireny</v>
      </c>
      <c r="J225" t="str">
        <f t="shared" si="11"/>
        <v>Quiver</v>
      </c>
    </row>
    <row r="226" spans="1:10" ht="18" x14ac:dyDescent="0.2">
      <c r="A226" s="2">
        <v>226</v>
      </c>
      <c r="B226" s="3" t="s">
        <v>305</v>
      </c>
      <c r="C226" s="4">
        <v>38168</v>
      </c>
      <c r="D226" s="2" t="s">
        <v>33</v>
      </c>
      <c r="E226" s="2" t="s">
        <v>8</v>
      </c>
      <c r="F226" s="5">
        <v>1190570</v>
      </c>
      <c r="G226" s="6">
        <v>105267</v>
      </c>
      <c r="H226" t="str">
        <f t="shared" si="9"/>
        <v>Spider-Man 2</v>
      </c>
      <c r="I226" t="str">
        <f t="shared" si="10"/>
        <v>spiderman2</v>
      </c>
      <c r="J226" t="str">
        <f t="shared" si="11"/>
        <v>Sony Pictures</v>
      </c>
    </row>
    <row r="227" spans="1:10" ht="18" x14ac:dyDescent="0.2">
      <c r="A227" s="2">
        <v>227</v>
      </c>
      <c r="B227" s="3" t="s">
        <v>1145</v>
      </c>
      <c r="C227" s="4">
        <v>45485</v>
      </c>
      <c r="D227" s="2" t="s">
        <v>65</v>
      </c>
      <c r="E227" s="2" t="s">
        <v>55</v>
      </c>
      <c r="F227" s="5">
        <v>1174640</v>
      </c>
      <c r="G227" s="6">
        <v>103859</v>
      </c>
      <c r="H227" t="str">
        <f t="shared" si="9"/>
        <v>Touch</v>
      </c>
      <c r="I227" t="str">
        <f t="shared" si="10"/>
        <v>touch</v>
      </c>
      <c r="J227" t="str">
        <f t="shared" si="11"/>
        <v>Focus Features</v>
      </c>
    </row>
    <row r="228" spans="1:10" ht="18" x14ac:dyDescent="0.2">
      <c r="A228" s="2">
        <v>228</v>
      </c>
      <c r="B228" s="3" t="s">
        <v>1146</v>
      </c>
      <c r="C228" s="4">
        <v>45477</v>
      </c>
      <c r="D228" s="2" t="s">
        <v>185</v>
      </c>
      <c r="E228" s="2" t="s">
        <v>12</v>
      </c>
      <c r="F228" s="5">
        <v>1171487</v>
      </c>
      <c r="G228" s="6">
        <v>103580</v>
      </c>
      <c r="H228" t="str">
        <f t="shared" si="9"/>
        <v>Kill</v>
      </c>
      <c r="I228" t="str">
        <f t="shared" si="10"/>
        <v>kill</v>
      </c>
      <c r="J228" t="str">
        <f t="shared" si="11"/>
        <v>Roadside Attracti…</v>
      </c>
    </row>
    <row r="229" spans="1:10" ht="18" x14ac:dyDescent="0.2">
      <c r="A229" s="2">
        <v>229</v>
      </c>
      <c r="B229" s="3" t="s">
        <v>1147</v>
      </c>
      <c r="C229" s="7">
        <v>31492</v>
      </c>
      <c r="D229" s="2" t="s">
        <v>256</v>
      </c>
      <c r="E229" s="2" t="s">
        <v>55</v>
      </c>
      <c r="F229" s="5">
        <v>1163250</v>
      </c>
      <c r="G229" s="6">
        <v>102851</v>
      </c>
      <c r="H229" t="str">
        <f t="shared" si="9"/>
        <v>Rad</v>
      </c>
      <c r="I229" t="str">
        <f t="shared" si="10"/>
        <v>rad</v>
      </c>
      <c r="J229" t="str">
        <f t="shared" si="11"/>
        <v>Fathom Events</v>
      </c>
    </row>
    <row r="230" spans="1:10" ht="18" x14ac:dyDescent="0.2">
      <c r="A230" s="2">
        <v>230</v>
      </c>
      <c r="B230" s="3" t="s">
        <v>1148</v>
      </c>
      <c r="C230" s="4">
        <v>45408</v>
      </c>
      <c r="D230" s="2" t="s">
        <v>1149</v>
      </c>
      <c r="E230" s="2" t="s">
        <v>12</v>
      </c>
      <c r="F230" s="5">
        <v>1154475</v>
      </c>
      <c r="G230" s="6">
        <v>102076</v>
      </c>
      <c r="H230" t="str">
        <f t="shared" si="9"/>
        <v>The Roundup: Punishment</v>
      </c>
      <c r="I230" t="str">
        <f t="shared" si="10"/>
        <v>therounduppunishment</v>
      </c>
      <c r="J230" t="str">
        <f t="shared" si="11"/>
        <v>Capelight Pictures</v>
      </c>
    </row>
    <row r="231" spans="1:10" ht="18" x14ac:dyDescent="0.2">
      <c r="A231" s="2">
        <v>231</v>
      </c>
      <c r="B231" s="3" t="s">
        <v>1150</v>
      </c>
      <c r="C231" s="4">
        <v>45506</v>
      </c>
      <c r="D231" s="2" t="s">
        <v>135</v>
      </c>
      <c r="E231" s="2" t="s">
        <v>38</v>
      </c>
      <c r="F231" s="5">
        <v>1145143</v>
      </c>
      <c r="G231" s="6">
        <v>101250</v>
      </c>
      <c r="H231" t="str">
        <f t="shared" si="9"/>
        <v>Kneecap</v>
      </c>
      <c r="I231" t="str">
        <f t="shared" si="10"/>
        <v>kneecap</v>
      </c>
      <c r="J231" t="str">
        <f t="shared" si="11"/>
        <v>Sony Pictures Cla…</v>
      </c>
    </row>
    <row r="232" spans="1:10" ht="18" x14ac:dyDescent="0.2">
      <c r="A232" s="2">
        <v>232</v>
      </c>
      <c r="B232" s="3" t="s">
        <v>1151</v>
      </c>
      <c r="C232" s="4">
        <v>45576</v>
      </c>
      <c r="D232" s="2" t="s">
        <v>256</v>
      </c>
      <c r="E232" s="2" t="s">
        <v>55</v>
      </c>
      <c r="F232" s="5">
        <v>1129412</v>
      </c>
      <c r="G232" s="6">
        <v>99860</v>
      </c>
      <c r="H232" t="str">
        <f t="shared" si="9"/>
        <v>Average Joe</v>
      </c>
      <c r="I232" t="str">
        <f t="shared" si="10"/>
        <v>averagejoe</v>
      </c>
      <c r="J232" t="str">
        <f t="shared" si="11"/>
        <v>Fathom Events</v>
      </c>
    </row>
    <row r="233" spans="1:10" ht="18" x14ac:dyDescent="0.2">
      <c r="A233" s="2">
        <v>233</v>
      </c>
      <c r="B233" s="3" t="s">
        <v>1152</v>
      </c>
      <c r="C233" s="4">
        <v>45394</v>
      </c>
      <c r="D233" s="2" t="s">
        <v>260</v>
      </c>
      <c r="E233" s="2" t="s">
        <v>19</v>
      </c>
      <c r="F233" s="5">
        <v>1125116</v>
      </c>
      <c r="G233" s="6">
        <v>99480</v>
      </c>
      <c r="H233" t="str">
        <f t="shared" si="9"/>
        <v>Sting</v>
      </c>
      <c r="I233" t="str">
        <f t="shared" si="10"/>
        <v>sting</v>
      </c>
      <c r="J233" t="str">
        <f t="shared" si="11"/>
        <v>Well Go USA</v>
      </c>
    </row>
    <row r="234" spans="1:10" ht="18" x14ac:dyDescent="0.2">
      <c r="A234" s="2">
        <v>234</v>
      </c>
      <c r="B234" s="3" t="s">
        <v>1153</v>
      </c>
      <c r="C234" s="4">
        <v>45575</v>
      </c>
      <c r="D234" s="2" t="s">
        <v>1154</v>
      </c>
      <c r="E234" s="2" t="s">
        <v>12</v>
      </c>
      <c r="F234" s="5">
        <v>1100000</v>
      </c>
      <c r="G234" s="6">
        <v>97259</v>
      </c>
      <c r="H234" t="str">
        <f t="shared" si="9"/>
        <v>Vettaiyan</v>
      </c>
      <c r="I234" t="str">
        <f t="shared" si="10"/>
        <v>vettaiyan</v>
      </c>
      <c r="J234" t="str">
        <f t="shared" si="11"/>
        <v>Lyca Productions</v>
      </c>
    </row>
    <row r="235" spans="1:10" ht="18" x14ac:dyDescent="0.2">
      <c r="A235" s="2">
        <v>235</v>
      </c>
      <c r="B235" s="3" t="s">
        <v>764</v>
      </c>
      <c r="C235" s="4">
        <v>45597</v>
      </c>
      <c r="D235" s="2" t="s">
        <v>443</v>
      </c>
      <c r="E235" s="2" t="s">
        <v>8</v>
      </c>
      <c r="F235" s="5">
        <v>1090836</v>
      </c>
      <c r="G235" s="6">
        <v>96449</v>
      </c>
      <c r="H235" t="str">
        <f t="shared" si="9"/>
        <v>Lost On A Mountain In Maine</v>
      </c>
      <c r="I235" t="str">
        <f t="shared" si="10"/>
        <v>lostonamountaininmai</v>
      </c>
      <c r="J235" t="str">
        <f t="shared" si="11"/>
        <v>Blue Fox Entertai…</v>
      </c>
    </row>
    <row r="236" spans="1:10" ht="18" x14ac:dyDescent="0.2">
      <c r="A236" s="2">
        <v>236</v>
      </c>
      <c r="B236" s="3" t="s">
        <v>418</v>
      </c>
      <c r="C236" s="4">
        <v>39206</v>
      </c>
      <c r="D236" s="2" t="s">
        <v>33</v>
      </c>
      <c r="E236" s="2" t="s">
        <v>8</v>
      </c>
      <c r="F236" s="5">
        <v>1077048</v>
      </c>
      <c r="G236" s="6">
        <v>95230</v>
      </c>
      <c r="H236" t="str">
        <f t="shared" si="9"/>
        <v>Spider-Man 3</v>
      </c>
      <c r="I236" t="str">
        <f t="shared" si="10"/>
        <v>spiderman3</v>
      </c>
      <c r="J236" t="str">
        <f t="shared" si="11"/>
        <v>Sony Pictures</v>
      </c>
    </row>
    <row r="237" spans="1:10" ht="18" x14ac:dyDescent="0.2">
      <c r="A237" s="2">
        <v>237</v>
      </c>
      <c r="B237" s="3" t="s">
        <v>1155</v>
      </c>
      <c r="C237" s="4">
        <v>45548</v>
      </c>
      <c r="D237" s="2" t="s">
        <v>125</v>
      </c>
      <c r="E237" s="2" t="s">
        <v>12</v>
      </c>
      <c r="F237" s="5">
        <v>1052679</v>
      </c>
      <c r="G237" s="6">
        <v>93075</v>
      </c>
      <c r="H237" t="str">
        <f t="shared" si="9"/>
        <v>DAN DA DAN: First Encounter</v>
      </c>
      <c r="I237" t="str">
        <f t="shared" si="10"/>
        <v>dandadanfirstencount</v>
      </c>
      <c r="J237" t="str">
        <f t="shared" si="11"/>
        <v>GKIDS</v>
      </c>
    </row>
    <row r="238" spans="1:10" ht="18" x14ac:dyDescent="0.2">
      <c r="A238" s="2">
        <v>238</v>
      </c>
      <c r="B238" s="3" t="s">
        <v>1156</v>
      </c>
      <c r="C238" s="4">
        <v>45569</v>
      </c>
      <c r="D238" s="2" t="s">
        <v>135</v>
      </c>
      <c r="E238" s="2" t="s">
        <v>55</v>
      </c>
      <c r="F238" s="5">
        <v>1025959</v>
      </c>
      <c r="G238" s="6">
        <v>90713</v>
      </c>
      <c r="H238" t="str">
        <f t="shared" si="9"/>
        <v>The Outrun</v>
      </c>
      <c r="I238" t="str">
        <f t="shared" si="10"/>
        <v>theoutrun</v>
      </c>
      <c r="J238" t="str">
        <f t="shared" si="11"/>
        <v>Sony Pictures Cla…</v>
      </c>
    </row>
    <row r="239" spans="1:10" ht="18" x14ac:dyDescent="0.2">
      <c r="A239" s="2">
        <v>239</v>
      </c>
      <c r="B239" s="3" t="s">
        <v>1157</v>
      </c>
      <c r="C239" s="4">
        <v>45492</v>
      </c>
      <c r="D239" s="2" t="s">
        <v>203</v>
      </c>
      <c r="E239" s="2" t="s">
        <v>55</v>
      </c>
      <c r="F239" s="5">
        <v>1023984</v>
      </c>
      <c r="G239" s="6">
        <v>90538</v>
      </c>
      <c r="H239" t="str">
        <f t="shared" si="9"/>
        <v>Widow Clicquot</v>
      </c>
      <c r="I239" t="str">
        <f t="shared" si="10"/>
        <v>widowclicquot</v>
      </c>
      <c r="J239" t="str">
        <f t="shared" si="11"/>
        <v>Vertical Entertai…</v>
      </c>
    </row>
    <row r="240" spans="1:10" ht="18" x14ac:dyDescent="0.2">
      <c r="A240" s="2">
        <v>240</v>
      </c>
      <c r="B240" s="3" t="s">
        <v>1158</v>
      </c>
      <c r="C240" s="4">
        <v>45394</v>
      </c>
      <c r="D240" s="2" t="s">
        <v>197</v>
      </c>
      <c r="E240" s="2" t="s">
        <v>38</v>
      </c>
      <c r="F240" s="5">
        <v>1008662</v>
      </c>
      <c r="G240" s="6">
        <v>89183</v>
      </c>
      <c r="H240" t="str">
        <f t="shared" si="9"/>
        <v>Sasquatch Sunset</v>
      </c>
      <c r="I240" t="str">
        <f t="shared" si="10"/>
        <v>sasquatchsunset</v>
      </c>
      <c r="J240" t="str">
        <f t="shared" si="11"/>
        <v>Bleecker Street</v>
      </c>
    </row>
    <row r="241" spans="1:10" ht="18" x14ac:dyDescent="0.2">
      <c r="A241" s="2">
        <v>241</v>
      </c>
      <c r="B241" s="3" t="s">
        <v>1159</v>
      </c>
      <c r="C241" s="4">
        <v>45380</v>
      </c>
      <c r="D241" s="2" t="s">
        <v>77</v>
      </c>
      <c r="E241" s="2" t="s">
        <v>55</v>
      </c>
      <c r="F241" s="5">
        <v>1004503</v>
      </c>
      <c r="G241" s="6">
        <v>88815</v>
      </c>
      <c r="H241" t="str">
        <f t="shared" si="9"/>
        <v>La chimera</v>
      </c>
      <c r="I241" t="str">
        <f t="shared" si="10"/>
        <v>lachimera</v>
      </c>
      <c r="J241" t="str">
        <f t="shared" si="11"/>
        <v>Neon</v>
      </c>
    </row>
    <row r="242" spans="1:10" ht="18" x14ac:dyDescent="0.2">
      <c r="A242" s="2">
        <v>242</v>
      </c>
      <c r="B242" s="3" t="s">
        <v>1160</v>
      </c>
      <c r="C242" s="4">
        <v>45252</v>
      </c>
      <c r="D242" s="2" t="s">
        <v>33</v>
      </c>
      <c r="E242" s="2" t="s">
        <v>55</v>
      </c>
      <c r="F242" s="5">
        <v>990282</v>
      </c>
      <c r="G242" s="6">
        <v>87558</v>
      </c>
      <c r="H242" t="str">
        <f t="shared" si="9"/>
        <v>Napoleon</v>
      </c>
      <c r="I242" t="str">
        <f t="shared" si="10"/>
        <v>napoleon</v>
      </c>
      <c r="J242" t="str">
        <f t="shared" si="11"/>
        <v>Sony Pictures</v>
      </c>
    </row>
    <row r="243" spans="1:10" ht="18" x14ac:dyDescent="0.2">
      <c r="A243" s="2">
        <v>243</v>
      </c>
      <c r="B243" s="3" t="s">
        <v>1161</v>
      </c>
      <c r="C243" s="4">
        <v>45471</v>
      </c>
      <c r="D243" s="2" t="s">
        <v>135</v>
      </c>
      <c r="E243" s="2" t="s">
        <v>55</v>
      </c>
      <c r="F243" s="5">
        <v>987845</v>
      </c>
      <c r="G243" s="6">
        <v>87343</v>
      </c>
      <c r="H243" t="str">
        <f t="shared" si="9"/>
        <v>Daddio</v>
      </c>
      <c r="I243" t="str">
        <f t="shared" si="10"/>
        <v>daddio</v>
      </c>
      <c r="J243" t="str">
        <f t="shared" si="11"/>
        <v>Sony Pictures Cla…</v>
      </c>
    </row>
    <row r="244" spans="1:10" ht="18" x14ac:dyDescent="0.2">
      <c r="A244" s="2">
        <v>244</v>
      </c>
      <c r="B244" s="3" t="s">
        <v>326</v>
      </c>
      <c r="C244" s="7">
        <v>32843</v>
      </c>
      <c r="D244" s="2" t="s">
        <v>7</v>
      </c>
      <c r="E244" s="2" t="s">
        <v>38</v>
      </c>
      <c r="F244" s="5">
        <v>987420</v>
      </c>
      <c r="G244" s="6">
        <v>87305</v>
      </c>
      <c r="H244" t="str">
        <f t="shared" si="9"/>
        <v>National Lampoon’s Christmas …</v>
      </c>
      <c r="I244" t="str">
        <f t="shared" si="10"/>
        <v>nationallampoonschrist</v>
      </c>
      <c r="J244" t="str">
        <f t="shared" si="11"/>
        <v>Warner Bros.</v>
      </c>
    </row>
    <row r="245" spans="1:10" ht="18" x14ac:dyDescent="0.2">
      <c r="A245" s="2">
        <v>245</v>
      </c>
      <c r="B245" s="3" t="s">
        <v>1162</v>
      </c>
      <c r="C245" s="4">
        <v>45345</v>
      </c>
      <c r="D245" s="2" t="s">
        <v>1163</v>
      </c>
      <c r="E245" s="2" t="s">
        <v>12</v>
      </c>
      <c r="F245" s="5">
        <v>980649</v>
      </c>
      <c r="G245" s="6">
        <v>86706</v>
      </c>
      <c r="H245" t="str">
        <f t="shared" si="9"/>
        <v>Article 370</v>
      </c>
      <c r="I245" t="str">
        <f t="shared" si="10"/>
        <v>article370</v>
      </c>
      <c r="J245" t="str">
        <f t="shared" si="11"/>
        <v>Jio Studios</v>
      </c>
    </row>
    <row r="246" spans="1:10" ht="18" x14ac:dyDescent="0.2">
      <c r="A246" s="2">
        <v>246</v>
      </c>
      <c r="B246" s="3" t="s">
        <v>1164</v>
      </c>
      <c r="C246" s="4">
        <v>45247</v>
      </c>
      <c r="D246" s="2" t="s">
        <v>14</v>
      </c>
      <c r="E246" s="2" t="s">
        <v>8</v>
      </c>
      <c r="F246" s="5">
        <v>977905</v>
      </c>
      <c r="G246" s="6">
        <v>86464</v>
      </c>
      <c r="H246" t="str">
        <f t="shared" si="9"/>
        <v>Trolls Band Together</v>
      </c>
      <c r="I246" t="str">
        <f t="shared" si="10"/>
        <v>trollsbandtogether</v>
      </c>
      <c r="J246" t="str">
        <f t="shared" si="11"/>
        <v>Universal</v>
      </c>
    </row>
    <row r="247" spans="1:10" ht="18" x14ac:dyDescent="0.2">
      <c r="A247" s="2">
        <v>247</v>
      </c>
      <c r="B247" s="3" t="s">
        <v>1165</v>
      </c>
      <c r="C247" s="4">
        <v>44077</v>
      </c>
      <c r="D247" s="2" t="s">
        <v>7</v>
      </c>
      <c r="E247" s="2" t="s">
        <v>12</v>
      </c>
      <c r="F247" s="5">
        <v>969445</v>
      </c>
      <c r="G247" s="6">
        <v>85716</v>
      </c>
      <c r="H247" t="str">
        <f t="shared" si="9"/>
        <v>Tenet</v>
      </c>
      <c r="I247" t="str">
        <f t="shared" si="10"/>
        <v>tenet</v>
      </c>
      <c r="J247" t="str">
        <f t="shared" si="11"/>
        <v>Warner Bros.</v>
      </c>
    </row>
    <row r="248" spans="1:10" ht="18" x14ac:dyDescent="0.2">
      <c r="A248" s="2">
        <v>248</v>
      </c>
      <c r="B248" s="3" t="s">
        <v>295</v>
      </c>
      <c r="C248" s="4">
        <v>37379</v>
      </c>
      <c r="D248" s="2" t="s">
        <v>33</v>
      </c>
      <c r="E248" s="2" t="s">
        <v>8</v>
      </c>
      <c r="F248" s="5">
        <v>946483</v>
      </c>
      <c r="G248" s="6">
        <v>83685</v>
      </c>
      <c r="H248" t="str">
        <f t="shared" si="9"/>
        <v>Spider-Man</v>
      </c>
      <c r="I248" t="str">
        <f t="shared" si="10"/>
        <v>spiderman</v>
      </c>
      <c r="J248" t="str">
        <f t="shared" si="11"/>
        <v>Sony Pictures</v>
      </c>
    </row>
    <row r="249" spans="1:10" ht="18" x14ac:dyDescent="0.2">
      <c r="A249" s="2">
        <v>249</v>
      </c>
      <c r="B249" s="3" t="s">
        <v>1166</v>
      </c>
      <c r="C249" s="4">
        <v>44155</v>
      </c>
      <c r="D249" s="2" t="s">
        <v>10</v>
      </c>
      <c r="E249" s="2" t="s">
        <v>8</v>
      </c>
      <c r="F249" s="5">
        <v>946154</v>
      </c>
      <c r="G249" s="6">
        <v>83656</v>
      </c>
      <c r="H249" t="str">
        <f t="shared" si="9"/>
        <v>Soul</v>
      </c>
      <c r="I249" t="str">
        <f t="shared" si="10"/>
        <v>soul</v>
      </c>
      <c r="J249" t="str">
        <f t="shared" si="11"/>
        <v>Walt Disney</v>
      </c>
    </row>
    <row r="250" spans="1:10" ht="18" x14ac:dyDescent="0.2">
      <c r="A250" s="2">
        <v>250</v>
      </c>
      <c r="B250" s="3" t="s">
        <v>1167</v>
      </c>
      <c r="C250" s="4">
        <v>45443</v>
      </c>
      <c r="D250" s="2" t="s">
        <v>77</v>
      </c>
      <c r="E250" s="2" t="s">
        <v>8</v>
      </c>
      <c r="F250" s="5">
        <v>875215</v>
      </c>
      <c r="G250" s="6">
        <v>77384</v>
      </c>
      <c r="H250" t="str">
        <f t="shared" si="9"/>
        <v>Robot Dreams</v>
      </c>
      <c r="I250" t="str">
        <f t="shared" si="10"/>
        <v>robotdreams</v>
      </c>
      <c r="J250" t="str">
        <f t="shared" si="11"/>
        <v>Neon</v>
      </c>
    </row>
    <row r="251" spans="1:10" ht="18" x14ac:dyDescent="0.2">
      <c r="A251" s="2">
        <v>251</v>
      </c>
      <c r="B251" s="3" t="s">
        <v>524</v>
      </c>
      <c r="C251" s="7">
        <v>19968</v>
      </c>
      <c r="D251" s="2" t="s">
        <v>256</v>
      </c>
      <c r="E251" s="2" t="s">
        <v>50</v>
      </c>
      <c r="F251" s="5">
        <v>858030</v>
      </c>
      <c r="G251" s="6">
        <v>75865</v>
      </c>
      <c r="H251" t="str">
        <f t="shared" si="9"/>
        <v>Rear Window</v>
      </c>
      <c r="I251" t="str">
        <f t="shared" si="10"/>
        <v>rearwindow</v>
      </c>
      <c r="J251" t="str">
        <f t="shared" si="11"/>
        <v>Fathom Events</v>
      </c>
    </row>
    <row r="252" spans="1:10" ht="18" x14ac:dyDescent="0.2">
      <c r="A252" s="2">
        <v>252</v>
      </c>
      <c r="B252" s="3" t="s">
        <v>1168</v>
      </c>
      <c r="C252" s="4">
        <v>45632</v>
      </c>
      <c r="D252" s="2" t="s">
        <v>228</v>
      </c>
      <c r="E252" s="2" t="s">
        <v>229</v>
      </c>
      <c r="F252" s="5">
        <v>845370</v>
      </c>
      <c r="G252" s="6">
        <v>74745</v>
      </c>
      <c r="H252" t="str">
        <f t="shared" si="9"/>
        <v>Laufey’s A Night at the Symph…</v>
      </c>
      <c r="I252" t="str">
        <f t="shared" si="10"/>
        <v>laufeysanightatthes</v>
      </c>
      <c r="J252" t="str">
        <f t="shared" si="11"/>
        <v>Trafalgar Releasi…</v>
      </c>
    </row>
    <row r="253" spans="1:10" ht="18" x14ac:dyDescent="0.2">
      <c r="A253" s="2">
        <v>253</v>
      </c>
      <c r="B253" s="3" t="s">
        <v>1169</v>
      </c>
      <c r="C253" s="4">
        <v>45282</v>
      </c>
      <c r="D253" s="2" t="s">
        <v>135</v>
      </c>
      <c r="E253" s="2" t="s">
        <v>55</v>
      </c>
      <c r="F253" s="5">
        <v>841503</v>
      </c>
      <c r="G253" s="6">
        <v>74403</v>
      </c>
      <c r="H253" t="str">
        <f t="shared" si="9"/>
        <v>Freud’s Last Session</v>
      </c>
      <c r="I253" t="str">
        <f t="shared" si="10"/>
        <v>freudslastsession</v>
      </c>
      <c r="J253" t="str">
        <f t="shared" si="11"/>
        <v>Sony Pictures Cla…</v>
      </c>
    </row>
    <row r="254" spans="1:10" ht="18" x14ac:dyDescent="0.2">
      <c r="A254" s="2">
        <v>254</v>
      </c>
      <c r="B254" s="3" t="s">
        <v>1170</v>
      </c>
      <c r="C254" s="4">
        <v>45415</v>
      </c>
      <c r="D254" s="2" t="s">
        <v>225</v>
      </c>
      <c r="E254" s="2" t="s">
        <v>55</v>
      </c>
      <c r="F254" s="5">
        <v>831685</v>
      </c>
      <c r="G254" s="6">
        <v>73535</v>
      </c>
      <c r="H254" t="str">
        <f t="shared" si="9"/>
        <v>Evil Does Not Exist</v>
      </c>
      <c r="I254" t="str">
        <f t="shared" si="10"/>
        <v>evildoesnotexist</v>
      </c>
      <c r="J254" t="str">
        <f t="shared" si="11"/>
        <v>Janus Films</v>
      </c>
    </row>
    <row r="255" spans="1:10" ht="18" x14ac:dyDescent="0.2">
      <c r="A255" s="2">
        <v>255</v>
      </c>
      <c r="B255" s="3" t="s">
        <v>1171</v>
      </c>
      <c r="C255" s="4">
        <v>43648</v>
      </c>
      <c r="D255" s="2" t="s">
        <v>33</v>
      </c>
      <c r="E255" s="2" t="s">
        <v>12</v>
      </c>
      <c r="F255" s="5">
        <v>830407</v>
      </c>
      <c r="G255" s="6">
        <v>73422</v>
      </c>
      <c r="H255" t="str">
        <f t="shared" si="9"/>
        <v>Spider-Man: Far From Home</v>
      </c>
      <c r="I255" t="str">
        <f t="shared" si="10"/>
        <v>spidermanfarfromhome</v>
      </c>
      <c r="J255" t="str">
        <f t="shared" si="11"/>
        <v>Sony Pictures</v>
      </c>
    </row>
    <row r="256" spans="1:10" ht="18" x14ac:dyDescent="0.2">
      <c r="A256" s="2">
        <v>256</v>
      </c>
      <c r="B256" s="3" t="s">
        <v>1172</v>
      </c>
      <c r="C256" s="4">
        <v>45394</v>
      </c>
      <c r="D256" s="2" t="s">
        <v>413</v>
      </c>
      <c r="E256" s="2" t="s">
        <v>50</v>
      </c>
      <c r="F256" s="5">
        <v>828919</v>
      </c>
      <c r="G256" s="6">
        <v>73291</v>
      </c>
      <c r="H256" t="str">
        <f t="shared" si="9"/>
        <v>Arcadian</v>
      </c>
      <c r="I256" t="str">
        <f t="shared" si="10"/>
        <v>arcadian</v>
      </c>
      <c r="J256" t="str">
        <f t="shared" si="11"/>
        <v>IFC Films</v>
      </c>
    </row>
    <row r="257" spans="1:10" ht="18" x14ac:dyDescent="0.2">
      <c r="A257" s="2">
        <v>257</v>
      </c>
      <c r="B257" s="3" t="s">
        <v>129</v>
      </c>
      <c r="C257" s="4">
        <v>45646</v>
      </c>
      <c r="D257" s="2" t="s">
        <v>79</v>
      </c>
      <c r="E257" s="2" t="s">
        <v>55</v>
      </c>
      <c r="F257" s="5">
        <v>807682</v>
      </c>
      <c r="G257" s="6">
        <v>71413</v>
      </c>
      <c r="H257" t="str">
        <f t="shared" si="9"/>
        <v>The Brutalist</v>
      </c>
      <c r="I257" t="str">
        <f t="shared" si="10"/>
        <v>thebrutalist</v>
      </c>
      <c r="J257" t="str">
        <f t="shared" si="11"/>
        <v>A24</v>
      </c>
    </row>
    <row r="258" spans="1:10" ht="18" x14ac:dyDescent="0.2">
      <c r="A258" s="2">
        <v>258</v>
      </c>
      <c r="B258" s="3" t="s">
        <v>1173</v>
      </c>
      <c r="C258" s="4">
        <v>41922</v>
      </c>
      <c r="D258" s="2" t="s">
        <v>135</v>
      </c>
      <c r="E258" s="2" t="s">
        <v>55</v>
      </c>
      <c r="F258" s="5">
        <v>800934</v>
      </c>
      <c r="G258" s="6">
        <v>70816</v>
      </c>
      <c r="H258" t="str">
        <f t="shared" ref="H258:H321" si="12">IFERROR(TRIM(LEFT(B258,FIND("(",B258)-1)),TRIM(B258))</f>
        <v>Whiplash</v>
      </c>
      <c r="I258" t="str">
        <f t="shared" ref="I258:I321" si="13">SUBSTITUTE(SUBSTITUTE(SUBSTITUTE(SUBSTITUTE(SUBSTITUTE(SUBSTITUTE(SUBSTITUTE(SUBSTITUTE(SUBSTITUTE(SUBSTITUTE(SUBSTITUTE(SUBSTITUTE(LOWER(LEFT(SUBSTITUTE(H258,"…",""),25)),":",""),",",""),".",""),"'",""),"’",""),"!",""),"*",""),"—",""),"–",""),"-",""),"&amp;","")," ","")</f>
        <v>whiplash</v>
      </c>
      <c r="J258" t="str">
        <f t="shared" ref="J258:J321" si="14">IF(D258="","Other",D258)</f>
        <v>Sony Pictures Cla…</v>
      </c>
    </row>
    <row r="259" spans="1:10" ht="18" x14ac:dyDescent="0.2">
      <c r="A259" s="2">
        <v>259</v>
      </c>
      <c r="B259" s="3" t="s">
        <v>1174</v>
      </c>
      <c r="C259" s="4">
        <v>45464</v>
      </c>
      <c r="D259" s="2" t="s">
        <v>79</v>
      </c>
      <c r="E259" s="2" t="s">
        <v>55</v>
      </c>
      <c r="F259" s="5">
        <v>793638</v>
      </c>
      <c r="G259" s="6">
        <v>70171</v>
      </c>
      <c r="H259" t="str">
        <f t="shared" si="12"/>
        <v>Janet Planet</v>
      </c>
      <c r="I259" t="str">
        <f t="shared" si="13"/>
        <v>janetplanet</v>
      </c>
      <c r="J259" t="str">
        <f t="shared" si="14"/>
        <v>A24</v>
      </c>
    </row>
    <row r="260" spans="1:10" ht="18" x14ac:dyDescent="0.2">
      <c r="A260" s="2">
        <v>260</v>
      </c>
      <c r="B260" s="3" t="s">
        <v>1175</v>
      </c>
      <c r="C260" s="4">
        <v>45506</v>
      </c>
      <c r="D260" s="2" t="s">
        <v>313</v>
      </c>
      <c r="E260" s="2" t="s">
        <v>314</v>
      </c>
      <c r="F260" s="5">
        <v>790134</v>
      </c>
      <c r="G260" s="6">
        <v>69862</v>
      </c>
      <c r="H260" t="str">
        <f t="shared" si="12"/>
        <v>CatVideoFest 2024</v>
      </c>
      <c r="I260" t="str">
        <f t="shared" si="13"/>
        <v>catvideofest2024</v>
      </c>
      <c r="J260" t="str">
        <f t="shared" si="14"/>
        <v>Oscilloscope Pict…</v>
      </c>
    </row>
    <row r="261" spans="1:10" ht="18" x14ac:dyDescent="0.2">
      <c r="A261" s="2">
        <v>261</v>
      </c>
      <c r="B261" s="3" t="s">
        <v>1176</v>
      </c>
      <c r="C261" s="4">
        <v>45345</v>
      </c>
      <c r="D261" s="2" t="s">
        <v>413</v>
      </c>
      <c r="E261" s="2" t="s">
        <v>19</v>
      </c>
      <c r="F261" s="5">
        <v>789226</v>
      </c>
      <c r="G261" s="6">
        <v>69781</v>
      </c>
      <c r="H261" t="str">
        <f t="shared" si="12"/>
        <v>Stopmotion</v>
      </c>
      <c r="I261" t="str">
        <f t="shared" si="13"/>
        <v>stopmotion</v>
      </c>
      <c r="J261" t="str">
        <f t="shared" si="14"/>
        <v>IFC Films</v>
      </c>
    </row>
    <row r="262" spans="1:10" ht="18" x14ac:dyDescent="0.2">
      <c r="A262" s="2">
        <v>262</v>
      </c>
      <c r="B262" s="3" t="s">
        <v>1177</v>
      </c>
      <c r="C262" s="4">
        <v>45590</v>
      </c>
      <c r="D262" s="2" t="s">
        <v>203</v>
      </c>
      <c r="E262" s="2" t="s">
        <v>19</v>
      </c>
      <c r="F262" s="5">
        <v>745643</v>
      </c>
      <c r="G262" s="6">
        <v>65928</v>
      </c>
      <c r="H262" t="str">
        <f t="shared" si="12"/>
        <v>Your Monster</v>
      </c>
      <c r="I262" t="str">
        <f t="shared" si="13"/>
        <v>yourmonster</v>
      </c>
      <c r="J262" t="str">
        <f t="shared" si="14"/>
        <v>Vertical Entertai…</v>
      </c>
    </row>
    <row r="263" spans="1:10" ht="18" x14ac:dyDescent="0.2">
      <c r="A263" s="2">
        <v>263</v>
      </c>
      <c r="B263" s="3" t="s">
        <v>1178</v>
      </c>
      <c r="C263" s="4">
        <v>45219</v>
      </c>
      <c r="D263" s="2" t="s">
        <v>26</v>
      </c>
      <c r="E263" s="2" t="s">
        <v>324</v>
      </c>
      <c r="F263" s="5">
        <v>743327</v>
      </c>
      <c r="G263" s="6">
        <v>65723</v>
      </c>
      <c r="H263" t="str">
        <f t="shared" si="12"/>
        <v>Killers of the Flower Moon</v>
      </c>
      <c r="I263" t="str">
        <f t="shared" si="13"/>
        <v>killersoftheflowermoo</v>
      </c>
      <c r="J263" t="str">
        <f t="shared" si="14"/>
        <v>Paramount Pictures</v>
      </c>
    </row>
    <row r="264" spans="1:10" ht="18" x14ac:dyDescent="0.2">
      <c r="A264" s="2">
        <v>264</v>
      </c>
      <c r="B264" s="3" t="s">
        <v>1179</v>
      </c>
      <c r="C264" s="4">
        <v>45534</v>
      </c>
      <c r="D264" s="2" t="s">
        <v>197</v>
      </c>
      <c r="E264" s="2" t="s">
        <v>50</v>
      </c>
      <c r="F264" s="5">
        <v>735739</v>
      </c>
      <c r="G264" s="6">
        <v>65052</v>
      </c>
      <c r="H264" t="str">
        <f t="shared" si="12"/>
        <v>Slingshot</v>
      </c>
      <c r="I264" t="str">
        <f t="shared" si="13"/>
        <v>slingshot</v>
      </c>
      <c r="J264" t="str">
        <f t="shared" si="14"/>
        <v>Bleecker Street</v>
      </c>
    </row>
    <row r="265" spans="1:10" ht="18" x14ac:dyDescent="0.2">
      <c r="A265" s="2">
        <v>265</v>
      </c>
      <c r="B265" s="3" t="s">
        <v>1180</v>
      </c>
      <c r="C265" s="4">
        <v>45631</v>
      </c>
      <c r="D265" s="2" t="s">
        <v>1181</v>
      </c>
      <c r="E265" s="2" t="s">
        <v>89</v>
      </c>
      <c r="F265" s="5">
        <v>714120</v>
      </c>
      <c r="G265" s="6">
        <v>63141</v>
      </c>
      <c r="H265" t="str">
        <f t="shared" si="12"/>
        <v>RM: Right People, Wrong Place</v>
      </c>
      <c r="I265" t="str">
        <f t="shared" si="13"/>
        <v>rmrightpeoplewrongp</v>
      </c>
      <c r="J265" t="str">
        <f t="shared" si="14"/>
        <v>CJ4DPlex</v>
      </c>
    </row>
    <row r="266" spans="1:10" ht="18" x14ac:dyDescent="0.2">
      <c r="A266" s="2">
        <v>266</v>
      </c>
      <c r="B266" s="3" t="s">
        <v>1182</v>
      </c>
      <c r="C266" s="4">
        <v>45485</v>
      </c>
      <c r="D266" s="2" t="s">
        <v>256</v>
      </c>
      <c r="E266" s="2" t="s">
        <v>55</v>
      </c>
      <c r="F266" s="5">
        <v>708379</v>
      </c>
      <c r="G266" s="6">
        <v>62633</v>
      </c>
      <c r="H266" t="str">
        <f t="shared" si="12"/>
        <v>Disciples in the Moonlight</v>
      </c>
      <c r="I266" t="str">
        <f t="shared" si="13"/>
        <v>disciplesinthemoonligh</v>
      </c>
      <c r="J266" t="str">
        <f t="shared" si="14"/>
        <v>Fathom Events</v>
      </c>
    </row>
    <row r="267" spans="1:10" ht="18" x14ac:dyDescent="0.2">
      <c r="A267" s="2">
        <v>267</v>
      </c>
      <c r="B267" s="3" t="s">
        <v>1183</v>
      </c>
      <c r="C267" s="4">
        <v>45632</v>
      </c>
      <c r="D267" s="2" t="s">
        <v>197</v>
      </c>
      <c r="E267" s="2" t="s">
        <v>55</v>
      </c>
      <c r="F267" s="5">
        <v>703978</v>
      </c>
      <c r="G267" s="6">
        <v>62244</v>
      </c>
      <c r="H267" t="str">
        <f t="shared" si="12"/>
        <v>The Return</v>
      </c>
      <c r="I267" t="str">
        <f t="shared" si="13"/>
        <v>thereturn</v>
      </c>
      <c r="J267" t="str">
        <f t="shared" si="14"/>
        <v>Bleecker Street</v>
      </c>
    </row>
    <row r="268" spans="1:10" ht="18" x14ac:dyDescent="0.2">
      <c r="A268" s="2">
        <v>268</v>
      </c>
      <c r="B268" s="3" t="s">
        <v>1184</v>
      </c>
      <c r="C268" s="4">
        <v>45457</v>
      </c>
      <c r="D268" s="2" t="s">
        <v>413</v>
      </c>
      <c r="E268" s="2" t="s">
        <v>55</v>
      </c>
      <c r="F268" s="5">
        <v>697229</v>
      </c>
      <c r="G268" s="6">
        <v>61647</v>
      </c>
      <c r="H268" t="str">
        <f t="shared" si="12"/>
        <v>Ghostlight</v>
      </c>
      <c r="I268" t="str">
        <f t="shared" si="13"/>
        <v>ghostlight</v>
      </c>
      <c r="J268" t="str">
        <f t="shared" si="14"/>
        <v>IFC Films</v>
      </c>
    </row>
    <row r="269" spans="1:10" ht="18" x14ac:dyDescent="0.2">
      <c r="A269" s="2">
        <v>269</v>
      </c>
      <c r="B269" s="3" t="s">
        <v>1185</v>
      </c>
      <c r="C269" s="4">
        <v>44547</v>
      </c>
      <c r="D269" s="2" t="s">
        <v>33</v>
      </c>
      <c r="E269" s="2" t="s">
        <v>12</v>
      </c>
      <c r="F269" s="5">
        <v>696465</v>
      </c>
      <c r="G269" s="6">
        <v>61580</v>
      </c>
      <c r="H269" t="str">
        <f t="shared" si="12"/>
        <v>Spider-Man: No Way Home</v>
      </c>
      <c r="I269" t="str">
        <f t="shared" si="13"/>
        <v>spidermannowayhome</v>
      </c>
      <c r="J269" t="str">
        <f t="shared" si="14"/>
        <v>Sony Pictures</v>
      </c>
    </row>
    <row r="270" spans="1:10" ht="18" x14ac:dyDescent="0.2">
      <c r="A270" s="2">
        <v>270</v>
      </c>
      <c r="B270" s="3" t="s">
        <v>136</v>
      </c>
      <c r="C270" s="7">
        <v>27565</v>
      </c>
      <c r="D270" s="2" t="s">
        <v>14</v>
      </c>
      <c r="E270" s="2" t="s">
        <v>50</v>
      </c>
      <c r="F270" s="5">
        <v>696045</v>
      </c>
      <c r="G270" s="6">
        <v>61542</v>
      </c>
      <c r="H270" t="str">
        <f t="shared" si="12"/>
        <v>Jaws</v>
      </c>
      <c r="I270" t="str">
        <f t="shared" si="13"/>
        <v>jaws</v>
      </c>
      <c r="J270" t="str">
        <f t="shared" si="14"/>
        <v>Universal</v>
      </c>
    </row>
    <row r="271" spans="1:10" ht="18" x14ac:dyDescent="0.2">
      <c r="A271" s="2">
        <v>271</v>
      </c>
      <c r="B271" s="3" t="s">
        <v>1186</v>
      </c>
      <c r="C271" s="4">
        <v>45450</v>
      </c>
      <c r="D271" s="2" t="s">
        <v>79</v>
      </c>
      <c r="E271" s="2" t="s">
        <v>55</v>
      </c>
      <c r="F271" s="5">
        <v>693351</v>
      </c>
      <c r="G271" s="6">
        <v>61304</v>
      </c>
      <c r="H271" t="str">
        <f t="shared" si="12"/>
        <v>Tuesday</v>
      </c>
      <c r="I271" t="str">
        <f t="shared" si="13"/>
        <v>tuesday</v>
      </c>
      <c r="J271" t="str">
        <f t="shared" si="14"/>
        <v>A24</v>
      </c>
    </row>
    <row r="272" spans="1:10" ht="18" x14ac:dyDescent="0.2">
      <c r="A272" s="2">
        <v>272</v>
      </c>
      <c r="B272" s="3" t="s">
        <v>1187</v>
      </c>
      <c r="C272" s="4">
        <v>45392</v>
      </c>
      <c r="D272" s="2" t="s">
        <v>139</v>
      </c>
      <c r="E272" s="2" t="s">
        <v>12</v>
      </c>
      <c r="F272" s="5">
        <v>689505</v>
      </c>
      <c r="G272" s="6">
        <v>60964</v>
      </c>
      <c r="H272" t="str">
        <f t="shared" si="12"/>
        <v>Bade Miyan Chote Miyan</v>
      </c>
      <c r="I272" t="str">
        <f t="shared" si="13"/>
        <v>bademiyanchotemiyan</v>
      </c>
      <c r="J272" t="str">
        <f t="shared" si="14"/>
        <v>Yash Raj Films</v>
      </c>
    </row>
    <row r="273" spans="1:10" ht="18" x14ac:dyDescent="0.2">
      <c r="A273" s="2">
        <v>273</v>
      </c>
      <c r="B273" s="3" t="s">
        <v>1188</v>
      </c>
      <c r="C273" s="4">
        <v>41093</v>
      </c>
      <c r="D273" s="2" t="s">
        <v>33</v>
      </c>
      <c r="E273" s="2" t="s">
        <v>8</v>
      </c>
      <c r="F273" s="5">
        <v>686557</v>
      </c>
      <c r="G273" s="6">
        <v>60704</v>
      </c>
      <c r="H273" t="str">
        <f t="shared" si="12"/>
        <v>The Amazing Spider-Man</v>
      </c>
      <c r="I273" t="str">
        <f t="shared" si="13"/>
        <v>theamazingspiderman</v>
      </c>
      <c r="J273" t="str">
        <f t="shared" si="14"/>
        <v>Sony Pictures</v>
      </c>
    </row>
    <row r="274" spans="1:10" ht="18" x14ac:dyDescent="0.2">
      <c r="A274" s="2">
        <v>274</v>
      </c>
      <c r="B274" s="3" t="s">
        <v>1189</v>
      </c>
      <c r="C274" s="4">
        <v>41761</v>
      </c>
      <c r="D274" s="2" t="s">
        <v>33</v>
      </c>
      <c r="E274" s="2" t="s">
        <v>12</v>
      </c>
      <c r="F274" s="5">
        <v>676410</v>
      </c>
      <c r="G274" s="6">
        <v>59806</v>
      </c>
      <c r="H274" t="str">
        <f t="shared" si="12"/>
        <v>The Amazing Spider-Man 2</v>
      </c>
      <c r="I274" t="str">
        <f t="shared" si="13"/>
        <v>theamazingspiderman2</v>
      </c>
      <c r="J274" t="str">
        <f t="shared" si="14"/>
        <v>Sony Pictures</v>
      </c>
    </row>
    <row r="275" spans="1:10" ht="18" x14ac:dyDescent="0.2">
      <c r="A275" s="2">
        <v>275</v>
      </c>
      <c r="B275" s="3" t="s">
        <v>372</v>
      </c>
      <c r="C275" s="7">
        <v>31205</v>
      </c>
      <c r="D275" s="2" t="s">
        <v>7</v>
      </c>
      <c r="E275" s="2" t="s">
        <v>8</v>
      </c>
      <c r="F275" s="5">
        <v>666915</v>
      </c>
      <c r="G275" s="6">
        <v>58967</v>
      </c>
      <c r="H275" t="str">
        <f t="shared" si="12"/>
        <v>The Goonies</v>
      </c>
      <c r="I275" t="str">
        <f t="shared" si="13"/>
        <v>thegoonies</v>
      </c>
      <c r="J275" t="str">
        <f t="shared" si="14"/>
        <v>Warner Bros.</v>
      </c>
    </row>
    <row r="276" spans="1:10" ht="18" x14ac:dyDescent="0.2">
      <c r="A276" s="2">
        <v>276</v>
      </c>
      <c r="B276" s="3" t="s">
        <v>1190</v>
      </c>
      <c r="C276" s="4">
        <v>45261</v>
      </c>
      <c r="D276" s="2" t="s">
        <v>88</v>
      </c>
      <c r="E276" s="2" t="s">
        <v>229</v>
      </c>
      <c r="F276" s="5">
        <v>666311</v>
      </c>
      <c r="G276" s="6">
        <v>58913</v>
      </c>
      <c r="H276" t="str">
        <f t="shared" si="12"/>
        <v>RENAISSANCE: A FILM BY BEYONCÉ</v>
      </c>
      <c r="I276" t="str">
        <f t="shared" si="13"/>
        <v>renaissanceafilmbybe</v>
      </c>
      <c r="J276" t="str">
        <f t="shared" si="14"/>
        <v>AMC Theatres Dist…</v>
      </c>
    </row>
    <row r="277" spans="1:10" ht="18" x14ac:dyDescent="0.2">
      <c r="A277" s="2">
        <v>277</v>
      </c>
      <c r="B277" s="3" t="s">
        <v>1191</v>
      </c>
      <c r="C277" s="4">
        <v>45282</v>
      </c>
      <c r="D277" s="2" t="s">
        <v>182</v>
      </c>
      <c r="E277" s="2" t="s">
        <v>12</v>
      </c>
      <c r="F277" s="5">
        <v>660296</v>
      </c>
      <c r="G277" s="6">
        <v>58382</v>
      </c>
      <c r="H277" t="str">
        <f t="shared" si="12"/>
        <v>Salaar: Cease Fire — Part 1</v>
      </c>
      <c r="I277" t="str">
        <f t="shared" si="13"/>
        <v>salaarceasefirepart</v>
      </c>
      <c r="J277" t="str">
        <f t="shared" si="14"/>
        <v>Prathyangira Cine…</v>
      </c>
    </row>
    <row r="278" spans="1:10" ht="18" x14ac:dyDescent="0.2">
      <c r="A278" s="2">
        <v>278</v>
      </c>
      <c r="B278" s="3" t="s">
        <v>1192</v>
      </c>
      <c r="C278" s="4">
        <v>45555</v>
      </c>
      <c r="D278" s="2" t="s">
        <v>79</v>
      </c>
      <c r="E278" s="2" t="s">
        <v>70</v>
      </c>
      <c r="F278" s="5">
        <v>654254</v>
      </c>
      <c r="G278" s="6">
        <v>57847</v>
      </c>
      <c r="H278" t="str">
        <f t="shared" si="12"/>
        <v>A Different Man</v>
      </c>
      <c r="I278" t="str">
        <f t="shared" si="13"/>
        <v>adifferentman</v>
      </c>
      <c r="J278" t="str">
        <f t="shared" si="14"/>
        <v>A24</v>
      </c>
    </row>
    <row r="279" spans="1:10" ht="18" x14ac:dyDescent="0.2">
      <c r="A279" s="2">
        <v>279</v>
      </c>
      <c r="B279" s="3" t="s">
        <v>176</v>
      </c>
      <c r="C279" s="4">
        <v>36250</v>
      </c>
      <c r="D279" s="2" t="s">
        <v>256</v>
      </c>
      <c r="E279" s="2" t="s">
        <v>12</v>
      </c>
      <c r="F279" s="5">
        <v>645296</v>
      </c>
      <c r="G279" s="6">
        <v>57055</v>
      </c>
      <c r="H279" t="str">
        <f t="shared" si="12"/>
        <v>The Matrix</v>
      </c>
      <c r="I279" t="str">
        <f t="shared" si="13"/>
        <v>thematrix</v>
      </c>
      <c r="J279" t="str">
        <f t="shared" si="14"/>
        <v>Fathom Events</v>
      </c>
    </row>
    <row r="280" spans="1:10" ht="18" x14ac:dyDescent="0.2">
      <c r="A280" s="2">
        <v>280</v>
      </c>
      <c r="B280" s="3" t="s">
        <v>1193</v>
      </c>
      <c r="C280" s="4">
        <v>45240</v>
      </c>
      <c r="D280" s="2" t="s">
        <v>33</v>
      </c>
      <c r="E280" s="2" t="s">
        <v>17</v>
      </c>
      <c r="F280" s="5">
        <v>634321</v>
      </c>
      <c r="G280" s="6">
        <v>56085</v>
      </c>
      <c r="H280" t="str">
        <f t="shared" si="12"/>
        <v>Journey to Bethlehem</v>
      </c>
      <c r="I280" t="str">
        <f t="shared" si="13"/>
        <v>journeytobethlehem</v>
      </c>
      <c r="J280" t="str">
        <f t="shared" si="14"/>
        <v>Sony Pictures</v>
      </c>
    </row>
    <row r="281" spans="1:10" ht="18" x14ac:dyDescent="0.2">
      <c r="A281" s="2">
        <v>281</v>
      </c>
      <c r="B281" s="3" t="s">
        <v>405</v>
      </c>
      <c r="C281" s="4">
        <v>45611</v>
      </c>
      <c r="D281" s="2" t="s">
        <v>225</v>
      </c>
      <c r="E281" s="2" t="s">
        <v>55</v>
      </c>
      <c r="F281" s="5">
        <v>627780</v>
      </c>
      <c r="G281" s="6">
        <v>55507</v>
      </c>
      <c r="H281" t="str">
        <f t="shared" si="12"/>
        <v>All We Imagine as Light</v>
      </c>
      <c r="I281" t="str">
        <f t="shared" si="13"/>
        <v>allweimagineaslight</v>
      </c>
      <c r="J281" t="str">
        <f t="shared" si="14"/>
        <v>Janus Films</v>
      </c>
    </row>
    <row r="282" spans="1:10" ht="18" x14ac:dyDescent="0.2">
      <c r="A282" s="2">
        <v>282</v>
      </c>
      <c r="B282" s="3" t="s">
        <v>653</v>
      </c>
      <c r="C282" s="4">
        <v>45590</v>
      </c>
      <c r="D282" s="2" t="s">
        <v>413</v>
      </c>
      <c r="E282" s="2" t="s">
        <v>55</v>
      </c>
      <c r="F282" s="5">
        <v>623930</v>
      </c>
      <c r="G282" s="6">
        <v>55166</v>
      </c>
      <c r="H282" t="str">
        <f t="shared" si="12"/>
        <v>Memoir of a Snail</v>
      </c>
      <c r="I282" t="str">
        <f t="shared" si="13"/>
        <v>memoirofasnail</v>
      </c>
      <c r="J282" t="str">
        <f t="shared" si="14"/>
        <v>IFC Films</v>
      </c>
    </row>
    <row r="283" spans="1:10" ht="18" x14ac:dyDescent="0.2">
      <c r="A283" s="2">
        <v>283</v>
      </c>
      <c r="B283" s="3" t="s">
        <v>468</v>
      </c>
      <c r="C283" s="4">
        <v>45317</v>
      </c>
      <c r="D283" s="2" t="s">
        <v>469</v>
      </c>
      <c r="E283" s="2" t="s">
        <v>38</v>
      </c>
      <c r="F283" s="5">
        <v>618492</v>
      </c>
      <c r="G283" s="6">
        <v>54685</v>
      </c>
      <c r="H283" t="str">
        <f t="shared" si="12"/>
        <v>Hundreds of Beavers</v>
      </c>
      <c r="I283" t="str">
        <f t="shared" si="13"/>
        <v>hundredsofbeavers</v>
      </c>
      <c r="J283" t="str">
        <f t="shared" si="14"/>
        <v>SRH</v>
      </c>
    </row>
    <row r="284" spans="1:10" ht="18" x14ac:dyDescent="0.2">
      <c r="A284" s="2">
        <v>284</v>
      </c>
      <c r="B284" s="3" t="s">
        <v>1194</v>
      </c>
      <c r="C284" s="4">
        <v>45436</v>
      </c>
      <c r="D284" s="2" t="s">
        <v>625</v>
      </c>
      <c r="E284" s="2" t="s">
        <v>8</v>
      </c>
      <c r="F284" s="5">
        <v>612999</v>
      </c>
      <c r="G284" s="6">
        <v>54200</v>
      </c>
      <c r="H284" t="str">
        <f t="shared" si="12"/>
        <v>Ryan’s World the Movie: Titan…</v>
      </c>
      <c r="I284" t="str">
        <f t="shared" si="13"/>
        <v>ryansworldthemoviet</v>
      </c>
      <c r="J284" t="str">
        <f t="shared" si="14"/>
        <v>Falling Forward F…</v>
      </c>
    </row>
    <row r="285" spans="1:10" ht="18" x14ac:dyDescent="0.2">
      <c r="A285" s="2">
        <v>285</v>
      </c>
      <c r="B285" s="3" t="s">
        <v>1195</v>
      </c>
      <c r="C285" s="4">
        <v>45604</v>
      </c>
      <c r="D285" s="2" t="s">
        <v>147</v>
      </c>
      <c r="E285" s="2" t="s">
        <v>12</v>
      </c>
      <c r="F285" s="5">
        <v>608034</v>
      </c>
      <c r="G285" s="6">
        <v>53761</v>
      </c>
      <c r="H285" t="str">
        <f t="shared" si="12"/>
        <v>Weekend in Taipei</v>
      </c>
      <c r="I285" t="str">
        <f t="shared" si="13"/>
        <v>weekendintaipei</v>
      </c>
      <c r="J285" t="str">
        <f t="shared" si="14"/>
        <v>Ketchup Entertain…</v>
      </c>
    </row>
    <row r="286" spans="1:10" ht="18" x14ac:dyDescent="0.2">
      <c r="A286" s="2">
        <v>286</v>
      </c>
      <c r="B286" s="3" t="s">
        <v>1196</v>
      </c>
      <c r="C286" s="4">
        <v>45285</v>
      </c>
      <c r="D286" s="2" t="s">
        <v>135</v>
      </c>
      <c r="E286" s="2" t="s">
        <v>55</v>
      </c>
      <c r="F286" s="5">
        <v>596966</v>
      </c>
      <c r="G286" s="6">
        <v>52782</v>
      </c>
      <c r="H286" t="str">
        <f t="shared" si="12"/>
        <v>Das Lehrerzimmer</v>
      </c>
      <c r="I286" t="str">
        <f t="shared" si="13"/>
        <v>daslehrerzimmer</v>
      </c>
      <c r="J286" t="str">
        <f t="shared" si="14"/>
        <v>Sony Pictures Cla…</v>
      </c>
    </row>
    <row r="287" spans="1:10" ht="18" x14ac:dyDescent="0.2">
      <c r="A287" s="2">
        <v>287</v>
      </c>
      <c r="B287" s="3" t="s">
        <v>255</v>
      </c>
      <c r="C287" s="7">
        <v>29364</v>
      </c>
      <c r="D287" s="2" t="s">
        <v>256</v>
      </c>
      <c r="E287" s="2" t="s">
        <v>19</v>
      </c>
      <c r="F287" s="5">
        <v>581852</v>
      </c>
      <c r="G287" s="6">
        <v>51446</v>
      </c>
      <c r="H287" t="str">
        <f t="shared" si="12"/>
        <v>The Shining</v>
      </c>
      <c r="I287" t="str">
        <f t="shared" si="13"/>
        <v>theshining</v>
      </c>
      <c r="J287" t="str">
        <f t="shared" si="14"/>
        <v>Fathom Events</v>
      </c>
    </row>
    <row r="288" spans="1:10" ht="18" x14ac:dyDescent="0.2">
      <c r="A288" s="2">
        <v>288</v>
      </c>
      <c r="B288" s="3" t="s">
        <v>1197</v>
      </c>
      <c r="C288" s="4">
        <v>45422</v>
      </c>
      <c r="D288" s="2" t="s">
        <v>187</v>
      </c>
      <c r="E288" s="2" t="s">
        <v>38</v>
      </c>
      <c r="F288" s="5">
        <v>576242</v>
      </c>
      <c r="G288" s="6">
        <v>50950</v>
      </c>
      <c r="H288" t="str">
        <f t="shared" si="12"/>
        <v>Not Another Church Movie</v>
      </c>
      <c r="I288" t="str">
        <f t="shared" si="13"/>
        <v>notanotherchurchmovie</v>
      </c>
      <c r="J288" t="str">
        <f t="shared" si="14"/>
        <v>Briarcliff Entert…</v>
      </c>
    </row>
    <row r="289" spans="1:10" ht="18" x14ac:dyDescent="0.2">
      <c r="A289" s="2">
        <v>289</v>
      </c>
      <c r="B289" s="3" t="s">
        <v>1198</v>
      </c>
      <c r="C289" s="4">
        <v>45583</v>
      </c>
      <c r="D289" s="2" t="s">
        <v>197</v>
      </c>
      <c r="E289" s="2" t="s">
        <v>70</v>
      </c>
      <c r="F289" s="5">
        <v>571909</v>
      </c>
      <c r="G289" s="6">
        <v>50567</v>
      </c>
      <c r="H289" t="str">
        <f t="shared" si="12"/>
        <v>Rumours</v>
      </c>
      <c r="I289" t="str">
        <f t="shared" si="13"/>
        <v>rumours</v>
      </c>
      <c r="J289" t="str">
        <f t="shared" si="14"/>
        <v>Bleecker Street</v>
      </c>
    </row>
    <row r="290" spans="1:10" ht="18" x14ac:dyDescent="0.2">
      <c r="A290" s="2">
        <v>290</v>
      </c>
      <c r="B290" s="3" t="s">
        <v>1199</v>
      </c>
      <c r="C290" s="4">
        <v>45547</v>
      </c>
      <c r="D290" s="2" t="s">
        <v>607</v>
      </c>
      <c r="E290" s="2" t="s">
        <v>55</v>
      </c>
      <c r="F290" s="5">
        <v>570027</v>
      </c>
      <c r="G290" s="6">
        <v>50400</v>
      </c>
      <c r="H290" t="str">
        <f t="shared" si="12"/>
        <v>Faith of Angels</v>
      </c>
      <c r="I290" t="str">
        <f t="shared" si="13"/>
        <v>faithofangels</v>
      </c>
      <c r="J290" t="str">
        <f t="shared" si="14"/>
        <v>Purdie Distributi…</v>
      </c>
    </row>
    <row r="291" spans="1:10" ht="18" x14ac:dyDescent="0.2">
      <c r="A291" s="2">
        <v>291</v>
      </c>
      <c r="B291" s="3" t="s">
        <v>1200</v>
      </c>
      <c r="C291" s="4">
        <v>45415</v>
      </c>
      <c r="D291" s="2" t="s">
        <v>313</v>
      </c>
      <c r="E291" s="2" t="s">
        <v>55</v>
      </c>
      <c r="F291" s="5">
        <v>565170</v>
      </c>
      <c r="G291" s="6">
        <v>49971</v>
      </c>
      <c r="H291" t="str">
        <f t="shared" si="12"/>
        <v>Wildcat</v>
      </c>
      <c r="I291" t="str">
        <f t="shared" si="13"/>
        <v>wildcat</v>
      </c>
      <c r="J291" t="str">
        <f t="shared" si="14"/>
        <v>Oscilloscope Pict…</v>
      </c>
    </row>
    <row r="292" spans="1:10" ht="18" x14ac:dyDescent="0.2">
      <c r="A292" s="2">
        <v>292</v>
      </c>
      <c r="B292" s="3" t="s">
        <v>1201</v>
      </c>
      <c r="C292" s="4">
        <v>45128</v>
      </c>
      <c r="D292" s="2" t="s">
        <v>7</v>
      </c>
      <c r="E292" s="2" t="s">
        <v>38</v>
      </c>
      <c r="F292" s="5">
        <v>559493</v>
      </c>
      <c r="G292" s="6">
        <v>49469</v>
      </c>
      <c r="H292" t="str">
        <f t="shared" si="12"/>
        <v>Barbie</v>
      </c>
      <c r="I292" t="str">
        <f t="shared" si="13"/>
        <v>barbie</v>
      </c>
      <c r="J292" t="str">
        <f t="shared" si="14"/>
        <v>Warner Bros.</v>
      </c>
    </row>
    <row r="293" spans="1:10" ht="18" x14ac:dyDescent="0.2">
      <c r="A293" s="2">
        <v>293</v>
      </c>
      <c r="B293" s="3" t="s">
        <v>385</v>
      </c>
      <c r="C293" s="4">
        <v>38142</v>
      </c>
      <c r="D293" s="2" t="s">
        <v>7</v>
      </c>
      <c r="E293" s="2" t="s">
        <v>8</v>
      </c>
      <c r="F293" s="5">
        <v>557207</v>
      </c>
      <c r="G293" s="6">
        <v>49267</v>
      </c>
      <c r="H293" t="str">
        <f t="shared" si="12"/>
        <v>Harry Potter and the Prisoner…</v>
      </c>
      <c r="I293" t="str">
        <f t="shared" si="13"/>
        <v>harrypotterandthepris</v>
      </c>
      <c r="J293" t="str">
        <f t="shared" si="14"/>
        <v>Warner Bros.</v>
      </c>
    </row>
    <row r="294" spans="1:10" ht="18" x14ac:dyDescent="0.2">
      <c r="A294" s="2">
        <v>294</v>
      </c>
      <c r="B294" s="3" t="s">
        <v>394</v>
      </c>
      <c r="C294" s="4">
        <v>37972</v>
      </c>
      <c r="D294" s="2" t="s">
        <v>256</v>
      </c>
      <c r="E294" s="2" t="s">
        <v>8</v>
      </c>
      <c r="F294" s="5">
        <v>556643</v>
      </c>
      <c r="G294" s="6">
        <v>49217</v>
      </c>
      <c r="H294" t="str">
        <f t="shared" si="12"/>
        <v>The Lord of the Rings: The Re…</v>
      </c>
      <c r="I294" t="str">
        <f t="shared" si="13"/>
        <v>thelordoftheringsth</v>
      </c>
      <c r="J294" t="str">
        <f t="shared" si="14"/>
        <v>Fathom Events</v>
      </c>
    </row>
    <row r="295" spans="1:10" ht="18" x14ac:dyDescent="0.2">
      <c r="A295" s="2">
        <v>295</v>
      </c>
      <c r="B295" s="3" t="s">
        <v>411</v>
      </c>
      <c r="C295" s="4">
        <v>40739</v>
      </c>
      <c r="D295" s="2" t="s">
        <v>7</v>
      </c>
      <c r="E295" s="2" t="s">
        <v>8</v>
      </c>
      <c r="F295" s="5">
        <v>547710</v>
      </c>
      <c r="G295" s="6">
        <v>48427</v>
      </c>
      <c r="H295" t="str">
        <f t="shared" si="12"/>
        <v>Harry Potter and the Deathly …</v>
      </c>
      <c r="I295" t="str">
        <f t="shared" si="13"/>
        <v>harrypotterandthedeat</v>
      </c>
      <c r="J295" t="str">
        <f t="shared" si="14"/>
        <v>Warner Bros.</v>
      </c>
    </row>
    <row r="296" spans="1:10" ht="18" x14ac:dyDescent="0.2">
      <c r="A296" s="2">
        <v>296</v>
      </c>
      <c r="B296" s="3" t="s">
        <v>1202</v>
      </c>
      <c r="C296" s="4">
        <v>45457</v>
      </c>
      <c r="D296" s="2" t="s">
        <v>197</v>
      </c>
      <c r="E296" s="2" t="s">
        <v>55</v>
      </c>
      <c r="F296" s="5">
        <v>541578</v>
      </c>
      <c r="G296" s="6">
        <v>47885</v>
      </c>
      <c r="H296" t="str">
        <f t="shared" si="12"/>
        <v>Treasure</v>
      </c>
      <c r="I296" t="str">
        <f t="shared" si="13"/>
        <v>treasure</v>
      </c>
      <c r="J296" t="str">
        <f t="shared" si="14"/>
        <v>Bleecker Street</v>
      </c>
    </row>
    <row r="297" spans="1:10" ht="18" x14ac:dyDescent="0.2">
      <c r="A297" s="2">
        <v>297</v>
      </c>
      <c r="B297" s="3" t="s">
        <v>1203</v>
      </c>
      <c r="C297" s="7">
        <v>14482</v>
      </c>
      <c r="D297" s="2" t="s">
        <v>256</v>
      </c>
      <c r="E297" s="2" t="s">
        <v>17</v>
      </c>
      <c r="F297" s="5">
        <v>534680</v>
      </c>
      <c r="G297" s="6">
        <v>47275</v>
      </c>
      <c r="H297" t="str">
        <f t="shared" si="12"/>
        <v>The Wizard of Oz</v>
      </c>
      <c r="I297" t="str">
        <f t="shared" si="13"/>
        <v>thewizardofoz</v>
      </c>
      <c r="J297" t="str">
        <f t="shared" si="14"/>
        <v>Fathom Events</v>
      </c>
    </row>
    <row r="298" spans="1:10" ht="18" x14ac:dyDescent="0.2">
      <c r="A298" s="2">
        <v>298</v>
      </c>
      <c r="B298" s="3" t="s">
        <v>1204</v>
      </c>
      <c r="C298" s="4">
        <v>45377</v>
      </c>
      <c r="D298" s="2" t="s">
        <v>256</v>
      </c>
      <c r="E298" s="2" t="s">
        <v>19</v>
      </c>
      <c r="F298" s="5">
        <v>533144</v>
      </c>
      <c r="G298" s="6">
        <v>47139</v>
      </c>
      <c r="H298" t="str">
        <f t="shared" si="12"/>
        <v>Winnie-the-Pooh: Blood and Ho…</v>
      </c>
      <c r="I298" t="str">
        <f t="shared" si="13"/>
        <v>winniethepoohbloodan</v>
      </c>
      <c r="J298" t="str">
        <f t="shared" si="14"/>
        <v>Fathom Events</v>
      </c>
    </row>
    <row r="299" spans="1:10" ht="18" x14ac:dyDescent="0.2">
      <c r="A299" s="2">
        <v>299</v>
      </c>
      <c r="B299" s="3" t="s">
        <v>1205</v>
      </c>
      <c r="C299" s="4">
        <v>45457</v>
      </c>
      <c r="D299" s="2" t="s">
        <v>185</v>
      </c>
      <c r="E299" s="2" t="s">
        <v>55</v>
      </c>
      <c r="F299" s="5">
        <v>521366</v>
      </c>
      <c r="G299" s="6">
        <v>46098</v>
      </c>
      <c r="H299" t="str">
        <f t="shared" si="12"/>
        <v>Firebrand</v>
      </c>
      <c r="I299" t="str">
        <f t="shared" si="13"/>
        <v>firebrand</v>
      </c>
      <c r="J299" t="str">
        <f t="shared" si="14"/>
        <v>Roadside Attracti…</v>
      </c>
    </row>
    <row r="300" spans="1:10" ht="18" x14ac:dyDescent="0.2">
      <c r="A300" s="2">
        <v>300</v>
      </c>
      <c r="B300" s="3" t="s">
        <v>550</v>
      </c>
      <c r="C300" s="7">
        <v>31030</v>
      </c>
      <c r="D300" s="2" t="s">
        <v>256</v>
      </c>
      <c r="E300" s="2" t="s">
        <v>12</v>
      </c>
      <c r="F300" s="5">
        <v>513870</v>
      </c>
      <c r="G300" s="6">
        <v>45435</v>
      </c>
      <c r="H300" t="str">
        <f t="shared" si="12"/>
        <v>Dune</v>
      </c>
      <c r="I300" t="str">
        <f t="shared" si="13"/>
        <v>dune</v>
      </c>
      <c r="J300" t="str">
        <f t="shared" si="14"/>
        <v>Fathom Events</v>
      </c>
    </row>
    <row r="301" spans="1:10" ht="18" x14ac:dyDescent="0.2">
      <c r="A301" s="2">
        <v>301</v>
      </c>
      <c r="B301" s="3" t="s">
        <v>1206</v>
      </c>
      <c r="C301" s="4">
        <v>45583</v>
      </c>
      <c r="D301" s="2" t="s">
        <v>185</v>
      </c>
      <c r="E301" s="2" t="s">
        <v>55</v>
      </c>
      <c r="F301" s="5">
        <v>506520</v>
      </c>
      <c r="G301" s="6">
        <v>44785</v>
      </c>
      <c r="H301" t="str">
        <f t="shared" si="12"/>
        <v>Exhibiting Forgiveness</v>
      </c>
      <c r="I301" t="str">
        <f t="shared" si="13"/>
        <v>exhibitingforgiveness</v>
      </c>
      <c r="J301" t="str">
        <f t="shared" si="14"/>
        <v>Roadside Attracti…</v>
      </c>
    </row>
    <row r="302" spans="1:10" ht="18" x14ac:dyDescent="0.2">
      <c r="A302" s="2">
        <v>302</v>
      </c>
      <c r="B302" s="3" t="s">
        <v>215</v>
      </c>
      <c r="C302" s="4">
        <v>36847</v>
      </c>
      <c r="D302" s="2" t="s">
        <v>14</v>
      </c>
      <c r="E302" s="2" t="s">
        <v>8</v>
      </c>
      <c r="F302" s="5">
        <v>486080</v>
      </c>
      <c r="G302" s="6">
        <v>42978</v>
      </c>
      <c r="H302" t="str">
        <f t="shared" si="12"/>
        <v>How the Grinch Stole Christmas</v>
      </c>
      <c r="I302" t="str">
        <f t="shared" si="13"/>
        <v>howthegrinchstolechri</v>
      </c>
      <c r="J302" t="str">
        <f t="shared" si="14"/>
        <v>Universal</v>
      </c>
    </row>
    <row r="303" spans="1:10" ht="18" x14ac:dyDescent="0.2">
      <c r="A303" s="2">
        <v>303</v>
      </c>
      <c r="B303" s="3" t="s">
        <v>1207</v>
      </c>
      <c r="C303" s="7">
        <v>20778</v>
      </c>
      <c r="D303" s="2" t="s">
        <v>225</v>
      </c>
      <c r="E303" s="2" t="s">
        <v>12</v>
      </c>
      <c r="F303" s="5">
        <v>482258</v>
      </c>
      <c r="G303" s="6">
        <v>42640</v>
      </c>
      <c r="H303" t="str">
        <f t="shared" si="12"/>
        <v>Seven Samurai</v>
      </c>
      <c r="I303" t="str">
        <f t="shared" si="13"/>
        <v>sevensamurai</v>
      </c>
      <c r="J303" t="str">
        <f t="shared" si="14"/>
        <v>Janus Films</v>
      </c>
    </row>
    <row r="304" spans="1:10" ht="18" x14ac:dyDescent="0.2">
      <c r="A304" s="2">
        <v>304</v>
      </c>
      <c r="B304" s="3" t="s">
        <v>1208</v>
      </c>
      <c r="C304" s="4">
        <v>45373</v>
      </c>
      <c r="D304" s="2" t="s">
        <v>625</v>
      </c>
      <c r="E304" s="2" t="s">
        <v>89</v>
      </c>
      <c r="F304" s="5">
        <v>480991</v>
      </c>
      <c r="G304" s="6">
        <v>42528</v>
      </c>
      <c r="H304" t="str">
        <f t="shared" si="12"/>
        <v>William Shatner: You Can Call…</v>
      </c>
      <c r="I304" t="str">
        <f t="shared" si="13"/>
        <v>williamshatneryoucan</v>
      </c>
      <c r="J304" t="str">
        <f t="shared" si="14"/>
        <v>Falling Forward F…</v>
      </c>
    </row>
    <row r="305" spans="1:10" ht="18" x14ac:dyDescent="0.2">
      <c r="A305" s="2">
        <v>305</v>
      </c>
      <c r="B305" s="3" t="s">
        <v>149</v>
      </c>
      <c r="C305" s="7">
        <v>31231</v>
      </c>
      <c r="D305" s="2" t="s">
        <v>256</v>
      </c>
      <c r="E305" s="2" t="s">
        <v>8</v>
      </c>
      <c r="F305" s="5">
        <v>475835</v>
      </c>
      <c r="G305" s="6">
        <v>42072</v>
      </c>
      <c r="H305" t="str">
        <f t="shared" si="12"/>
        <v>Back to the Future</v>
      </c>
      <c r="I305" t="str">
        <f t="shared" si="13"/>
        <v>backtothefuture</v>
      </c>
      <c r="J305" t="str">
        <f t="shared" si="14"/>
        <v>Fathom Events</v>
      </c>
    </row>
    <row r="306" spans="1:10" ht="18" x14ac:dyDescent="0.2">
      <c r="A306" s="2">
        <v>306</v>
      </c>
      <c r="B306" s="3" t="s">
        <v>1209</v>
      </c>
      <c r="C306" s="4">
        <v>40009</v>
      </c>
      <c r="D306" s="2" t="s">
        <v>7</v>
      </c>
      <c r="E306" s="2" t="s">
        <v>8</v>
      </c>
      <c r="F306" s="5">
        <v>458189</v>
      </c>
      <c r="G306" s="6">
        <v>40512</v>
      </c>
      <c r="H306" t="str">
        <f t="shared" si="12"/>
        <v>Harry Potter and the Half-Blo…</v>
      </c>
      <c r="I306" t="str">
        <f t="shared" si="13"/>
        <v>harrypotterandthehalf</v>
      </c>
      <c r="J306" t="str">
        <f t="shared" si="14"/>
        <v>Warner Bros.</v>
      </c>
    </row>
    <row r="307" spans="1:10" ht="18" x14ac:dyDescent="0.2">
      <c r="A307" s="2">
        <v>307</v>
      </c>
      <c r="B307" s="3" t="s">
        <v>1210</v>
      </c>
      <c r="C307" s="4">
        <v>45520</v>
      </c>
      <c r="D307" s="2" t="s">
        <v>413</v>
      </c>
      <c r="E307" s="2" t="s">
        <v>50</v>
      </c>
      <c r="F307" s="5">
        <v>456590</v>
      </c>
      <c r="G307" s="6">
        <v>40370</v>
      </c>
      <c r="H307" t="str">
        <f t="shared" si="12"/>
        <v>Skincare</v>
      </c>
      <c r="I307" t="str">
        <f t="shared" si="13"/>
        <v>skincare</v>
      </c>
      <c r="J307" t="str">
        <f t="shared" si="14"/>
        <v>IFC Films</v>
      </c>
    </row>
    <row r="308" spans="1:10" ht="18" x14ac:dyDescent="0.2">
      <c r="A308" s="2">
        <v>308</v>
      </c>
      <c r="B308" s="3" t="s">
        <v>1211</v>
      </c>
      <c r="C308" s="4">
        <v>45366</v>
      </c>
      <c r="D308" s="2" t="s">
        <v>425</v>
      </c>
      <c r="E308" s="2" t="s">
        <v>38</v>
      </c>
      <c r="F308" s="5">
        <v>455708</v>
      </c>
      <c r="G308" s="6">
        <v>40292</v>
      </c>
      <c r="H308" t="str">
        <f t="shared" si="12"/>
        <v>Snack Shack</v>
      </c>
      <c r="I308" t="str">
        <f t="shared" si="13"/>
        <v>snackshack</v>
      </c>
      <c r="J308" t="str">
        <f t="shared" si="14"/>
        <v>Republic Pictures</v>
      </c>
    </row>
    <row r="309" spans="1:10" ht="18" x14ac:dyDescent="0.2">
      <c r="A309" s="2">
        <v>309</v>
      </c>
      <c r="B309" s="3" t="s">
        <v>1212</v>
      </c>
      <c r="C309" s="4">
        <v>41268</v>
      </c>
      <c r="D309" s="2" t="s">
        <v>14</v>
      </c>
      <c r="E309" s="2" t="s">
        <v>17</v>
      </c>
      <c r="F309" s="5">
        <v>450370</v>
      </c>
      <c r="G309" s="6">
        <v>39821</v>
      </c>
      <c r="H309" t="str">
        <f t="shared" si="12"/>
        <v>Les Misérables</v>
      </c>
      <c r="I309" t="str">
        <f t="shared" si="13"/>
        <v>lesmisérables</v>
      </c>
      <c r="J309" t="str">
        <f t="shared" si="14"/>
        <v>Universal</v>
      </c>
    </row>
    <row r="310" spans="1:10" ht="18" x14ac:dyDescent="0.2">
      <c r="A310" s="2">
        <v>310</v>
      </c>
      <c r="B310" s="3" t="s">
        <v>1213</v>
      </c>
      <c r="C310" s="4">
        <v>45548</v>
      </c>
      <c r="D310" s="2" t="s">
        <v>461</v>
      </c>
      <c r="E310" s="2" t="s">
        <v>50</v>
      </c>
      <c r="F310" s="5">
        <v>449020</v>
      </c>
      <c r="G310" s="6">
        <v>39701</v>
      </c>
      <c r="H310" t="str">
        <f t="shared" si="12"/>
        <v>The Critic</v>
      </c>
      <c r="I310" t="str">
        <f t="shared" si="13"/>
        <v>thecritic</v>
      </c>
      <c r="J310" t="str">
        <f t="shared" si="14"/>
        <v>Greenwich</v>
      </c>
    </row>
    <row r="311" spans="1:10" ht="18" x14ac:dyDescent="0.2">
      <c r="A311" s="2">
        <v>311</v>
      </c>
      <c r="B311" s="3" t="s">
        <v>1214</v>
      </c>
      <c r="C311" s="4">
        <v>45562</v>
      </c>
      <c r="D311" s="2" t="s">
        <v>413</v>
      </c>
      <c r="E311" s="2" t="s">
        <v>12</v>
      </c>
      <c r="F311" s="5">
        <v>433861</v>
      </c>
      <c r="G311" s="6">
        <v>38361</v>
      </c>
      <c r="H311" t="str">
        <f t="shared" si="12"/>
        <v>Azrael</v>
      </c>
      <c r="I311" t="str">
        <f t="shared" si="13"/>
        <v>azrael</v>
      </c>
      <c r="J311" t="str">
        <f t="shared" si="14"/>
        <v>IFC Films</v>
      </c>
    </row>
    <row r="312" spans="1:10" ht="18" x14ac:dyDescent="0.2">
      <c r="A312" s="2">
        <v>312</v>
      </c>
      <c r="B312" s="3" t="s">
        <v>1215</v>
      </c>
      <c r="C312" s="4">
        <v>45415</v>
      </c>
      <c r="D312" s="2" t="s">
        <v>242</v>
      </c>
      <c r="E312" s="2" t="s">
        <v>8</v>
      </c>
      <c r="F312" s="5">
        <v>426776</v>
      </c>
      <c r="G312" s="6">
        <v>37734</v>
      </c>
      <c r="H312" t="str">
        <f t="shared" si="12"/>
        <v>Dragonkeeper</v>
      </c>
      <c r="I312" t="str">
        <f t="shared" si="13"/>
        <v>dragonkeeper</v>
      </c>
      <c r="J312" t="str">
        <f t="shared" si="14"/>
        <v>Viva Pictures</v>
      </c>
    </row>
    <row r="313" spans="1:10" ht="18" x14ac:dyDescent="0.2">
      <c r="A313" s="2">
        <v>313</v>
      </c>
      <c r="B313" s="3" t="s">
        <v>1216</v>
      </c>
      <c r="C313" s="4">
        <v>45324</v>
      </c>
      <c r="D313" s="2" t="s">
        <v>185</v>
      </c>
      <c r="E313" s="2" t="s">
        <v>38</v>
      </c>
      <c r="F313" s="5">
        <v>422555</v>
      </c>
      <c r="G313" s="6">
        <v>37361</v>
      </c>
      <c r="H313" t="str">
        <f t="shared" si="12"/>
        <v>Scrambled</v>
      </c>
      <c r="I313" t="str">
        <f t="shared" si="13"/>
        <v>scrambled</v>
      </c>
      <c r="J313" t="str">
        <f t="shared" si="14"/>
        <v>Roadside Attracti…</v>
      </c>
    </row>
    <row r="314" spans="1:10" ht="18" x14ac:dyDescent="0.2">
      <c r="A314" s="2">
        <v>314</v>
      </c>
      <c r="B314" s="3" t="s">
        <v>354</v>
      </c>
      <c r="C314" s="4">
        <v>38674</v>
      </c>
      <c r="D314" s="2" t="s">
        <v>7</v>
      </c>
      <c r="E314" s="2" t="s">
        <v>8</v>
      </c>
      <c r="F314" s="5">
        <v>421798</v>
      </c>
      <c r="G314" s="6">
        <v>37294</v>
      </c>
      <c r="H314" t="str">
        <f t="shared" si="12"/>
        <v>Harry Potter and the Goblet o…</v>
      </c>
      <c r="I314" t="str">
        <f t="shared" si="13"/>
        <v>harrypotterandthegobl</v>
      </c>
      <c r="J314" t="str">
        <f t="shared" si="14"/>
        <v>Warner Bros.</v>
      </c>
    </row>
    <row r="315" spans="1:10" ht="18" x14ac:dyDescent="0.2">
      <c r="A315" s="2">
        <v>315</v>
      </c>
      <c r="B315" s="3" t="s">
        <v>1217</v>
      </c>
      <c r="C315" s="7">
        <v>29994</v>
      </c>
      <c r="D315" s="2" t="s">
        <v>375</v>
      </c>
      <c r="E315" s="2" t="s">
        <v>55</v>
      </c>
      <c r="F315" s="5">
        <v>421742</v>
      </c>
      <c r="G315" s="6">
        <v>37289</v>
      </c>
      <c r="H315" t="str">
        <f t="shared" si="12"/>
        <v>One From the Heart</v>
      </c>
      <c r="I315" t="str">
        <f t="shared" si="13"/>
        <v>onefromtheheart</v>
      </c>
      <c r="J315" t="str">
        <f t="shared" si="14"/>
        <v>Rialto Pictures</v>
      </c>
    </row>
    <row r="316" spans="1:10" ht="18" x14ac:dyDescent="0.2">
      <c r="A316" s="2">
        <v>316</v>
      </c>
      <c r="B316" s="3" t="s">
        <v>1218</v>
      </c>
      <c r="C316" s="4">
        <v>45463</v>
      </c>
      <c r="D316" s="2" t="s">
        <v>284</v>
      </c>
      <c r="E316" s="2" t="s">
        <v>55</v>
      </c>
      <c r="F316" s="5">
        <v>417579</v>
      </c>
      <c r="G316" s="6">
        <v>36921</v>
      </c>
      <c r="H316" t="str">
        <f t="shared" si="12"/>
        <v>JESUS: a Deaf Missions film</v>
      </c>
      <c r="I316" t="str">
        <f t="shared" si="13"/>
        <v>jesusadeafmissionsfi</v>
      </c>
      <c r="J316" t="str">
        <f t="shared" si="14"/>
        <v>Iconic Releasing</v>
      </c>
    </row>
    <row r="317" spans="1:10" ht="18" x14ac:dyDescent="0.2">
      <c r="A317" s="2">
        <v>317</v>
      </c>
      <c r="B317" s="3" t="s">
        <v>1219</v>
      </c>
      <c r="C317" s="4">
        <v>45387</v>
      </c>
      <c r="D317" s="2" t="s">
        <v>225</v>
      </c>
      <c r="E317" s="2" t="s">
        <v>55</v>
      </c>
      <c r="F317" s="5">
        <v>413978</v>
      </c>
      <c r="G317" s="6">
        <v>36603</v>
      </c>
      <c r="H317" t="str">
        <f t="shared" si="12"/>
        <v>La Bête</v>
      </c>
      <c r="I317" t="str">
        <f t="shared" si="13"/>
        <v>labête</v>
      </c>
      <c r="J317" t="str">
        <f t="shared" si="14"/>
        <v>Janus Films</v>
      </c>
    </row>
    <row r="318" spans="1:10" ht="18" x14ac:dyDescent="0.2">
      <c r="A318" s="2">
        <v>318</v>
      </c>
      <c r="B318" s="3" t="s">
        <v>1220</v>
      </c>
      <c r="C318" s="4">
        <v>38247</v>
      </c>
      <c r="D318" s="2" t="s">
        <v>125</v>
      </c>
      <c r="E318" s="2" t="s">
        <v>12</v>
      </c>
      <c r="F318" s="5">
        <v>409592</v>
      </c>
      <c r="G318" s="6">
        <v>36215</v>
      </c>
      <c r="H318" t="str">
        <f t="shared" si="12"/>
        <v>Ghost in the Shell 2: Innocen…</v>
      </c>
      <c r="I318" t="str">
        <f t="shared" si="13"/>
        <v>ghostintheshell2inn</v>
      </c>
      <c r="J318" t="str">
        <f t="shared" si="14"/>
        <v>GKIDS</v>
      </c>
    </row>
    <row r="319" spans="1:10" ht="18" x14ac:dyDescent="0.2">
      <c r="A319" s="2">
        <v>319</v>
      </c>
      <c r="B319" s="3" t="s">
        <v>410</v>
      </c>
      <c r="C319" s="4">
        <v>37575</v>
      </c>
      <c r="D319" s="2" t="s">
        <v>7</v>
      </c>
      <c r="E319" s="2" t="s">
        <v>8</v>
      </c>
      <c r="F319" s="5">
        <v>388375</v>
      </c>
      <c r="G319" s="6">
        <v>34339</v>
      </c>
      <c r="H319" t="str">
        <f t="shared" si="12"/>
        <v>Harry Potter and the Chamber …</v>
      </c>
      <c r="I319" t="str">
        <f t="shared" si="13"/>
        <v>harrypotterandthecham</v>
      </c>
      <c r="J319" t="str">
        <f t="shared" si="14"/>
        <v>Warner Bros.</v>
      </c>
    </row>
    <row r="320" spans="1:10" ht="18" x14ac:dyDescent="0.2">
      <c r="A320" s="2">
        <v>320</v>
      </c>
      <c r="B320" s="3" t="s">
        <v>1221</v>
      </c>
      <c r="C320" s="4">
        <v>45562</v>
      </c>
      <c r="D320" s="2" t="s">
        <v>443</v>
      </c>
      <c r="E320" s="2" t="s">
        <v>12</v>
      </c>
      <c r="F320" s="5">
        <v>388067</v>
      </c>
      <c r="G320" s="6">
        <v>34312</v>
      </c>
      <c r="H320" t="str">
        <f t="shared" si="12"/>
        <v>I, The Executioner</v>
      </c>
      <c r="I320" t="str">
        <f t="shared" si="13"/>
        <v>itheexecutioner</v>
      </c>
      <c r="J320" t="str">
        <f t="shared" si="14"/>
        <v>Blue Fox Entertai…</v>
      </c>
    </row>
    <row r="321" spans="1:10" ht="18" x14ac:dyDescent="0.2">
      <c r="A321" s="2">
        <v>321</v>
      </c>
      <c r="B321" s="3" t="s">
        <v>1222</v>
      </c>
      <c r="C321" s="4">
        <v>45401</v>
      </c>
      <c r="D321" s="2" t="s">
        <v>443</v>
      </c>
      <c r="E321" s="2" t="s">
        <v>55</v>
      </c>
      <c r="F321" s="5">
        <v>386891</v>
      </c>
      <c r="G321" s="6">
        <v>34208</v>
      </c>
      <c r="H321" t="str">
        <f t="shared" si="12"/>
        <v>Hard Miles</v>
      </c>
      <c r="I321" t="str">
        <f t="shared" si="13"/>
        <v>hardmiles</v>
      </c>
      <c r="J321" t="str">
        <f t="shared" si="14"/>
        <v>Blue Fox Entertai…</v>
      </c>
    </row>
    <row r="322" spans="1:10" ht="18" x14ac:dyDescent="0.2">
      <c r="A322" s="2">
        <v>322</v>
      </c>
      <c r="B322" s="3" t="s">
        <v>1223</v>
      </c>
      <c r="C322" s="4">
        <v>45520</v>
      </c>
      <c r="D322" s="2" t="s">
        <v>425</v>
      </c>
      <c r="E322" s="2" t="s">
        <v>55</v>
      </c>
      <c r="F322" s="5">
        <v>383520</v>
      </c>
      <c r="G322" s="6">
        <v>33910</v>
      </c>
      <c r="H322" t="str">
        <f t="shared" ref="H322:H385" si="15">IFERROR(TRIM(LEFT(B322,FIND("(",B322)-1)),TRIM(B322))</f>
        <v>Rob Peace</v>
      </c>
      <c r="I322" t="str">
        <f t="shared" ref="I322:I385" si="16">SUBSTITUTE(SUBSTITUTE(SUBSTITUTE(SUBSTITUTE(SUBSTITUTE(SUBSTITUTE(SUBSTITUTE(SUBSTITUTE(SUBSTITUTE(SUBSTITUTE(SUBSTITUTE(SUBSTITUTE(LOWER(LEFT(SUBSTITUTE(H322,"…",""),25)),":",""),",",""),".",""),"'",""),"’",""),"!",""),"*",""),"—",""),"–",""),"-",""),"&amp;","")," ","")</f>
        <v>robpeace</v>
      </c>
      <c r="J322" t="str">
        <f t="shared" ref="J322:J385" si="17">IF(D322="","Other",D322)</f>
        <v>Republic Pictures</v>
      </c>
    </row>
    <row r="323" spans="1:10" ht="18" x14ac:dyDescent="0.2">
      <c r="A323" s="2">
        <v>323</v>
      </c>
      <c r="B323" s="3" t="s">
        <v>1224</v>
      </c>
      <c r="C323" s="4">
        <v>42923</v>
      </c>
      <c r="D323" s="2" t="s">
        <v>33</v>
      </c>
      <c r="E323" s="2" t="s">
        <v>12</v>
      </c>
      <c r="F323" s="5">
        <v>379836</v>
      </c>
      <c r="G323" s="6">
        <v>33584</v>
      </c>
      <c r="H323" t="str">
        <f t="shared" si="15"/>
        <v>Spider-Man: Homecoming</v>
      </c>
      <c r="I323" t="str">
        <f t="shared" si="16"/>
        <v>spidermanhomecoming</v>
      </c>
      <c r="J323" t="str">
        <f t="shared" si="17"/>
        <v>Sony Pictures</v>
      </c>
    </row>
    <row r="324" spans="1:10" ht="18" x14ac:dyDescent="0.2">
      <c r="A324" s="2">
        <v>324</v>
      </c>
      <c r="B324" s="3" t="s">
        <v>1225</v>
      </c>
      <c r="C324" s="7">
        <v>27067</v>
      </c>
      <c r="D324" s="2" t="s">
        <v>256</v>
      </c>
      <c r="E324" s="2" t="s">
        <v>38</v>
      </c>
      <c r="F324" s="5">
        <v>378189</v>
      </c>
      <c r="G324" s="6">
        <v>33438</v>
      </c>
      <c r="H324" t="str">
        <f t="shared" si="15"/>
        <v>Blazing Saddles</v>
      </c>
      <c r="I324" t="str">
        <f t="shared" si="16"/>
        <v>blazingsaddles</v>
      </c>
      <c r="J324" t="str">
        <f t="shared" si="17"/>
        <v>Fathom Events</v>
      </c>
    </row>
    <row r="325" spans="1:10" ht="18" x14ac:dyDescent="0.2">
      <c r="A325" s="2">
        <v>325</v>
      </c>
      <c r="B325" s="3" t="s">
        <v>1226</v>
      </c>
      <c r="C325" s="7">
        <v>32834</v>
      </c>
      <c r="D325" s="2" t="s">
        <v>14</v>
      </c>
      <c r="E325" s="2" t="s">
        <v>8</v>
      </c>
      <c r="F325" s="5">
        <v>361195</v>
      </c>
      <c r="G325" s="6">
        <v>31936</v>
      </c>
      <c r="H325" t="str">
        <f t="shared" si="15"/>
        <v>Back to the Future Part II</v>
      </c>
      <c r="I325" t="str">
        <f t="shared" si="16"/>
        <v>backtothefutureparti</v>
      </c>
      <c r="J325" t="str">
        <f t="shared" si="17"/>
        <v>Universal</v>
      </c>
    </row>
    <row r="326" spans="1:10" ht="18" x14ac:dyDescent="0.2">
      <c r="A326" s="2">
        <v>326</v>
      </c>
      <c r="B326" s="3" t="s">
        <v>1227</v>
      </c>
      <c r="C326" s="4">
        <v>45513</v>
      </c>
      <c r="D326" s="2" t="s">
        <v>641</v>
      </c>
      <c r="E326" s="2" t="s">
        <v>55</v>
      </c>
      <c r="F326" s="5">
        <v>352135</v>
      </c>
      <c r="G326" s="6">
        <v>31135</v>
      </c>
      <c r="H326" t="str">
        <f t="shared" si="15"/>
        <v>Good One</v>
      </c>
      <c r="I326" t="str">
        <f t="shared" si="16"/>
        <v>goodone</v>
      </c>
      <c r="J326" t="str">
        <f t="shared" si="17"/>
        <v>Metrograph Pictur…</v>
      </c>
    </row>
    <row r="327" spans="1:10" ht="18" x14ac:dyDescent="0.2">
      <c r="A327" s="2">
        <v>327</v>
      </c>
      <c r="B327" s="3" t="s">
        <v>1228</v>
      </c>
      <c r="C327" s="4">
        <v>37029</v>
      </c>
      <c r="D327" s="2" t="s">
        <v>256</v>
      </c>
      <c r="E327" s="2" t="s">
        <v>8</v>
      </c>
      <c r="F327" s="5">
        <v>348410</v>
      </c>
      <c r="G327" s="6">
        <v>30805</v>
      </c>
      <c r="H327" t="str">
        <f t="shared" si="15"/>
        <v>Shrek</v>
      </c>
      <c r="I327" t="str">
        <f t="shared" si="16"/>
        <v>shrek</v>
      </c>
      <c r="J327" t="str">
        <f t="shared" si="17"/>
        <v>Fathom Events</v>
      </c>
    </row>
    <row r="328" spans="1:10" ht="18" x14ac:dyDescent="0.2">
      <c r="A328" s="2">
        <v>328</v>
      </c>
      <c r="B328" s="3" t="s">
        <v>1229</v>
      </c>
      <c r="C328" s="4">
        <v>45362</v>
      </c>
      <c r="D328" s="2" t="s">
        <v>256</v>
      </c>
      <c r="E328" s="2" t="s">
        <v>55</v>
      </c>
      <c r="F328" s="5">
        <v>348317</v>
      </c>
      <c r="G328" s="6">
        <v>30797</v>
      </c>
      <c r="H328" t="str">
        <f t="shared" si="15"/>
        <v>Forty-Seven Days with Jesus</v>
      </c>
      <c r="I328" t="str">
        <f t="shared" si="16"/>
        <v>fortysevendayswithjes</v>
      </c>
      <c r="J328" t="str">
        <f t="shared" si="17"/>
        <v>Fathom Events</v>
      </c>
    </row>
    <row r="329" spans="1:10" ht="18" x14ac:dyDescent="0.2">
      <c r="A329" s="2">
        <v>329</v>
      </c>
      <c r="B329" s="3" t="s">
        <v>1230</v>
      </c>
      <c r="C329" s="7">
        <v>30995</v>
      </c>
      <c r="D329" s="2" t="s">
        <v>1231</v>
      </c>
      <c r="E329" s="2" t="s">
        <v>55</v>
      </c>
      <c r="F329" s="5">
        <v>345760</v>
      </c>
      <c r="G329" s="6">
        <v>30571</v>
      </c>
      <c r="H329" t="str">
        <f t="shared" si="15"/>
        <v>Paris, Texas</v>
      </c>
      <c r="I329" t="str">
        <f t="shared" si="16"/>
        <v>paristexas</v>
      </c>
      <c r="J329" t="str">
        <f t="shared" si="17"/>
        <v>20th Century Fox</v>
      </c>
    </row>
    <row r="330" spans="1:10" ht="18" x14ac:dyDescent="0.2">
      <c r="A330" s="2">
        <v>330</v>
      </c>
      <c r="B330" s="3" t="s">
        <v>1232</v>
      </c>
      <c r="C330" s="4">
        <v>45268</v>
      </c>
      <c r="D330" s="2" t="s">
        <v>225</v>
      </c>
      <c r="E330" s="2" t="s">
        <v>89</v>
      </c>
      <c r="F330" s="5">
        <v>344601</v>
      </c>
      <c r="G330" s="6">
        <v>30469</v>
      </c>
      <c r="H330" t="str">
        <f t="shared" si="15"/>
        <v>Anselm: Das Rauschen der Zeit</v>
      </c>
      <c r="I330" t="str">
        <f t="shared" si="16"/>
        <v>anselmdasrauschender</v>
      </c>
      <c r="J330" t="str">
        <f t="shared" si="17"/>
        <v>Janus Films</v>
      </c>
    </row>
    <row r="331" spans="1:10" ht="18" x14ac:dyDescent="0.2">
      <c r="A331" s="2">
        <v>331</v>
      </c>
      <c r="B331" s="3" t="s">
        <v>1233</v>
      </c>
      <c r="C331" s="7">
        <v>15729</v>
      </c>
      <c r="D331" s="2" t="s">
        <v>256</v>
      </c>
      <c r="E331" s="2" t="s">
        <v>55</v>
      </c>
      <c r="F331" s="5">
        <v>343492</v>
      </c>
      <c r="G331" s="6">
        <v>30371</v>
      </c>
      <c r="H331" t="str">
        <f t="shared" si="15"/>
        <v>Casablanca</v>
      </c>
      <c r="I331" t="str">
        <f t="shared" si="16"/>
        <v>casablanca</v>
      </c>
      <c r="J331" t="str">
        <f t="shared" si="17"/>
        <v>Fathom Events</v>
      </c>
    </row>
    <row r="332" spans="1:10" ht="18" x14ac:dyDescent="0.2">
      <c r="A332" s="2">
        <v>332</v>
      </c>
      <c r="B332" s="3" t="s">
        <v>1234</v>
      </c>
      <c r="C332" s="4">
        <v>45513</v>
      </c>
      <c r="D332" s="2" t="s">
        <v>260</v>
      </c>
      <c r="E332" s="2" t="s">
        <v>12</v>
      </c>
      <c r="F332" s="5">
        <v>336003</v>
      </c>
      <c r="G332" s="6">
        <v>29708</v>
      </c>
      <c r="H332" t="str">
        <f t="shared" si="15"/>
        <v>Twilight of the Warriors: Wal…</v>
      </c>
      <c r="I332" t="str">
        <f t="shared" si="16"/>
        <v>twilightofthewarriors</v>
      </c>
      <c r="J332" t="str">
        <f t="shared" si="17"/>
        <v>Well Go USA</v>
      </c>
    </row>
    <row r="333" spans="1:10" ht="18" x14ac:dyDescent="0.2">
      <c r="A333" s="2">
        <v>333</v>
      </c>
      <c r="B333" s="3" t="s">
        <v>1235</v>
      </c>
      <c r="C333" s="4">
        <v>39274</v>
      </c>
      <c r="D333" s="2" t="s">
        <v>7</v>
      </c>
      <c r="E333" s="2" t="s">
        <v>8</v>
      </c>
      <c r="F333" s="5">
        <v>326632</v>
      </c>
      <c r="G333" s="6">
        <v>28880</v>
      </c>
      <c r="H333" t="str">
        <f t="shared" si="15"/>
        <v>Harry Potter and the Order of…</v>
      </c>
      <c r="I333" t="str">
        <f t="shared" si="16"/>
        <v>harrypotterandtheorde</v>
      </c>
      <c r="J333" t="str">
        <f t="shared" si="17"/>
        <v>Warner Bros.</v>
      </c>
    </row>
    <row r="334" spans="1:10" ht="18" x14ac:dyDescent="0.2">
      <c r="A334" s="2">
        <v>334</v>
      </c>
      <c r="B334" s="3" t="s">
        <v>1236</v>
      </c>
      <c r="C334" s="4">
        <v>45317</v>
      </c>
      <c r="D334" s="2" t="s">
        <v>52</v>
      </c>
      <c r="E334" s="2" t="s">
        <v>50</v>
      </c>
      <c r="F334" s="5">
        <v>321000</v>
      </c>
      <c r="G334" s="6">
        <v>28382</v>
      </c>
      <c r="H334" t="str">
        <f t="shared" si="15"/>
        <v>Miller’s Girl</v>
      </c>
      <c r="I334" t="str">
        <f t="shared" si="16"/>
        <v>millersgirl</v>
      </c>
      <c r="J334" t="str">
        <f t="shared" si="17"/>
        <v>Lionsgate</v>
      </c>
    </row>
    <row r="335" spans="1:10" ht="18" x14ac:dyDescent="0.2">
      <c r="A335" s="2">
        <v>335</v>
      </c>
      <c r="B335" s="3" t="s">
        <v>1237</v>
      </c>
      <c r="C335" s="4">
        <v>39577</v>
      </c>
      <c r="D335" s="2" t="s">
        <v>185</v>
      </c>
      <c r="E335" s="2" t="s">
        <v>55</v>
      </c>
      <c r="F335" s="5">
        <v>317042</v>
      </c>
      <c r="G335" s="6">
        <v>28032</v>
      </c>
      <c r="H335" t="str">
        <f t="shared" si="15"/>
        <v>The Fall</v>
      </c>
      <c r="I335" t="str">
        <f t="shared" si="16"/>
        <v>thefall</v>
      </c>
      <c r="J335" t="str">
        <f t="shared" si="17"/>
        <v>Roadside Attracti…</v>
      </c>
    </row>
    <row r="336" spans="1:10" ht="18" x14ac:dyDescent="0.2">
      <c r="A336" s="2">
        <v>336</v>
      </c>
      <c r="B336" s="3" t="s">
        <v>1238</v>
      </c>
      <c r="C336" s="4">
        <v>43557</v>
      </c>
      <c r="D336" s="2" t="s">
        <v>125</v>
      </c>
      <c r="E336" s="2" t="s">
        <v>55</v>
      </c>
      <c r="F336" s="5">
        <v>314966</v>
      </c>
      <c r="G336" s="6">
        <v>27848</v>
      </c>
      <c r="H336" t="str">
        <f t="shared" si="15"/>
        <v>A Silent Voice</v>
      </c>
      <c r="I336" t="str">
        <f t="shared" si="16"/>
        <v>asilentvoice</v>
      </c>
      <c r="J336" t="str">
        <f t="shared" si="17"/>
        <v>GKIDS</v>
      </c>
    </row>
    <row r="337" spans="1:10" ht="18" x14ac:dyDescent="0.2">
      <c r="A337" s="2">
        <v>337</v>
      </c>
      <c r="B337" s="3" t="s">
        <v>1239</v>
      </c>
      <c r="C337" s="4">
        <v>45548</v>
      </c>
      <c r="D337" s="2" t="s">
        <v>260</v>
      </c>
      <c r="E337" s="2" t="s">
        <v>55</v>
      </c>
      <c r="F337" s="5">
        <v>303772</v>
      </c>
      <c r="G337" s="6">
        <v>26859</v>
      </c>
      <c r="H337" t="str">
        <f t="shared" si="15"/>
        <v>Lahn mah</v>
      </c>
      <c r="I337" t="str">
        <f t="shared" si="16"/>
        <v>lahnmah</v>
      </c>
      <c r="J337" t="str">
        <f t="shared" si="17"/>
        <v>Well Go USA</v>
      </c>
    </row>
    <row r="338" spans="1:10" ht="18" x14ac:dyDescent="0.2">
      <c r="A338" s="2">
        <v>338</v>
      </c>
      <c r="B338" s="3" t="s">
        <v>1240</v>
      </c>
      <c r="C338" s="4">
        <v>45282</v>
      </c>
      <c r="D338" s="2" t="s">
        <v>147</v>
      </c>
      <c r="E338" s="2" t="s">
        <v>55</v>
      </c>
      <c r="F338" s="5">
        <v>302971</v>
      </c>
      <c r="G338" s="6">
        <v>26788</v>
      </c>
      <c r="H338" t="str">
        <f t="shared" si="15"/>
        <v>Memory</v>
      </c>
      <c r="I338" t="str">
        <f t="shared" si="16"/>
        <v>memory</v>
      </c>
      <c r="J338" t="str">
        <f t="shared" si="17"/>
        <v>Ketchup Entertain…</v>
      </c>
    </row>
    <row r="339" spans="1:10" ht="18" x14ac:dyDescent="0.2">
      <c r="A339" s="2">
        <v>339</v>
      </c>
      <c r="B339" s="3" t="s">
        <v>1241</v>
      </c>
      <c r="C339" s="7">
        <v>30995</v>
      </c>
      <c r="D339" s="2" t="s">
        <v>1242</v>
      </c>
      <c r="E339" s="2" t="s">
        <v>19</v>
      </c>
      <c r="F339" s="5">
        <v>300380</v>
      </c>
      <c r="G339" s="6">
        <v>26559</v>
      </c>
      <c r="H339" t="str">
        <f t="shared" si="15"/>
        <v>A Nightmare on Elm Street</v>
      </c>
      <c r="I339" t="str">
        <f t="shared" si="16"/>
        <v>anightmareonelmstreet</v>
      </c>
      <c r="J339" t="str">
        <f t="shared" si="17"/>
        <v>New Line</v>
      </c>
    </row>
    <row r="340" spans="1:10" ht="18" x14ac:dyDescent="0.2">
      <c r="A340" s="2">
        <v>340</v>
      </c>
      <c r="B340" s="3" t="s">
        <v>1243</v>
      </c>
      <c r="C340" s="4">
        <v>45281</v>
      </c>
      <c r="D340" s="2" t="s">
        <v>139</v>
      </c>
      <c r="E340" s="2" t="s">
        <v>38</v>
      </c>
      <c r="F340" s="5">
        <v>299344</v>
      </c>
      <c r="G340" s="6">
        <v>26467</v>
      </c>
      <c r="H340" t="str">
        <f t="shared" si="15"/>
        <v>Dunki</v>
      </c>
      <c r="I340" t="str">
        <f t="shared" si="16"/>
        <v>dunki</v>
      </c>
      <c r="J340" t="str">
        <f t="shared" si="17"/>
        <v>Yash Raj Films</v>
      </c>
    </row>
    <row r="341" spans="1:10" ht="18" x14ac:dyDescent="0.2">
      <c r="A341" s="2">
        <v>341</v>
      </c>
      <c r="B341" s="3" t="s">
        <v>411</v>
      </c>
      <c r="C341" s="4">
        <v>40501</v>
      </c>
      <c r="D341" s="2" t="s">
        <v>7</v>
      </c>
      <c r="E341" s="2" t="s">
        <v>8</v>
      </c>
      <c r="F341" s="5">
        <v>298505</v>
      </c>
      <c r="G341" s="6">
        <v>26393</v>
      </c>
      <c r="H341" t="str">
        <f t="shared" si="15"/>
        <v>Harry Potter and the Deathly …</v>
      </c>
      <c r="I341" t="str">
        <f t="shared" si="16"/>
        <v>harrypotterandthedeat</v>
      </c>
      <c r="J341" t="str">
        <f t="shared" si="17"/>
        <v>Warner Bros.</v>
      </c>
    </row>
    <row r="342" spans="1:10" ht="18" x14ac:dyDescent="0.2">
      <c r="A342" s="2">
        <v>342</v>
      </c>
      <c r="B342" s="3" t="s">
        <v>1244</v>
      </c>
      <c r="C342" s="4">
        <v>45401</v>
      </c>
      <c r="D342" s="2" t="s">
        <v>135</v>
      </c>
      <c r="E342" s="2" t="s">
        <v>55</v>
      </c>
      <c r="F342" s="5">
        <v>296535</v>
      </c>
      <c r="G342" s="6">
        <v>26219</v>
      </c>
      <c r="H342" t="str">
        <f t="shared" si="15"/>
        <v>We Grown Now</v>
      </c>
      <c r="I342" t="str">
        <f t="shared" si="16"/>
        <v>wegrownnow</v>
      </c>
      <c r="J342" t="str">
        <f t="shared" si="17"/>
        <v>Sony Pictures Cla…</v>
      </c>
    </row>
    <row r="343" spans="1:10" ht="18" x14ac:dyDescent="0.2">
      <c r="A343" s="2">
        <v>343</v>
      </c>
      <c r="B343" s="3" t="s">
        <v>1245</v>
      </c>
      <c r="C343" s="4">
        <v>39605</v>
      </c>
      <c r="D343" s="2" t="s">
        <v>26</v>
      </c>
      <c r="E343" s="2" t="s">
        <v>8</v>
      </c>
      <c r="F343" s="5">
        <v>292955</v>
      </c>
      <c r="G343" s="6">
        <v>25902</v>
      </c>
      <c r="H343" t="str">
        <f t="shared" si="15"/>
        <v>Kung Fu Panda</v>
      </c>
      <c r="I343" t="str">
        <f t="shared" si="16"/>
        <v>kungfupanda</v>
      </c>
      <c r="J343" t="str">
        <f t="shared" si="17"/>
        <v>Paramount Pictures</v>
      </c>
    </row>
    <row r="344" spans="1:10" ht="18" x14ac:dyDescent="0.2">
      <c r="A344" s="2">
        <v>344</v>
      </c>
      <c r="B344" s="3" t="s">
        <v>1246</v>
      </c>
      <c r="C344" s="4">
        <v>45359</v>
      </c>
      <c r="D344" s="2" t="s">
        <v>185</v>
      </c>
      <c r="E344" s="2" t="s">
        <v>38</v>
      </c>
      <c r="F344" s="5">
        <v>292687</v>
      </c>
      <c r="G344" s="6">
        <v>25879</v>
      </c>
      <c r="H344" t="str">
        <f t="shared" si="15"/>
        <v>Accidental Texan</v>
      </c>
      <c r="I344" t="str">
        <f t="shared" si="16"/>
        <v>accidentaltexan</v>
      </c>
      <c r="J344" t="str">
        <f t="shared" si="17"/>
        <v>Roadside Attracti…</v>
      </c>
    </row>
    <row r="345" spans="1:10" ht="18" x14ac:dyDescent="0.2">
      <c r="A345" s="2">
        <v>345</v>
      </c>
      <c r="B345" s="3" t="s">
        <v>1247</v>
      </c>
      <c r="C345" s="4">
        <v>45247</v>
      </c>
      <c r="D345" s="2" t="s">
        <v>175</v>
      </c>
      <c r="E345" s="2" t="s">
        <v>55</v>
      </c>
      <c r="F345" s="5">
        <v>289545</v>
      </c>
      <c r="G345" s="6">
        <v>25601</v>
      </c>
      <c r="H345" t="str">
        <f t="shared" si="15"/>
        <v>Kuolleet lehdet</v>
      </c>
      <c r="I345" t="str">
        <f t="shared" si="16"/>
        <v>kuolleetlehdet</v>
      </c>
      <c r="J345" t="str">
        <f t="shared" si="17"/>
        <v>MUBI</v>
      </c>
    </row>
    <row r="346" spans="1:10" ht="18" x14ac:dyDescent="0.2">
      <c r="A346" s="2">
        <v>346</v>
      </c>
      <c r="B346" s="3" t="s">
        <v>1248</v>
      </c>
      <c r="C346" s="4">
        <v>45464</v>
      </c>
      <c r="D346" s="2" t="s">
        <v>49</v>
      </c>
      <c r="E346" s="2" t="s">
        <v>89</v>
      </c>
      <c r="F346" s="5">
        <v>283358</v>
      </c>
      <c r="G346" s="6">
        <v>25054</v>
      </c>
      <c r="H346" t="str">
        <f t="shared" si="15"/>
        <v>I Am: Celine Dion</v>
      </c>
      <c r="I346" t="str">
        <f t="shared" si="16"/>
        <v>iamcelinedion</v>
      </c>
      <c r="J346" t="str">
        <f t="shared" si="17"/>
        <v>Amazon MGM Studios</v>
      </c>
    </row>
    <row r="347" spans="1:10" ht="18" x14ac:dyDescent="0.2">
      <c r="A347" s="2">
        <v>347</v>
      </c>
      <c r="B347" s="3" t="s">
        <v>1249</v>
      </c>
      <c r="C347" s="4">
        <v>45079</v>
      </c>
      <c r="D347" s="2" t="s">
        <v>33</v>
      </c>
      <c r="E347" s="2" t="s">
        <v>8</v>
      </c>
      <c r="F347" s="5">
        <v>282435</v>
      </c>
      <c r="G347" s="6">
        <v>24972</v>
      </c>
      <c r="H347" t="str">
        <f t="shared" si="15"/>
        <v>Spider-Man: Across the Spider…</v>
      </c>
      <c r="I347" t="str">
        <f t="shared" si="16"/>
        <v>spidermanacrossthesp</v>
      </c>
      <c r="J347" t="str">
        <f t="shared" si="17"/>
        <v>Sony Pictures</v>
      </c>
    </row>
    <row r="348" spans="1:10" ht="18" x14ac:dyDescent="0.2">
      <c r="A348" s="2">
        <v>348</v>
      </c>
      <c r="B348" s="3" t="s">
        <v>1250</v>
      </c>
      <c r="C348" s="4">
        <v>45387</v>
      </c>
      <c r="D348" s="2" t="s">
        <v>65</v>
      </c>
      <c r="E348" s="2" t="s">
        <v>55</v>
      </c>
      <c r="F348" s="5">
        <v>280510</v>
      </c>
      <c r="G348" s="6">
        <v>24802</v>
      </c>
      <c r="H348" t="str">
        <f t="shared" si="15"/>
        <v>Housekeeping for Beginners</v>
      </c>
      <c r="I348" t="str">
        <f t="shared" si="16"/>
        <v>housekeepingforbeginner</v>
      </c>
      <c r="J348" t="str">
        <f t="shared" si="17"/>
        <v>Focus Features</v>
      </c>
    </row>
    <row r="349" spans="1:10" ht="18" x14ac:dyDescent="0.2">
      <c r="A349" s="2">
        <v>349</v>
      </c>
      <c r="B349" s="3" t="s">
        <v>1251</v>
      </c>
      <c r="C349" s="4">
        <v>44743</v>
      </c>
      <c r="D349" s="2" t="s">
        <v>14</v>
      </c>
      <c r="E349" s="2" t="s">
        <v>8</v>
      </c>
      <c r="F349" s="5">
        <v>278930</v>
      </c>
      <c r="G349" s="6">
        <v>24662</v>
      </c>
      <c r="H349" t="str">
        <f t="shared" si="15"/>
        <v>Minions: The Rise of Gru</v>
      </c>
      <c r="I349" t="str">
        <f t="shared" si="16"/>
        <v>minionstheriseofgru</v>
      </c>
      <c r="J349" t="str">
        <f t="shared" si="17"/>
        <v>Universal</v>
      </c>
    </row>
    <row r="350" spans="1:10" ht="18" x14ac:dyDescent="0.2">
      <c r="A350" s="2">
        <v>350</v>
      </c>
      <c r="B350" s="3" t="s">
        <v>1252</v>
      </c>
      <c r="C350" s="7">
        <v>30841</v>
      </c>
      <c r="D350" s="2" t="s">
        <v>7</v>
      </c>
      <c r="E350" s="2" t="s">
        <v>38</v>
      </c>
      <c r="F350" s="5">
        <v>275692</v>
      </c>
      <c r="G350" s="6">
        <v>24376</v>
      </c>
      <c r="H350" t="str">
        <f t="shared" si="15"/>
        <v>Gremlins</v>
      </c>
      <c r="I350" t="str">
        <f t="shared" si="16"/>
        <v>gremlins</v>
      </c>
      <c r="J350" t="str">
        <f t="shared" si="17"/>
        <v>Warner Bros.</v>
      </c>
    </row>
    <row r="351" spans="1:10" ht="18" x14ac:dyDescent="0.2">
      <c r="A351" s="2">
        <v>351</v>
      </c>
      <c r="B351" s="3" t="s">
        <v>1253</v>
      </c>
      <c r="C351" s="4">
        <v>45399</v>
      </c>
      <c r="D351" s="2" t="s">
        <v>256</v>
      </c>
      <c r="E351" s="2" t="s">
        <v>55</v>
      </c>
      <c r="F351" s="5">
        <v>273569</v>
      </c>
      <c r="G351" s="6">
        <v>24188</v>
      </c>
      <c r="H351" t="str">
        <f t="shared" si="15"/>
        <v>The Hopeful</v>
      </c>
      <c r="I351" t="str">
        <f t="shared" si="16"/>
        <v>thehopeful</v>
      </c>
      <c r="J351" t="str">
        <f t="shared" si="17"/>
        <v>Fathom Events</v>
      </c>
    </row>
    <row r="352" spans="1:10" ht="18" x14ac:dyDescent="0.2">
      <c r="A352" s="2">
        <v>352</v>
      </c>
      <c r="B352" s="3" t="s">
        <v>21</v>
      </c>
      <c r="C352" s="4">
        <v>40263</v>
      </c>
      <c r="D352" s="2" t="s">
        <v>26</v>
      </c>
      <c r="E352" s="2" t="s">
        <v>8</v>
      </c>
      <c r="F352" s="5">
        <v>270745</v>
      </c>
      <c r="G352" s="6">
        <v>23939</v>
      </c>
      <c r="H352" t="str">
        <f t="shared" si="15"/>
        <v>How to Train Your Dragon</v>
      </c>
      <c r="I352" t="str">
        <f t="shared" si="16"/>
        <v>howtotrainyourdragon</v>
      </c>
      <c r="J352" t="str">
        <f t="shared" si="17"/>
        <v>Paramount Pictures</v>
      </c>
    </row>
    <row r="353" spans="1:10" ht="18" x14ac:dyDescent="0.2">
      <c r="A353" s="2">
        <v>353</v>
      </c>
      <c r="B353" s="3" t="s">
        <v>1254</v>
      </c>
      <c r="C353" s="4">
        <v>45485</v>
      </c>
      <c r="D353" s="2" t="s">
        <v>1255</v>
      </c>
      <c r="E353" s="2" t="s">
        <v>55</v>
      </c>
      <c r="F353" s="5">
        <v>268183</v>
      </c>
      <c r="G353" s="6">
        <v>23712</v>
      </c>
      <c r="H353" t="str">
        <f t="shared" si="15"/>
        <v>National Anthem</v>
      </c>
      <c r="I353" t="str">
        <f t="shared" si="16"/>
        <v>nationalanthem</v>
      </c>
      <c r="J353" t="str">
        <f t="shared" si="17"/>
        <v>LD Entertainment</v>
      </c>
    </row>
    <row r="354" spans="1:10" ht="18" x14ac:dyDescent="0.2">
      <c r="A354" s="2">
        <v>354</v>
      </c>
      <c r="B354" s="3" t="s">
        <v>1256</v>
      </c>
      <c r="C354" s="4">
        <v>44621</v>
      </c>
      <c r="D354" s="2" t="s">
        <v>7</v>
      </c>
      <c r="E354" s="2" t="s">
        <v>12</v>
      </c>
      <c r="F354" s="5">
        <v>267320</v>
      </c>
      <c r="G354" s="6">
        <v>23636</v>
      </c>
      <c r="H354" t="str">
        <f t="shared" si="15"/>
        <v>The Batman</v>
      </c>
      <c r="I354" t="str">
        <f t="shared" si="16"/>
        <v>thebatman</v>
      </c>
      <c r="J354" t="str">
        <f t="shared" si="17"/>
        <v>Warner Bros.</v>
      </c>
    </row>
    <row r="355" spans="1:10" ht="18" x14ac:dyDescent="0.2">
      <c r="A355" s="2">
        <v>355</v>
      </c>
      <c r="B355" s="3" t="s">
        <v>1257</v>
      </c>
      <c r="C355" s="7">
        <v>31989</v>
      </c>
      <c r="D355" s="2" t="s">
        <v>7</v>
      </c>
      <c r="E355" s="2" t="s">
        <v>19</v>
      </c>
      <c r="F355" s="5">
        <v>265451</v>
      </c>
      <c r="G355" s="6">
        <v>23470</v>
      </c>
      <c r="H355" t="str">
        <f t="shared" si="15"/>
        <v>The Lost Boys</v>
      </c>
      <c r="I355" t="str">
        <f t="shared" si="16"/>
        <v>thelostboys</v>
      </c>
      <c r="J355" t="str">
        <f t="shared" si="17"/>
        <v>Warner Bros.</v>
      </c>
    </row>
    <row r="356" spans="1:10" ht="18" x14ac:dyDescent="0.2">
      <c r="A356" s="2">
        <v>356</v>
      </c>
      <c r="B356" s="3" t="s">
        <v>395</v>
      </c>
      <c r="C356" s="4">
        <v>43413</v>
      </c>
      <c r="D356" s="2" t="s">
        <v>14</v>
      </c>
      <c r="E356" s="2" t="s">
        <v>8</v>
      </c>
      <c r="F356" s="5">
        <v>262165</v>
      </c>
      <c r="G356" s="6">
        <v>23180</v>
      </c>
      <c r="H356" t="str">
        <f t="shared" si="15"/>
        <v>Dr. Seuss’ The Grinch</v>
      </c>
      <c r="I356" t="str">
        <f t="shared" si="16"/>
        <v>drseussthegrinch</v>
      </c>
      <c r="J356" t="str">
        <f t="shared" si="17"/>
        <v>Universal</v>
      </c>
    </row>
    <row r="357" spans="1:10" ht="18" x14ac:dyDescent="0.2">
      <c r="A357" s="2">
        <v>357</v>
      </c>
      <c r="B357" s="3" t="s">
        <v>1258</v>
      </c>
      <c r="C357" s="4">
        <v>45324</v>
      </c>
      <c r="D357" s="2" t="s">
        <v>289</v>
      </c>
      <c r="E357" s="2" t="s">
        <v>55</v>
      </c>
      <c r="F357" s="5">
        <v>257749</v>
      </c>
      <c r="G357" s="6">
        <v>22789</v>
      </c>
      <c r="H357" t="str">
        <f t="shared" si="15"/>
        <v>Bastarden</v>
      </c>
      <c r="I357" t="str">
        <f t="shared" si="16"/>
        <v>bastarden</v>
      </c>
      <c r="J357" t="str">
        <f t="shared" si="17"/>
        <v>Magnolia Pictures</v>
      </c>
    </row>
    <row r="358" spans="1:10" ht="18" x14ac:dyDescent="0.2">
      <c r="A358" s="2">
        <v>358</v>
      </c>
      <c r="B358" s="3" t="s">
        <v>1259</v>
      </c>
      <c r="C358" s="4">
        <v>45478</v>
      </c>
      <c r="D358" s="2" t="s">
        <v>260</v>
      </c>
      <c r="E358" s="2" t="s">
        <v>12</v>
      </c>
      <c r="F358" s="5">
        <v>256979</v>
      </c>
      <c r="G358" s="6">
        <v>22721</v>
      </c>
      <c r="H358" t="str">
        <f t="shared" si="15"/>
        <v>Escape</v>
      </c>
      <c r="I358" t="str">
        <f t="shared" si="16"/>
        <v>escape</v>
      </c>
      <c r="J358" t="str">
        <f t="shared" si="17"/>
        <v>Well Go USA</v>
      </c>
    </row>
    <row r="359" spans="1:10" ht="18" x14ac:dyDescent="0.2">
      <c r="A359" s="2">
        <v>359</v>
      </c>
      <c r="B359" s="3" t="s">
        <v>1260</v>
      </c>
      <c r="C359" s="4">
        <v>45597</v>
      </c>
      <c r="D359" s="2" t="s">
        <v>607</v>
      </c>
      <c r="E359" s="2" t="s">
        <v>55</v>
      </c>
      <c r="F359" s="5">
        <v>247568</v>
      </c>
      <c r="G359" s="6">
        <v>21889</v>
      </c>
      <c r="H359" t="str">
        <f t="shared" si="15"/>
        <v>The Carpenter</v>
      </c>
      <c r="I359" t="str">
        <f t="shared" si="16"/>
        <v>thecarpenter</v>
      </c>
      <c r="J359" t="str">
        <f t="shared" si="17"/>
        <v>Purdie Distributi…</v>
      </c>
    </row>
    <row r="360" spans="1:10" ht="18" x14ac:dyDescent="0.2">
      <c r="A360" s="2">
        <v>360</v>
      </c>
      <c r="B360" s="3" t="s">
        <v>1261</v>
      </c>
      <c r="C360" s="4">
        <v>45261</v>
      </c>
      <c r="D360" s="2" t="s">
        <v>431</v>
      </c>
      <c r="E360" s="2" t="s">
        <v>55</v>
      </c>
      <c r="F360" s="5">
        <v>245709</v>
      </c>
      <c r="G360" s="6">
        <v>21725</v>
      </c>
      <c r="H360" t="str">
        <f t="shared" si="15"/>
        <v>The Sweet East</v>
      </c>
      <c r="I360" t="str">
        <f t="shared" si="16"/>
        <v>thesweeteast</v>
      </c>
      <c r="J360" t="str">
        <f t="shared" si="17"/>
        <v>Utopia</v>
      </c>
    </row>
    <row r="361" spans="1:10" ht="18" x14ac:dyDescent="0.2">
      <c r="A361" s="2">
        <v>361</v>
      </c>
      <c r="B361" s="3" t="s">
        <v>238</v>
      </c>
      <c r="C361" s="4">
        <v>45646</v>
      </c>
      <c r="D361" s="2" t="s">
        <v>135</v>
      </c>
      <c r="E361" s="2" t="s">
        <v>55</v>
      </c>
      <c r="F361" s="5">
        <v>244912</v>
      </c>
      <c r="G361" s="6">
        <v>21654</v>
      </c>
      <c r="H361" t="str">
        <f t="shared" si="15"/>
        <v>The Room Next Door</v>
      </c>
      <c r="I361" t="str">
        <f t="shared" si="16"/>
        <v>theroomnextdoor</v>
      </c>
      <c r="J361" t="str">
        <f t="shared" si="17"/>
        <v>Sony Pictures Cla…</v>
      </c>
    </row>
    <row r="362" spans="1:10" ht="18" x14ac:dyDescent="0.2">
      <c r="A362" s="2">
        <v>362</v>
      </c>
      <c r="B362" s="3" t="s">
        <v>376</v>
      </c>
      <c r="C362" s="4">
        <v>45623</v>
      </c>
      <c r="D362" s="2" t="s">
        <v>77</v>
      </c>
      <c r="E362" s="2" t="s">
        <v>55</v>
      </c>
      <c r="F362" s="5">
        <v>243535</v>
      </c>
      <c r="G362" s="6">
        <v>21533</v>
      </c>
      <c r="H362" t="str">
        <f t="shared" si="15"/>
        <v>The Seed of the Sacred Fig</v>
      </c>
      <c r="I362" t="str">
        <f t="shared" si="16"/>
        <v>theseedofthesacredfi</v>
      </c>
      <c r="J362" t="str">
        <f t="shared" si="17"/>
        <v>Neon</v>
      </c>
    </row>
    <row r="363" spans="1:10" ht="18" x14ac:dyDescent="0.2">
      <c r="A363" s="2">
        <v>363</v>
      </c>
      <c r="B363" s="3" t="s">
        <v>1262</v>
      </c>
      <c r="C363" s="4">
        <v>41425</v>
      </c>
      <c r="D363" s="2" t="s">
        <v>477</v>
      </c>
      <c r="E363" s="2" t="s">
        <v>89</v>
      </c>
      <c r="F363" s="5">
        <v>243162</v>
      </c>
      <c r="G363" s="6">
        <v>21500</v>
      </c>
      <c r="H363" t="str">
        <f t="shared" si="15"/>
        <v>Nostalghia</v>
      </c>
      <c r="I363" t="str">
        <f t="shared" si="16"/>
        <v>nostalghia</v>
      </c>
      <c r="J363" t="str">
        <f t="shared" si="17"/>
        <v>Kino Lorber</v>
      </c>
    </row>
    <row r="364" spans="1:10" ht="18" x14ac:dyDescent="0.2">
      <c r="A364" s="2">
        <v>364</v>
      </c>
      <c r="B364" s="3" t="s">
        <v>1263</v>
      </c>
      <c r="C364" s="4">
        <v>45478</v>
      </c>
      <c r="D364" s="2" t="s">
        <v>33</v>
      </c>
      <c r="E364" s="2" t="s">
        <v>55</v>
      </c>
      <c r="F364" s="5">
        <v>242069</v>
      </c>
      <c r="G364" s="6">
        <v>21403</v>
      </c>
      <c r="H364" t="str">
        <f t="shared" si="15"/>
        <v>Hijack 1971</v>
      </c>
      <c r="I364" t="str">
        <f t="shared" si="16"/>
        <v>hijack1971</v>
      </c>
      <c r="J364" t="str">
        <f t="shared" si="17"/>
        <v>Sony Pictures</v>
      </c>
    </row>
    <row r="365" spans="1:10" ht="18" x14ac:dyDescent="0.2">
      <c r="A365" s="2">
        <v>365</v>
      </c>
      <c r="B365" s="3" t="s">
        <v>226</v>
      </c>
      <c r="C365" s="4">
        <v>45639</v>
      </c>
      <c r="D365" s="2" t="s">
        <v>49</v>
      </c>
      <c r="E365" s="2" t="s">
        <v>55</v>
      </c>
      <c r="F365" s="5">
        <v>236973</v>
      </c>
      <c r="G365" s="6">
        <v>20953</v>
      </c>
      <c r="H365" t="str">
        <f t="shared" si="15"/>
        <v>Nickel Boys</v>
      </c>
      <c r="I365" t="str">
        <f t="shared" si="16"/>
        <v>nickelboys</v>
      </c>
      <c r="J365" t="str">
        <f t="shared" si="17"/>
        <v>Amazon MGM Studios</v>
      </c>
    </row>
    <row r="366" spans="1:10" ht="18" x14ac:dyDescent="0.2">
      <c r="A366" s="2">
        <v>366</v>
      </c>
      <c r="B366" s="3" t="s">
        <v>1264</v>
      </c>
      <c r="C366" s="4">
        <v>45392</v>
      </c>
      <c r="D366" s="2" t="s">
        <v>313</v>
      </c>
      <c r="E366" s="2" t="s">
        <v>89</v>
      </c>
      <c r="F366" s="5">
        <v>232803</v>
      </c>
      <c r="G366" s="6">
        <v>20584</v>
      </c>
      <c r="H366" t="str">
        <f t="shared" si="15"/>
        <v>It’s Only Life After All</v>
      </c>
      <c r="I366" t="str">
        <f t="shared" si="16"/>
        <v>itsonlylifeafterall</v>
      </c>
      <c r="J366" t="str">
        <f t="shared" si="17"/>
        <v>Oscilloscope Pict…</v>
      </c>
    </row>
    <row r="367" spans="1:10" ht="18" x14ac:dyDescent="0.2">
      <c r="A367" s="2">
        <v>367</v>
      </c>
      <c r="B367" s="3" t="s">
        <v>1265</v>
      </c>
      <c r="C367" s="4">
        <v>45282</v>
      </c>
      <c r="D367" s="2" t="s">
        <v>260</v>
      </c>
      <c r="E367" s="2" t="s">
        <v>12</v>
      </c>
      <c r="F367" s="5">
        <v>232584</v>
      </c>
      <c r="G367" s="6">
        <v>20564</v>
      </c>
      <c r="H367" t="str">
        <f t="shared" si="15"/>
        <v>Noryang: Deadly Sea</v>
      </c>
      <c r="I367" t="str">
        <f t="shared" si="16"/>
        <v>noryangdeadlysea</v>
      </c>
      <c r="J367" t="str">
        <f t="shared" si="17"/>
        <v>Well Go USA</v>
      </c>
    </row>
    <row r="368" spans="1:10" ht="18" x14ac:dyDescent="0.2">
      <c r="A368" s="2">
        <v>368</v>
      </c>
      <c r="B368" s="3" t="s">
        <v>408</v>
      </c>
      <c r="C368" s="7">
        <v>32682</v>
      </c>
      <c r="D368" s="2" t="s">
        <v>7</v>
      </c>
      <c r="E368" s="2" t="s">
        <v>12</v>
      </c>
      <c r="F368" s="5">
        <v>231505</v>
      </c>
      <c r="G368" s="6">
        <v>20469</v>
      </c>
      <c r="H368" t="str">
        <f t="shared" si="15"/>
        <v>Batman</v>
      </c>
      <c r="I368" t="str">
        <f t="shared" si="16"/>
        <v>batman</v>
      </c>
      <c r="J368" t="str">
        <f t="shared" si="17"/>
        <v>Warner Bros.</v>
      </c>
    </row>
    <row r="369" spans="1:10" ht="18" x14ac:dyDescent="0.2">
      <c r="A369" s="2">
        <v>369</v>
      </c>
      <c r="B369" s="3" t="s">
        <v>1266</v>
      </c>
      <c r="C369" s="4">
        <v>45387</v>
      </c>
      <c r="D369" s="2" t="s">
        <v>555</v>
      </c>
      <c r="E369" s="2" t="s">
        <v>55</v>
      </c>
      <c r="F369" s="5">
        <v>229763</v>
      </c>
      <c r="G369" s="6">
        <v>20315</v>
      </c>
      <c r="H369" t="str">
        <f t="shared" si="15"/>
        <v>The Old Oak</v>
      </c>
      <c r="I369" t="str">
        <f t="shared" si="16"/>
        <v>theoldoak</v>
      </c>
      <c r="J369" t="str">
        <f t="shared" si="17"/>
        <v>Zeitgeist</v>
      </c>
    </row>
    <row r="370" spans="1:10" ht="18" x14ac:dyDescent="0.2">
      <c r="A370" s="2">
        <v>370</v>
      </c>
      <c r="B370" s="3" t="s">
        <v>1267</v>
      </c>
      <c r="C370" s="4">
        <v>45261</v>
      </c>
      <c r="D370" s="2" t="s">
        <v>1268</v>
      </c>
      <c r="E370" s="2" t="s">
        <v>12</v>
      </c>
      <c r="F370" s="5">
        <v>229418</v>
      </c>
      <c r="G370" s="6">
        <v>20285</v>
      </c>
      <c r="H370" t="str">
        <f t="shared" si="15"/>
        <v>Animal</v>
      </c>
      <c r="I370" t="str">
        <f t="shared" si="16"/>
        <v>animal</v>
      </c>
      <c r="J370" t="str">
        <f t="shared" si="17"/>
        <v>Moksha Movies</v>
      </c>
    </row>
    <row r="371" spans="1:10" ht="18" x14ac:dyDescent="0.2">
      <c r="A371" s="2">
        <v>371</v>
      </c>
      <c r="B371" s="3" t="s">
        <v>1269</v>
      </c>
      <c r="C371" s="4">
        <v>45548</v>
      </c>
      <c r="D371" s="2" t="s">
        <v>1270</v>
      </c>
      <c r="E371" s="2" t="s">
        <v>89</v>
      </c>
      <c r="F371" s="5">
        <v>227810</v>
      </c>
      <c r="G371" s="6">
        <v>20142</v>
      </c>
      <c r="H371" t="str">
        <f t="shared" si="15"/>
        <v>Just a Bit Outside: The Story…</v>
      </c>
      <c r="I371" t="str">
        <f t="shared" si="16"/>
        <v>justabitoutsidethes</v>
      </c>
      <c r="J371" t="str">
        <f t="shared" si="17"/>
        <v>Canonball Product…</v>
      </c>
    </row>
    <row r="372" spans="1:10" ht="18" x14ac:dyDescent="0.2">
      <c r="A372" s="2">
        <v>372</v>
      </c>
      <c r="B372" s="3" t="s">
        <v>1271</v>
      </c>
      <c r="C372" s="4">
        <v>45380</v>
      </c>
      <c r="D372" s="2" t="s">
        <v>185</v>
      </c>
      <c r="E372" s="2" t="s">
        <v>50</v>
      </c>
      <c r="F372" s="5">
        <v>220970</v>
      </c>
      <c r="G372" s="6">
        <v>19538</v>
      </c>
      <c r="H372" t="str">
        <f t="shared" si="15"/>
        <v>Asphalt City</v>
      </c>
      <c r="I372" t="str">
        <f t="shared" si="16"/>
        <v>asphaltcity</v>
      </c>
      <c r="J372" t="str">
        <f t="shared" si="17"/>
        <v>Roadside Attracti…</v>
      </c>
    </row>
    <row r="373" spans="1:10" ht="18" x14ac:dyDescent="0.2">
      <c r="A373" s="2">
        <v>373</v>
      </c>
      <c r="B373" s="3" t="s">
        <v>1272</v>
      </c>
      <c r="C373" s="4">
        <v>45611</v>
      </c>
      <c r="D373" s="2" t="s">
        <v>125</v>
      </c>
      <c r="E373" s="2" t="s">
        <v>55</v>
      </c>
      <c r="F373" s="5">
        <v>218261</v>
      </c>
      <c r="G373" s="6">
        <v>19298</v>
      </c>
      <c r="H373" t="str">
        <f t="shared" si="15"/>
        <v>Ghost Cat Anzu</v>
      </c>
      <c r="I373" t="str">
        <f t="shared" si="16"/>
        <v>ghostcatanzu</v>
      </c>
      <c r="J373" t="str">
        <f t="shared" si="17"/>
        <v>GKIDS</v>
      </c>
    </row>
    <row r="374" spans="1:10" ht="18" x14ac:dyDescent="0.2">
      <c r="A374" s="2">
        <v>374</v>
      </c>
      <c r="B374" s="8">
        <v>46270</v>
      </c>
      <c r="C374" s="4">
        <v>45639</v>
      </c>
      <c r="D374" s="2" t="s">
        <v>26</v>
      </c>
      <c r="E374" s="2" t="s">
        <v>55</v>
      </c>
      <c r="F374" s="5">
        <v>217151</v>
      </c>
      <c r="G374" s="6">
        <v>19200</v>
      </c>
      <c r="H374" t="str">
        <f t="shared" si="15"/>
        <v>46270</v>
      </c>
      <c r="I374" t="str">
        <f t="shared" si="16"/>
        <v>46270</v>
      </c>
      <c r="J374" t="str">
        <f t="shared" si="17"/>
        <v>Paramount Pictures</v>
      </c>
    </row>
    <row r="375" spans="1:10" ht="18" x14ac:dyDescent="0.2">
      <c r="A375" s="2">
        <v>375</v>
      </c>
      <c r="B375" s="3" t="s">
        <v>563</v>
      </c>
      <c r="C375" s="4">
        <v>43196</v>
      </c>
      <c r="D375" s="2" t="s">
        <v>349</v>
      </c>
      <c r="E375" s="2" t="s">
        <v>89</v>
      </c>
      <c r="F375" s="5">
        <v>215347</v>
      </c>
      <c r="G375" s="6">
        <v>19040</v>
      </c>
      <c r="H375" t="str">
        <f t="shared" si="15"/>
        <v>Pandas</v>
      </c>
      <c r="I375" t="str">
        <f t="shared" si="16"/>
        <v>pandas</v>
      </c>
      <c r="J375" t="str">
        <f t="shared" si="17"/>
        <v>IMAX Films</v>
      </c>
    </row>
    <row r="376" spans="1:10" ht="18" x14ac:dyDescent="0.2">
      <c r="A376" s="2">
        <v>376</v>
      </c>
      <c r="B376" s="3" t="s">
        <v>1273</v>
      </c>
      <c r="C376" s="4">
        <v>45387</v>
      </c>
      <c r="D376" s="2" t="s">
        <v>1274</v>
      </c>
      <c r="E376" s="2" t="s">
        <v>38</v>
      </c>
      <c r="F376" s="5">
        <v>213555</v>
      </c>
      <c r="G376" s="6">
        <v>18882</v>
      </c>
      <c r="H376" t="str">
        <f t="shared" si="15"/>
        <v>The People’s Joker</v>
      </c>
      <c r="I376" t="str">
        <f t="shared" si="16"/>
        <v>thepeoplesjoker</v>
      </c>
      <c r="J376" t="str">
        <f t="shared" si="17"/>
        <v>Altered Innocence</v>
      </c>
    </row>
    <row r="377" spans="1:10" ht="18" x14ac:dyDescent="0.2">
      <c r="A377" s="2">
        <v>377</v>
      </c>
      <c r="B377" s="3" t="s">
        <v>1275</v>
      </c>
      <c r="C377" s="4">
        <v>39647</v>
      </c>
      <c r="D377" s="2" t="s">
        <v>7</v>
      </c>
      <c r="E377" s="2" t="s">
        <v>12</v>
      </c>
      <c r="F377" s="5">
        <v>211676</v>
      </c>
      <c r="G377" s="6">
        <v>18716</v>
      </c>
      <c r="H377" t="str">
        <f t="shared" si="15"/>
        <v>The Dark Knight</v>
      </c>
      <c r="I377" t="str">
        <f t="shared" si="16"/>
        <v>thedarkknight</v>
      </c>
      <c r="J377" t="str">
        <f t="shared" si="17"/>
        <v>Warner Bros.</v>
      </c>
    </row>
    <row r="378" spans="1:10" ht="18" x14ac:dyDescent="0.2">
      <c r="A378" s="2">
        <v>378</v>
      </c>
      <c r="B378" s="3" t="s">
        <v>1276</v>
      </c>
      <c r="C378" s="4">
        <v>45632</v>
      </c>
      <c r="D378" s="2" t="s">
        <v>443</v>
      </c>
      <c r="E378" s="2" t="s">
        <v>38</v>
      </c>
      <c r="F378" s="5">
        <v>210000</v>
      </c>
      <c r="G378" s="6">
        <v>18568</v>
      </c>
      <c r="H378" t="str">
        <f t="shared" si="15"/>
        <v>Trailer Park Boys Presents: S…</v>
      </c>
      <c r="I378" t="str">
        <f t="shared" si="16"/>
        <v>trailerparkboyspresent</v>
      </c>
      <c r="J378" t="str">
        <f t="shared" si="17"/>
        <v>Blue Fox Entertai…</v>
      </c>
    </row>
    <row r="379" spans="1:10" ht="18" x14ac:dyDescent="0.2">
      <c r="A379" s="2">
        <v>379</v>
      </c>
      <c r="B379" s="3" t="s">
        <v>426</v>
      </c>
      <c r="C379" s="7">
        <v>30127</v>
      </c>
      <c r="D379" s="2" t="s">
        <v>14</v>
      </c>
      <c r="E379" s="2" t="s">
        <v>19</v>
      </c>
      <c r="F379" s="5">
        <v>206355</v>
      </c>
      <c r="G379" s="6">
        <v>18245</v>
      </c>
      <c r="H379" t="str">
        <f t="shared" si="15"/>
        <v>The Thing</v>
      </c>
      <c r="I379" t="str">
        <f t="shared" si="16"/>
        <v>thething</v>
      </c>
      <c r="J379" t="str">
        <f t="shared" si="17"/>
        <v>Universal</v>
      </c>
    </row>
    <row r="380" spans="1:10" ht="18" x14ac:dyDescent="0.2">
      <c r="A380" s="2">
        <v>380</v>
      </c>
      <c r="B380" s="3" t="s">
        <v>1277</v>
      </c>
      <c r="C380" s="4">
        <v>41677</v>
      </c>
      <c r="D380" s="2" t="s">
        <v>7</v>
      </c>
      <c r="E380" s="2" t="s">
        <v>8</v>
      </c>
      <c r="F380" s="5">
        <v>205354</v>
      </c>
      <c r="G380" s="6">
        <v>18157</v>
      </c>
      <c r="H380" t="str">
        <f t="shared" si="15"/>
        <v>The Lego Movie</v>
      </c>
      <c r="I380" t="str">
        <f t="shared" si="16"/>
        <v>thelegomovie</v>
      </c>
      <c r="J380" t="str">
        <f t="shared" si="17"/>
        <v>Warner Bros.</v>
      </c>
    </row>
    <row r="381" spans="1:10" ht="18" x14ac:dyDescent="0.2">
      <c r="A381" s="2">
        <v>381</v>
      </c>
      <c r="B381" s="3" t="s">
        <v>1278</v>
      </c>
      <c r="C381" s="4">
        <v>45597</v>
      </c>
      <c r="D381" s="2" t="s">
        <v>1279</v>
      </c>
      <c r="E381" s="2" t="s">
        <v>89</v>
      </c>
      <c r="F381" s="5">
        <v>202796</v>
      </c>
      <c r="G381" s="6">
        <v>17931</v>
      </c>
      <c r="H381" t="str">
        <f t="shared" si="15"/>
        <v>Luther: Never Too Much</v>
      </c>
      <c r="I381" t="str">
        <f t="shared" si="16"/>
        <v>luthernevertoomuch</v>
      </c>
      <c r="J381" t="str">
        <f t="shared" si="17"/>
        <v>Giant Pictures</v>
      </c>
    </row>
    <row r="382" spans="1:10" ht="18" x14ac:dyDescent="0.2">
      <c r="A382" s="2">
        <v>382</v>
      </c>
      <c r="B382" s="3" t="s">
        <v>1280</v>
      </c>
      <c r="C382" s="4">
        <v>45331</v>
      </c>
      <c r="D382" s="2" t="s">
        <v>1281</v>
      </c>
      <c r="E382" s="2" t="s">
        <v>12</v>
      </c>
      <c r="F382" s="5">
        <v>201351</v>
      </c>
      <c r="G382" s="6">
        <v>17803</v>
      </c>
      <c r="H382" t="str">
        <f t="shared" si="15"/>
        <v>Aggro Dr1ft</v>
      </c>
      <c r="I382" t="str">
        <f t="shared" si="16"/>
        <v>aggrodr1ft</v>
      </c>
      <c r="J382" t="str">
        <f t="shared" si="17"/>
        <v>EDGLRD</v>
      </c>
    </row>
    <row r="383" spans="1:10" ht="18" x14ac:dyDescent="0.2">
      <c r="A383" s="2">
        <v>383</v>
      </c>
      <c r="B383" s="3" t="s">
        <v>1282</v>
      </c>
      <c r="C383" s="4">
        <v>45212</v>
      </c>
      <c r="D383" s="2" t="s">
        <v>88</v>
      </c>
      <c r="E383" s="2" t="s">
        <v>229</v>
      </c>
      <c r="F383" s="5">
        <v>199943</v>
      </c>
      <c r="G383" s="6">
        <v>17678</v>
      </c>
      <c r="H383" t="str">
        <f t="shared" si="15"/>
        <v>TAYLOR SWIFT | THE ERAS TOUR</v>
      </c>
      <c r="I383" t="str">
        <f t="shared" si="16"/>
        <v>taylorswift|theerast</v>
      </c>
      <c r="J383" t="str">
        <f t="shared" si="17"/>
        <v>AMC Theatres Dist…</v>
      </c>
    </row>
    <row r="384" spans="1:10" ht="18" x14ac:dyDescent="0.2">
      <c r="A384" s="2">
        <v>384</v>
      </c>
      <c r="B384" s="3" t="s">
        <v>1283</v>
      </c>
      <c r="C384" s="4">
        <v>45415</v>
      </c>
      <c r="D384" s="2" t="s">
        <v>125</v>
      </c>
      <c r="E384" s="2" t="s">
        <v>50</v>
      </c>
      <c r="F384" s="5">
        <v>199289</v>
      </c>
      <c r="G384" s="6">
        <v>17621</v>
      </c>
      <c r="H384" t="str">
        <f t="shared" si="15"/>
        <v>Mars Express</v>
      </c>
      <c r="I384" t="str">
        <f t="shared" si="16"/>
        <v>marsexpress</v>
      </c>
      <c r="J384" t="str">
        <f t="shared" si="17"/>
        <v>GKIDS</v>
      </c>
    </row>
    <row r="385" spans="1:10" ht="18" x14ac:dyDescent="0.2">
      <c r="A385" s="2">
        <v>385</v>
      </c>
      <c r="B385" s="3" t="s">
        <v>1284</v>
      </c>
      <c r="C385" s="7">
        <v>32232</v>
      </c>
      <c r="D385" s="2" t="s">
        <v>7</v>
      </c>
      <c r="E385" s="2" t="s">
        <v>38</v>
      </c>
      <c r="F385" s="5">
        <v>195469</v>
      </c>
      <c r="G385" s="6">
        <v>17283</v>
      </c>
      <c r="H385" t="str">
        <f t="shared" si="15"/>
        <v>Beetlejuice</v>
      </c>
      <c r="I385" t="str">
        <f t="shared" si="16"/>
        <v>beetlejuice</v>
      </c>
      <c r="J385" t="str">
        <f t="shared" si="17"/>
        <v>Warner Bros.</v>
      </c>
    </row>
    <row r="386" spans="1:10" ht="18" x14ac:dyDescent="0.2">
      <c r="A386" s="2">
        <v>386</v>
      </c>
      <c r="B386" s="3" t="s">
        <v>1285</v>
      </c>
      <c r="C386" s="4">
        <v>45261</v>
      </c>
      <c r="D386" s="2" t="s">
        <v>54</v>
      </c>
      <c r="E386" s="2" t="s">
        <v>50</v>
      </c>
      <c r="F386" s="5">
        <v>192985</v>
      </c>
      <c r="G386" s="6">
        <v>17063</v>
      </c>
      <c r="H386" t="str">
        <f t="shared" ref="H386:H449" si="18">IFERROR(TRIM(LEFT(B386,FIND("(",B386)-1)),TRIM(B386))</f>
        <v>The Shift</v>
      </c>
      <c r="I386" t="str">
        <f t="shared" ref="I386:I449" si="19">SUBSTITUTE(SUBSTITUTE(SUBSTITUTE(SUBSTITUTE(SUBSTITUTE(SUBSTITUTE(SUBSTITUTE(SUBSTITUTE(SUBSTITUTE(SUBSTITUTE(SUBSTITUTE(SUBSTITUTE(LOWER(LEFT(SUBSTITUTE(H386,"…",""),25)),":",""),",",""),".",""),"'",""),"’",""),"!",""),"*",""),"—",""),"–",""),"-",""),"&amp;","")," ","")</f>
        <v>theshift</v>
      </c>
      <c r="J386" t="str">
        <f t="shared" ref="J386:J449" si="20">IF(D386="","Other",D386)</f>
        <v>Angel Studios</v>
      </c>
    </row>
    <row r="387" spans="1:10" ht="18" x14ac:dyDescent="0.2">
      <c r="A387" s="2">
        <v>387</v>
      </c>
      <c r="B387" s="3" t="s">
        <v>366</v>
      </c>
      <c r="C387" s="7">
        <v>30890</v>
      </c>
      <c r="D387" s="2" t="s">
        <v>7</v>
      </c>
      <c r="E387" s="2" t="s">
        <v>55</v>
      </c>
      <c r="F387" s="5">
        <v>191969</v>
      </c>
      <c r="G387" s="6">
        <v>16973</v>
      </c>
      <c r="H387" t="str">
        <f t="shared" si="18"/>
        <v>Purple Rain</v>
      </c>
      <c r="I387" t="str">
        <f t="shared" si="19"/>
        <v>purplerain</v>
      </c>
      <c r="J387" t="str">
        <f t="shared" si="20"/>
        <v>Warner Bros.</v>
      </c>
    </row>
    <row r="388" spans="1:10" ht="18" x14ac:dyDescent="0.2">
      <c r="A388" s="2">
        <v>388</v>
      </c>
      <c r="B388" s="3" t="s">
        <v>1286</v>
      </c>
      <c r="C388" s="4">
        <v>45303</v>
      </c>
      <c r="D388" s="2" t="s">
        <v>260</v>
      </c>
      <c r="E388" s="2" t="s">
        <v>12</v>
      </c>
      <c r="F388" s="5">
        <v>190686</v>
      </c>
      <c r="G388" s="6">
        <v>16860</v>
      </c>
      <c r="H388" t="str">
        <f t="shared" si="18"/>
        <v>I Did It My Way</v>
      </c>
      <c r="I388" t="str">
        <f t="shared" si="19"/>
        <v>ididitmyway</v>
      </c>
      <c r="J388" t="str">
        <f t="shared" si="20"/>
        <v>Well Go USA</v>
      </c>
    </row>
    <row r="389" spans="1:10" ht="18" x14ac:dyDescent="0.2">
      <c r="A389" s="2">
        <v>389</v>
      </c>
      <c r="B389" s="3" t="s">
        <v>482</v>
      </c>
      <c r="C389" s="4">
        <v>35860</v>
      </c>
      <c r="D389" s="2" t="s">
        <v>256</v>
      </c>
      <c r="E389" s="2" t="s">
        <v>38</v>
      </c>
      <c r="F389" s="5">
        <v>187520</v>
      </c>
      <c r="G389" s="6">
        <v>16580</v>
      </c>
      <c r="H389" t="str">
        <f t="shared" si="18"/>
        <v>The Big Lebowski</v>
      </c>
      <c r="I389" t="str">
        <f t="shared" si="19"/>
        <v>thebiglebowski</v>
      </c>
      <c r="J389" t="str">
        <f t="shared" si="20"/>
        <v>Fathom Events</v>
      </c>
    </row>
    <row r="390" spans="1:10" ht="18" x14ac:dyDescent="0.2">
      <c r="A390" s="2">
        <v>390</v>
      </c>
      <c r="B390" s="3" t="s">
        <v>1287</v>
      </c>
      <c r="C390" s="4">
        <v>45373</v>
      </c>
      <c r="D390" s="2" t="s">
        <v>431</v>
      </c>
      <c r="E390" s="2" t="s">
        <v>55</v>
      </c>
      <c r="F390" s="5">
        <v>187053</v>
      </c>
      <c r="G390" s="6">
        <v>16539</v>
      </c>
      <c r="H390" t="str">
        <f t="shared" si="18"/>
        <v>Femme</v>
      </c>
      <c r="I390" t="str">
        <f t="shared" si="19"/>
        <v>femme</v>
      </c>
      <c r="J390" t="str">
        <f t="shared" si="20"/>
        <v>Utopia</v>
      </c>
    </row>
    <row r="391" spans="1:10" ht="18" x14ac:dyDescent="0.2">
      <c r="A391" s="2">
        <v>391</v>
      </c>
      <c r="B391" s="3" t="s">
        <v>168</v>
      </c>
      <c r="C391" s="4">
        <v>38667</v>
      </c>
      <c r="D391" s="2" t="s">
        <v>65</v>
      </c>
      <c r="E391" s="2" t="s">
        <v>55</v>
      </c>
      <c r="F391" s="5">
        <v>186515</v>
      </c>
      <c r="G391" s="6">
        <v>16491</v>
      </c>
      <c r="H391" t="str">
        <f t="shared" si="18"/>
        <v>Pride &amp; Prejudice</v>
      </c>
      <c r="I391" t="str">
        <f t="shared" si="19"/>
        <v>prideprejudice</v>
      </c>
      <c r="J391" t="str">
        <f t="shared" si="20"/>
        <v>Focus Features</v>
      </c>
    </row>
    <row r="392" spans="1:10" ht="18" x14ac:dyDescent="0.2">
      <c r="A392" s="2">
        <v>392</v>
      </c>
      <c r="B392" s="3" t="s">
        <v>1288</v>
      </c>
      <c r="C392" s="7">
        <v>30638</v>
      </c>
      <c r="D392" s="2" t="s">
        <v>256</v>
      </c>
      <c r="E392" s="2" t="s">
        <v>38</v>
      </c>
      <c r="F392" s="5">
        <v>185186</v>
      </c>
      <c r="G392" s="6">
        <v>16374</v>
      </c>
      <c r="H392" t="str">
        <f t="shared" si="18"/>
        <v>A Christmas Story</v>
      </c>
      <c r="I392" t="str">
        <f t="shared" si="19"/>
        <v>achristmasstory</v>
      </c>
      <c r="J392" t="str">
        <f t="shared" si="20"/>
        <v>Fathom Events</v>
      </c>
    </row>
    <row r="393" spans="1:10" ht="18" x14ac:dyDescent="0.2">
      <c r="A393" s="2">
        <v>393</v>
      </c>
      <c r="B393" s="3" t="s">
        <v>464</v>
      </c>
      <c r="C393" s="7">
        <v>21983</v>
      </c>
      <c r="D393" s="2" t="s">
        <v>256</v>
      </c>
      <c r="E393" s="2" t="s">
        <v>19</v>
      </c>
      <c r="F393" s="5">
        <v>181230</v>
      </c>
      <c r="G393" s="6">
        <v>16024</v>
      </c>
      <c r="H393" t="str">
        <f t="shared" si="18"/>
        <v>Psycho</v>
      </c>
      <c r="I393" t="str">
        <f t="shared" si="19"/>
        <v>psycho</v>
      </c>
      <c r="J393" t="str">
        <f t="shared" si="20"/>
        <v>Fathom Events</v>
      </c>
    </row>
    <row r="394" spans="1:10" ht="18" x14ac:dyDescent="0.2">
      <c r="A394" s="2">
        <v>394</v>
      </c>
      <c r="B394" s="3" t="s">
        <v>1289</v>
      </c>
      <c r="C394" s="4">
        <v>37197</v>
      </c>
      <c r="D394" s="2" t="s">
        <v>33</v>
      </c>
      <c r="E394" s="2" t="s">
        <v>83</v>
      </c>
      <c r="F394" s="5">
        <v>180081</v>
      </c>
      <c r="G394" s="6">
        <v>15922</v>
      </c>
      <c r="H394" t="str">
        <f t="shared" si="18"/>
        <v>Le Fabuleux destin d\'Amélie …</v>
      </c>
      <c r="I394" t="str">
        <f t="shared" si="19"/>
        <v>lefabuleuxdestind\amé</v>
      </c>
      <c r="J394" t="str">
        <f t="shared" si="20"/>
        <v>Sony Pictures</v>
      </c>
    </row>
    <row r="395" spans="1:10" ht="18" x14ac:dyDescent="0.2">
      <c r="A395" s="2">
        <v>395</v>
      </c>
      <c r="B395" s="3" t="s">
        <v>1290</v>
      </c>
      <c r="C395" s="4">
        <v>45632</v>
      </c>
      <c r="D395" s="2" t="s">
        <v>413</v>
      </c>
      <c r="E395" s="2" t="s">
        <v>19</v>
      </c>
      <c r="F395" s="5">
        <v>179897</v>
      </c>
      <c r="G395" s="6">
        <v>15906</v>
      </c>
      <c r="H395" t="str">
        <f t="shared" si="18"/>
        <v>Get Away</v>
      </c>
      <c r="I395" t="str">
        <f t="shared" si="19"/>
        <v>getaway</v>
      </c>
      <c r="J395" t="str">
        <f t="shared" si="20"/>
        <v>IFC Films</v>
      </c>
    </row>
    <row r="396" spans="1:10" ht="18" x14ac:dyDescent="0.2">
      <c r="A396" s="2">
        <v>396</v>
      </c>
      <c r="B396" s="3" t="s">
        <v>1291</v>
      </c>
      <c r="C396" s="7">
        <v>27126</v>
      </c>
      <c r="D396" s="2" t="s">
        <v>375</v>
      </c>
      <c r="E396" s="2" t="s">
        <v>50</v>
      </c>
      <c r="F396" s="5">
        <v>179773</v>
      </c>
      <c r="G396" s="6">
        <v>15895</v>
      </c>
      <c r="H396" t="str">
        <f t="shared" si="18"/>
        <v>The Conversation</v>
      </c>
      <c r="I396" t="str">
        <f t="shared" si="19"/>
        <v>theconversation</v>
      </c>
      <c r="J396" t="str">
        <f t="shared" si="20"/>
        <v>Rialto Pictures</v>
      </c>
    </row>
    <row r="397" spans="1:10" ht="18" x14ac:dyDescent="0.2">
      <c r="A397" s="2">
        <v>397</v>
      </c>
      <c r="B397" s="3" t="s">
        <v>1292</v>
      </c>
      <c r="C397" s="4">
        <v>45324</v>
      </c>
      <c r="D397" s="2" t="s">
        <v>175</v>
      </c>
      <c r="E397" s="2" t="s">
        <v>55</v>
      </c>
      <c r="F397" s="5">
        <v>177380</v>
      </c>
      <c r="G397" s="6">
        <v>15683</v>
      </c>
      <c r="H397" t="str">
        <f t="shared" si="18"/>
        <v>How to Have Sex</v>
      </c>
      <c r="I397" t="str">
        <f t="shared" si="19"/>
        <v>howtohavesex</v>
      </c>
      <c r="J397" t="str">
        <f t="shared" si="20"/>
        <v>MUBI</v>
      </c>
    </row>
    <row r="398" spans="1:10" ht="18" x14ac:dyDescent="0.2">
      <c r="A398" s="2">
        <v>398</v>
      </c>
      <c r="B398" s="3" t="s">
        <v>1293</v>
      </c>
      <c r="C398" s="7">
        <v>26492</v>
      </c>
      <c r="D398" s="2"/>
      <c r="E398" s="2" t="s">
        <v>50</v>
      </c>
      <c r="F398" s="5">
        <v>177215</v>
      </c>
      <c r="G398" s="6">
        <v>15669</v>
      </c>
      <c r="H398" t="str">
        <f t="shared" si="18"/>
        <v>Le Samourï</v>
      </c>
      <c r="I398" t="str">
        <f t="shared" si="19"/>
        <v>lesamourï</v>
      </c>
      <c r="J398" t="str">
        <f t="shared" si="20"/>
        <v>Other</v>
      </c>
    </row>
    <row r="399" spans="1:10" ht="18" x14ac:dyDescent="0.2">
      <c r="A399" s="2">
        <v>399</v>
      </c>
      <c r="B399" s="3" t="s">
        <v>1294</v>
      </c>
      <c r="C399" s="4">
        <v>45471</v>
      </c>
      <c r="D399" s="2" t="s">
        <v>225</v>
      </c>
      <c r="E399" s="2" t="s">
        <v>55</v>
      </c>
      <c r="F399" s="5">
        <v>174977</v>
      </c>
      <c r="G399" s="6">
        <v>15471</v>
      </c>
      <c r="H399" t="str">
        <f t="shared" si="18"/>
        <v>L'été dernier</v>
      </c>
      <c r="I399" t="str">
        <f t="shared" si="19"/>
        <v>létédernier</v>
      </c>
      <c r="J399" t="str">
        <f t="shared" si="20"/>
        <v>Janus Films</v>
      </c>
    </row>
    <row r="400" spans="1:10" ht="18" x14ac:dyDescent="0.2">
      <c r="A400" s="2">
        <v>400</v>
      </c>
      <c r="B400" s="3" t="s">
        <v>1295</v>
      </c>
      <c r="C400" s="4">
        <v>45450</v>
      </c>
      <c r="D400" s="2" t="s">
        <v>431</v>
      </c>
      <c r="E400" s="2" t="s">
        <v>38</v>
      </c>
      <c r="F400" s="5">
        <v>171756</v>
      </c>
      <c r="G400" s="6">
        <v>15186</v>
      </c>
      <c r="H400" t="str">
        <f t="shared" si="18"/>
        <v>I Used to Be Funny</v>
      </c>
      <c r="I400" t="str">
        <f t="shared" si="19"/>
        <v>iusedtobefunny</v>
      </c>
      <c r="J400" t="str">
        <f t="shared" si="20"/>
        <v>Utopia</v>
      </c>
    </row>
    <row r="401" spans="1:10" ht="18" x14ac:dyDescent="0.2">
      <c r="A401" s="2">
        <v>401</v>
      </c>
      <c r="B401" s="3" t="s">
        <v>1296</v>
      </c>
      <c r="C401" s="4">
        <v>45247</v>
      </c>
      <c r="D401" s="2" t="s">
        <v>49</v>
      </c>
      <c r="E401" s="2" t="s">
        <v>50</v>
      </c>
      <c r="F401" s="5">
        <v>169317</v>
      </c>
      <c r="G401" s="6">
        <v>14971</v>
      </c>
      <c r="H401" t="str">
        <f t="shared" si="18"/>
        <v>Saltburn</v>
      </c>
      <c r="I401" t="str">
        <f t="shared" si="19"/>
        <v>saltburn</v>
      </c>
      <c r="J401" t="str">
        <f t="shared" si="20"/>
        <v>Amazon MGM Studios</v>
      </c>
    </row>
    <row r="402" spans="1:10" ht="18" x14ac:dyDescent="0.2">
      <c r="A402" s="2">
        <v>402</v>
      </c>
      <c r="B402" s="3" t="s">
        <v>1297</v>
      </c>
      <c r="C402" s="4">
        <v>45569</v>
      </c>
      <c r="D402" s="2" t="s">
        <v>590</v>
      </c>
      <c r="E402" s="2"/>
      <c r="F402" s="5">
        <v>167948</v>
      </c>
      <c r="G402" s="6">
        <v>14850</v>
      </c>
      <c r="H402" t="str">
        <f t="shared" si="18"/>
        <v>Bocchi The Rock! Recap Part 1…</v>
      </c>
      <c r="I402" t="str">
        <f t="shared" si="19"/>
        <v>bocchitherockrecappa</v>
      </c>
      <c r="J402" t="str">
        <f t="shared" si="20"/>
        <v>Crunchyroll</v>
      </c>
    </row>
    <row r="403" spans="1:10" ht="18" x14ac:dyDescent="0.2">
      <c r="A403" s="2">
        <v>403</v>
      </c>
      <c r="B403" s="3" t="s">
        <v>1298</v>
      </c>
      <c r="C403" s="4">
        <v>45506</v>
      </c>
      <c r="D403" s="2" t="s">
        <v>461</v>
      </c>
      <c r="E403" s="2" t="s">
        <v>38</v>
      </c>
      <c r="F403" s="5">
        <v>166559</v>
      </c>
      <c r="G403" s="6">
        <v>14727</v>
      </c>
      <c r="H403" t="str">
        <f t="shared" si="18"/>
        <v>Coup!</v>
      </c>
      <c r="I403" t="str">
        <f t="shared" si="19"/>
        <v>coup</v>
      </c>
      <c r="J403" t="str">
        <f t="shared" si="20"/>
        <v>Greenwich</v>
      </c>
    </row>
    <row r="404" spans="1:10" ht="18" x14ac:dyDescent="0.2">
      <c r="A404" s="2">
        <v>404</v>
      </c>
      <c r="B404" s="3" t="s">
        <v>1299</v>
      </c>
      <c r="C404" s="4">
        <v>45366</v>
      </c>
      <c r="D404" s="2" t="s">
        <v>477</v>
      </c>
      <c r="E404" s="2" t="s">
        <v>89</v>
      </c>
      <c r="F404" s="5">
        <v>166233</v>
      </c>
      <c r="G404" s="6">
        <v>14698</v>
      </c>
      <c r="H404" t="str">
        <f t="shared" si="18"/>
        <v>Remembering Gene Wilder</v>
      </c>
      <c r="I404" t="str">
        <f t="shared" si="19"/>
        <v>rememberinggenewilder</v>
      </c>
      <c r="J404" t="str">
        <f t="shared" si="20"/>
        <v>Kino Lorber</v>
      </c>
    </row>
    <row r="405" spans="1:10" ht="18" x14ac:dyDescent="0.2">
      <c r="A405" s="2">
        <v>405</v>
      </c>
      <c r="B405" s="3" t="s">
        <v>1300</v>
      </c>
      <c r="C405" s="4">
        <v>45331</v>
      </c>
      <c r="D405" s="2" t="s">
        <v>185</v>
      </c>
      <c r="E405" s="2" t="s">
        <v>55</v>
      </c>
      <c r="F405" s="5">
        <v>165470</v>
      </c>
      <c r="G405" s="6">
        <v>14630</v>
      </c>
      <c r="H405" t="str">
        <f t="shared" si="18"/>
        <v>The Monk and the Gun</v>
      </c>
      <c r="I405" t="str">
        <f t="shared" si="19"/>
        <v>themonkandthegun</v>
      </c>
      <c r="J405" t="str">
        <f t="shared" si="20"/>
        <v>Roadside Attracti…</v>
      </c>
    </row>
    <row r="406" spans="1:10" ht="18" x14ac:dyDescent="0.2">
      <c r="A406" s="2">
        <v>406</v>
      </c>
      <c r="B406" s="3" t="s">
        <v>1301</v>
      </c>
      <c r="C406" s="4">
        <v>45338</v>
      </c>
      <c r="D406" s="2" t="s">
        <v>413</v>
      </c>
      <c r="E406" s="2" t="s">
        <v>8</v>
      </c>
      <c r="F406" s="5">
        <v>163756</v>
      </c>
      <c r="G406" s="6">
        <v>14479</v>
      </c>
      <c r="H406" t="str">
        <f t="shared" si="18"/>
        <v>No Way Up</v>
      </c>
      <c r="I406" t="str">
        <f t="shared" si="19"/>
        <v>nowayup</v>
      </c>
      <c r="J406" t="str">
        <f t="shared" si="20"/>
        <v>IFC Films</v>
      </c>
    </row>
    <row r="407" spans="1:10" ht="18" x14ac:dyDescent="0.2">
      <c r="A407" s="2">
        <v>407</v>
      </c>
      <c r="B407" s="3" t="s">
        <v>1302</v>
      </c>
      <c r="C407" s="4">
        <v>45380</v>
      </c>
      <c r="D407" s="2" t="s">
        <v>443</v>
      </c>
      <c r="E407" s="2" t="s">
        <v>8</v>
      </c>
      <c r="F407" s="5">
        <v>162363</v>
      </c>
      <c r="G407" s="6">
        <v>14356</v>
      </c>
      <c r="H407" t="str">
        <f t="shared" si="18"/>
        <v>Mon chat et moi, la grande av…</v>
      </c>
      <c r="I407" t="str">
        <f t="shared" si="19"/>
        <v>monchatetmoilagrand</v>
      </c>
      <c r="J407" t="str">
        <f t="shared" si="20"/>
        <v>Blue Fox Entertai…</v>
      </c>
    </row>
    <row r="408" spans="1:10" ht="18" x14ac:dyDescent="0.2">
      <c r="A408" s="2">
        <v>408</v>
      </c>
      <c r="B408" s="3" t="s">
        <v>1303</v>
      </c>
      <c r="C408" s="4">
        <v>36376</v>
      </c>
      <c r="D408" s="2" t="s">
        <v>1304</v>
      </c>
      <c r="E408" s="2" t="s">
        <v>8</v>
      </c>
      <c r="F408" s="5">
        <v>159179</v>
      </c>
      <c r="G408" s="6">
        <v>14074</v>
      </c>
      <c r="H408" t="str">
        <f t="shared" si="18"/>
        <v>The Iron Giant</v>
      </c>
      <c r="I408" t="str">
        <f t="shared" si="19"/>
        <v>theirongiant</v>
      </c>
      <c r="J408" t="str">
        <f t="shared" si="20"/>
        <v>Warner Bros. / Fa…</v>
      </c>
    </row>
    <row r="409" spans="1:10" ht="18" x14ac:dyDescent="0.2">
      <c r="A409" s="2">
        <v>409</v>
      </c>
      <c r="B409" s="3" t="s">
        <v>452</v>
      </c>
      <c r="C409" s="7">
        <v>21314</v>
      </c>
      <c r="D409" s="2" t="s">
        <v>26</v>
      </c>
      <c r="E409" s="2" t="s">
        <v>50</v>
      </c>
      <c r="F409" s="5">
        <v>158085</v>
      </c>
      <c r="G409" s="6">
        <v>13977</v>
      </c>
      <c r="H409" t="str">
        <f t="shared" si="18"/>
        <v>Vertigo</v>
      </c>
      <c r="I409" t="str">
        <f t="shared" si="19"/>
        <v>vertigo</v>
      </c>
      <c r="J409" t="str">
        <f t="shared" si="20"/>
        <v>Paramount Pictures</v>
      </c>
    </row>
    <row r="410" spans="1:10" ht="18" x14ac:dyDescent="0.2">
      <c r="A410" s="2">
        <v>410</v>
      </c>
      <c r="B410" s="3" t="s">
        <v>1305</v>
      </c>
      <c r="C410" s="4">
        <v>45604</v>
      </c>
      <c r="D410" s="2" t="s">
        <v>413</v>
      </c>
      <c r="E410" s="2" t="s">
        <v>38</v>
      </c>
      <c r="F410" s="5">
        <v>157305</v>
      </c>
      <c r="G410" s="6">
        <v>13908</v>
      </c>
      <c r="H410" t="str">
        <f t="shared" si="18"/>
        <v>Christmas Eve in Miller’s Poi…</v>
      </c>
      <c r="I410" t="str">
        <f t="shared" si="19"/>
        <v>christmaseveinmillers</v>
      </c>
      <c r="J410" t="str">
        <f t="shared" si="20"/>
        <v>IFC Films</v>
      </c>
    </row>
    <row r="411" spans="1:10" ht="18" x14ac:dyDescent="0.2">
      <c r="A411" s="2">
        <v>411</v>
      </c>
      <c r="B411" s="3" t="s">
        <v>1306</v>
      </c>
      <c r="C411" s="4">
        <v>45317</v>
      </c>
      <c r="D411" s="2" t="s">
        <v>135</v>
      </c>
      <c r="E411" s="2" t="s">
        <v>55</v>
      </c>
      <c r="F411" s="5">
        <v>155188</v>
      </c>
      <c r="G411" s="6">
        <v>13721</v>
      </c>
      <c r="H411" t="str">
        <f t="shared" si="18"/>
        <v>Chłopi</v>
      </c>
      <c r="I411" t="str">
        <f t="shared" si="19"/>
        <v>chłopi</v>
      </c>
      <c r="J411" t="str">
        <f t="shared" si="20"/>
        <v>Sony Pictures Cla…</v>
      </c>
    </row>
    <row r="412" spans="1:10" ht="18" x14ac:dyDescent="0.2">
      <c r="A412" s="2">
        <v>412</v>
      </c>
      <c r="B412" s="3" t="s">
        <v>1307</v>
      </c>
      <c r="C412" s="4">
        <v>45296</v>
      </c>
      <c r="D412" s="2" t="s">
        <v>461</v>
      </c>
      <c r="E412" s="2" t="s">
        <v>38</v>
      </c>
      <c r="F412" s="5">
        <v>154445</v>
      </c>
      <c r="G412" s="6">
        <v>13656</v>
      </c>
      <c r="H412" t="str">
        <f t="shared" si="18"/>
        <v>Weak Layers</v>
      </c>
      <c r="I412" t="str">
        <f t="shared" si="19"/>
        <v>weaklayers</v>
      </c>
      <c r="J412" t="str">
        <f t="shared" si="20"/>
        <v>Greenwich</v>
      </c>
    </row>
    <row r="413" spans="1:10" ht="18" x14ac:dyDescent="0.2">
      <c r="A413" s="2">
        <v>413</v>
      </c>
      <c r="B413" s="3" t="s">
        <v>1308</v>
      </c>
      <c r="C413" s="4">
        <v>45496</v>
      </c>
      <c r="D413" s="2" t="s">
        <v>431</v>
      </c>
      <c r="E413" s="2" t="s">
        <v>38</v>
      </c>
      <c r="F413" s="5">
        <v>151894</v>
      </c>
      <c r="G413" s="6">
        <v>13430</v>
      </c>
      <c r="H413" t="str">
        <f t="shared" si="18"/>
        <v>The Good Half</v>
      </c>
      <c r="I413" t="str">
        <f t="shared" si="19"/>
        <v>thegoodhalf</v>
      </c>
      <c r="J413" t="str">
        <f t="shared" si="20"/>
        <v>Utopia</v>
      </c>
    </row>
    <row r="414" spans="1:10" ht="18" x14ac:dyDescent="0.2">
      <c r="A414" s="2">
        <v>414</v>
      </c>
      <c r="B414" s="3" t="s">
        <v>1309</v>
      </c>
      <c r="C414" s="7">
        <v>21734</v>
      </c>
      <c r="D414" s="2" t="s">
        <v>256</v>
      </c>
      <c r="E414" s="2" t="s">
        <v>50</v>
      </c>
      <c r="F414" s="5">
        <v>151019</v>
      </c>
      <c r="G414" s="6">
        <v>13353</v>
      </c>
      <c r="H414" t="str">
        <f t="shared" si="18"/>
        <v>North by Northwest</v>
      </c>
      <c r="I414" t="str">
        <f t="shared" si="19"/>
        <v>northbynorthwest</v>
      </c>
      <c r="J414" t="str">
        <f t="shared" si="20"/>
        <v>Fathom Events</v>
      </c>
    </row>
    <row r="415" spans="1:10" ht="18" x14ac:dyDescent="0.2">
      <c r="A415" s="2">
        <v>415</v>
      </c>
      <c r="B415" s="3" t="s">
        <v>1310</v>
      </c>
      <c r="C415" s="7">
        <v>24930</v>
      </c>
      <c r="D415" s="2" t="s">
        <v>7</v>
      </c>
      <c r="E415" s="2" t="s">
        <v>8</v>
      </c>
      <c r="F415" s="5">
        <v>149859</v>
      </c>
      <c r="G415" s="6">
        <v>13250</v>
      </c>
      <c r="H415" t="str">
        <f t="shared" si="18"/>
        <v>2001: A Space Odyssey</v>
      </c>
      <c r="I415" t="str">
        <f t="shared" si="19"/>
        <v>2001aspaceodyssey</v>
      </c>
      <c r="J415" t="str">
        <f t="shared" si="20"/>
        <v>Warner Bros.</v>
      </c>
    </row>
    <row r="416" spans="1:10" ht="18" x14ac:dyDescent="0.2">
      <c r="A416" s="2">
        <v>416</v>
      </c>
      <c r="B416" s="3" t="s">
        <v>1311</v>
      </c>
      <c r="C416" s="4">
        <v>45534</v>
      </c>
      <c r="D416" s="2" t="s">
        <v>607</v>
      </c>
      <c r="E416" s="2" t="s">
        <v>55</v>
      </c>
      <c r="F416" s="5">
        <v>149575</v>
      </c>
      <c r="G416" s="6">
        <v>13225</v>
      </c>
      <c r="H416" t="str">
        <f t="shared" si="18"/>
        <v>Tokyo Cowboy</v>
      </c>
      <c r="I416" t="str">
        <f t="shared" si="19"/>
        <v>tokyocowboy</v>
      </c>
      <c r="J416" t="str">
        <f t="shared" si="20"/>
        <v>Purdie Distributi…</v>
      </c>
    </row>
    <row r="417" spans="1:10" ht="18" x14ac:dyDescent="0.2">
      <c r="A417" s="2">
        <v>417</v>
      </c>
      <c r="B417" s="3" t="s">
        <v>1312</v>
      </c>
      <c r="C417" s="4">
        <v>45604</v>
      </c>
      <c r="D417" s="2" t="s">
        <v>175</v>
      </c>
      <c r="E417" s="2" t="s">
        <v>55</v>
      </c>
      <c r="F417" s="5">
        <v>147838</v>
      </c>
      <c r="G417" s="6">
        <v>13071</v>
      </c>
      <c r="H417" t="str">
        <f t="shared" si="18"/>
        <v>Bird</v>
      </c>
      <c r="I417" t="str">
        <f t="shared" si="19"/>
        <v>bird</v>
      </c>
      <c r="J417" t="str">
        <f t="shared" si="20"/>
        <v>MUBI</v>
      </c>
    </row>
    <row r="418" spans="1:10" ht="18" x14ac:dyDescent="0.2">
      <c r="A418" s="2">
        <v>418</v>
      </c>
      <c r="B418" s="3" t="s">
        <v>633</v>
      </c>
      <c r="C418" s="4">
        <v>45632</v>
      </c>
      <c r="D418" s="2" t="s">
        <v>477</v>
      </c>
      <c r="E418" s="2" t="s">
        <v>55</v>
      </c>
      <c r="F418" s="5">
        <v>147068</v>
      </c>
      <c r="G418" s="6">
        <v>13003</v>
      </c>
      <c r="H418" t="str">
        <f t="shared" si="18"/>
        <v>Oh, Canada</v>
      </c>
      <c r="I418" t="str">
        <f t="shared" si="19"/>
        <v>ohcanada</v>
      </c>
      <c r="J418" t="str">
        <f t="shared" si="20"/>
        <v>Kino Lorber</v>
      </c>
    </row>
    <row r="419" spans="1:10" ht="18" x14ac:dyDescent="0.2">
      <c r="A419" s="2">
        <v>419</v>
      </c>
      <c r="B419" s="3" t="s">
        <v>1313</v>
      </c>
      <c r="C419" s="4">
        <v>36329</v>
      </c>
      <c r="D419" s="2" t="s">
        <v>135</v>
      </c>
      <c r="E419" s="2" t="s">
        <v>50</v>
      </c>
      <c r="F419" s="5">
        <v>144758</v>
      </c>
      <c r="G419" s="6">
        <v>12799</v>
      </c>
      <c r="H419" t="str">
        <f t="shared" si="18"/>
        <v>Lola rennt</v>
      </c>
      <c r="I419" t="str">
        <f t="shared" si="19"/>
        <v>lolarennt</v>
      </c>
      <c r="J419" t="str">
        <f t="shared" si="20"/>
        <v>Sony Pictures Cla…</v>
      </c>
    </row>
    <row r="420" spans="1:10" ht="18" x14ac:dyDescent="0.2">
      <c r="A420" s="2">
        <v>420</v>
      </c>
      <c r="B420" s="3" t="s">
        <v>1314</v>
      </c>
      <c r="C420" s="4">
        <v>45247</v>
      </c>
      <c r="D420" s="2" t="s">
        <v>33</v>
      </c>
      <c r="E420" s="2" t="s">
        <v>19</v>
      </c>
      <c r="F420" s="5">
        <v>144612</v>
      </c>
      <c r="G420" s="6">
        <v>12786</v>
      </c>
      <c r="H420" t="str">
        <f t="shared" si="18"/>
        <v>Thanksgiving</v>
      </c>
      <c r="I420" t="str">
        <f t="shared" si="19"/>
        <v>thanksgiving</v>
      </c>
      <c r="J420" t="str">
        <f t="shared" si="20"/>
        <v>Sony Pictures</v>
      </c>
    </row>
    <row r="421" spans="1:10" ht="18" x14ac:dyDescent="0.2">
      <c r="A421" s="2">
        <v>421</v>
      </c>
      <c r="B421" s="3" t="s">
        <v>222</v>
      </c>
      <c r="C421" s="7">
        <v>27663</v>
      </c>
      <c r="D421" s="2" t="s">
        <v>10</v>
      </c>
      <c r="E421" s="2" t="s">
        <v>17</v>
      </c>
      <c r="F421" s="5">
        <v>144000</v>
      </c>
      <c r="G421" s="6">
        <v>12732</v>
      </c>
      <c r="H421" t="str">
        <f t="shared" si="18"/>
        <v>The Rocky Horror Picture Show</v>
      </c>
      <c r="I421" t="str">
        <f t="shared" si="19"/>
        <v>therockyhorrorpicture</v>
      </c>
      <c r="J421" t="str">
        <f t="shared" si="20"/>
        <v>Walt Disney</v>
      </c>
    </row>
    <row r="422" spans="1:10" ht="18" x14ac:dyDescent="0.2">
      <c r="A422" s="2">
        <v>422</v>
      </c>
      <c r="B422" s="3" t="s">
        <v>478</v>
      </c>
      <c r="C422" s="4">
        <v>45597</v>
      </c>
      <c r="D422" s="2" t="s">
        <v>477</v>
      </c>
      <c r="E422" s="2" t="s">
        <v>89</v>
      </c>
      <c r="F422" s="5">
        <v>143382</v>
      </c>
      <c r="G422" s="6">
        <v>12677</v>
      </c>
      <c r="H422" t="str">
        <f t="shared" si="18"/>
        <v>Soundtrack to a Coup d’Etat</v>
      </c>
      <c r="I422" t="str">
        <f t="shared" si="19"/>
        <v>soundtracktoacoupdet</v>
      </c>
      <c r="J422" t="str">
        <f t="shared" si="20"/>
        <v>Kino Lorber</v>
      </c>
    </row>
    <row r="423" spans="1:10" ht="18" x14ac:dyDescent="0.2">
      <c r="A423" s="2">
        <v>423</v>
      </c>
      <c r="B423" s="3" t="s">
        <v>1315</v>
      </c>
      <c r="C423" s="7">
        <v>32465</v>
      </c>
      <c r="D423" s="2" t="s">
        <v>14</v>
      </c>
      <c r="E423" s="2" t="s">
        <v>8</v>
      </c>
      <c r="F423" s="5">
        <v>142425</v>
      </c>
      <c r="G423" s="6">
        <v>12593</v>
      </c>
      <c r="H423" t="str">
        <f t="shared" si="18"/>
        <v>The Land Before Time</v>
      </c>
      <c r="I423" t="str">
        <f t="shared" si="19"/>
        <v>thelandbeforetime</v>
      </c>
      <c r="J423" t="str">
        <f t="shared" si="20"/>
        <v>Universal</v>
      </c>
    </row>
    <row r="424" spans="1:10" ht="18" x14ac:dyDescent="0.2">
      <c r="A424" s="2">
        <v>424</v>
      </c>
      <c r="B424" s="3" t="s">
        <v>1316</v>
      </c>
      <c r="C424" s="4">
        <v>45632</v>
      </c>
      <c r="D424" s="2" t="s">
        <v>77</v>
      </c>
      <c r="E424" s="2" t="s">
        <v>17</v>
      </c>
      <c r="F424" s="5">
        <v>141660</v>
      </c>
      <c r="G424" s="6">
        <v>12525</v>
      </c>
      <c r="H424" t="str">
        <f t="shared" si="18"/>
        <v>The End</v>
      </c>
      <c r="I424" t="str">
        <f t="shared" si="19"/>
        <v>theend</v>
      </c>
      <c r="J424" t="str">
        <f t="shared" si="20"/>
        <v>Neon</v>
      </c>
    </row>
    <row r="425" spans="1:10" ht="18" x14ac:dyDescent="0.2">
      <c r="A425" s="2">
        <v>425</v>
      </c>
      <c r="B425" s="3" t="s">
        <v>1317</v>
      </c>
      <c r="C425" s="4">
        <v>45499</v>
      </c>
      <c r="D425" s="2"/>
      <c r="E425" s="2" t="s">
        <v>12</v>
      </c>
      <c r="F425" s="5">
        <v>140000</v>
      </c>
      <c r="G425" s="6">
        <v>12378</v>
      </c>
      <c r="H425" t="str">
        <f t="shared" si="18"/>
        <v>Raayan</v>
      </c>
      <c r="I425" t="str">
        <f t="shared" si="19"/>
        <v>raayan</v>
      </c>
      <c r="J425" t="str">
        <f t="shared" si="20"/>
        <v>Other</v>
      </c>
    </row>
    <row r="426" spans="1:10" ht="18" x14ac:dyDescent="0.2">
      <c r="A426" s="2">
        <v>426</v>
      </c>
      <c r="B426" s="3" t="s">
        <v>533</v>
      </c>
      <c r="C426" s="4">
        <v>40403</v>
      </c>
      <c r="D426" s="2" t="s">
        <v>14</v>
      </c>
      <c r="E426" s="2" t="s">
        <v>38</v>
      </c>
      <c r="F426" s="5">
        <v>133705</v>
      </c>
      <c r="G426" s="6">
        <v>11822</v>
      </c>
      <c r="H426" t="str">
        <f t="shared" si="18"/>
        <v>Scott Pilgrim vs. The World</v>
      </c>
      <c r="I426" t="str">
        <f t="shared" si="19"/>
        <v>scottpilgrimvsthewor</v>
      </c>
      <c r="J426" t="str">
        <f t="shared" si="20"/>
        <v>Universal</v>
      </c>
    </row>
    <row r="427" spans="1:10" ht="18" x14ac:dyDescent="0.2">
      <c r="A427" s="2">
        <v>427</v>
      </c>
      <c r="B427" s="3" t="s">
        <v>1318</v>
      </c>
      <c r="C427" s="4">
        <v>45422</v>
      </c>
      <c r="D427" s="2" t="s">
        <v>203</v>
      </c>
      <c r="E427" s="2" t="s">
        <v>38</v>
      </c>
      <c r="F427" s="5">
        <v>131000</v>
      </c>
      <c r="G427" s="6">
        <v>11583</v>
      </c>
      <c r="H427" t="str">
        <f t="shared" si="18"/>
        <v>Poolman</v>
      </c>
      <c r="I427" t="str">
        <f t="shared" si="19"/>
        <v>poolman</v>
      </c>
      <c r="J427" t="str">
        <f t="shared" si="20"/>
        <v>Vertical Entertai…</v>
      </c>
    </row>
    <row r="428" spans="1:10" ht="18" x14ac:dyDescent="0.2">
      <c r="A428" s="2">
        <v>428</v>
      </c>
      <c r="B428" s="3" t="s">
        <v>501</v>
      </c>
      <c r="C428" s="4">
        <v>37932</v>
      </c>
      <c r="D428" s="2" t="s">
        <v>14</v>
      </c>
      <c r="E428" s="2" t="s">
        <v>83</v>
      </c>
      <c r="F428" s="5">
        <v>130875</v>
      </c>
      <c r="G428" s="6">
        <v>11572</v>
      </c>
      <c r="H428" t="str">
        <f t="shared" si="18"/>
        <v>Love Actually</v>
      </c>
      <c r="I428" t="str">
        <f t="shared" si="19"/>
        <v>loveactually</v>
      </c>
      <c r="J428" t="str">
        <f t="shared" si="20"/>
        <v>Universal</v>
      </c>
    </row>
    <row r="429" spans="1:10" ht="18" x14ac:dyDescent="0.2">
      <c r="A429" s="2">
        <v>429</v>
      </c>
      <c r="B429" s="3" t="s">
        <v>1319</v>
      </c>
      <c r="C429" s="4">
        <v>45317</v>
      </c>
      <c r="D429" s="2" t="s">
        <v>313</v>
      </c>
      <c r="E429" s="2" t="s">
        <v>38</v>
      </c>
      <c r="F429" s="5">
        <v>130457</v>
      </c>
      <c r="G429" s="6">
        <v>11535</v>
      </c>
      <c r="H429" t="str">
        <f t="shared" si="18"/>
        <v>Sometimes I Think About Dying</v>
      </c>
      <c r="I429" t="str">
        <f t="shared" si="19"/>
        <v>sometimesithinkaboutd</v>
      </c>
      <c r="J429" t="str">
        <f t="shared" si="20"/>
        <v>Oscilloscope Pict…</v>
      </c>
    </row>
    <row r="430" spans="1:10" ht="18" x14ac:dyDescent="0.2">
      <c r="A430" s="2">
        <v>430</v>
      </c>
      <c r="B430" s="3" t="s">
        <v>584</v>
      </c>
      <c r="C430" s="4">
        <v>38254</v>
      </c>
      <c r="D430" s="2" t="s">
        <v>65</v>
      </c>
      <c r="E430" s="2" t="s">
        <v>38</v>
      </c>
      <c r="F430" s="5">
        <v>128790</v>
      </c>
      <c r="G430" s="6">
        <v>11387</v>
      </c>
      <c r="H430" t="str">
        <f t="shared" si="18"/>
        <v>Shaun of the Dead</v>
      </c>
      <c r="I430" t="str">
        <f t="shared" si="19"/>
        <v>shaunofthedead</v>
      </c>
      <c r="J430" t="str">
        <f t="shared" si="20"/>
        <v>Focus Features</v>
      </c>
    </row>
    <row r="431" spans="1:10" ht="18" x14ac:dyDescent="0.2">
      <c r="A431" s="2">
        <v>431</v>
      </c>
      <c r="B431" s="3" t="s">
        <v>1320</v>
      </c>
      <c r="C431" s="4">
        <v>45541</v>
      </c>
      <c r="D431" s="2" t="s">
        <v>623</v>
      </c>
      <c r="E431" s="2" t="s">
        <v>89</v>
      </c>
      <c r="F431" s="5">
        <v>128531</v>
      </c>
      <c r="G431" s="6">
        <v>11364</v>
      </c>
      <c r="H431" t="str">
        <f t="shared" si="18"/>
        <v>¡Casa Bonita Mi Amor!</v>
      </c>
      <c r="I431" t="str">
        <f t="shared" si="19"/>
        <v>¡casabonitamiamor</v>
      </c>
      <c r="J431" t="str">
        <f t="shared" si="20"/>
        <v>MTV Documentary F…</v>
      </c>
    </row>
    <row r="432" spans="1:10" ht="18" x14ac:dyDescent="0.2">
      <c r="A432" s="2">
        <v>432</v>
      </c>
      <c r="B432" s="3" t="s">
        <v>1321</v>
      </c>
      <c r="C432" s="4">
        <v>45534</v>
      </c>
      <c r="D432" s="2" t="s">
        <v>1322</v>
      </c>
      <c r="E432" s="2" t="s">
        <v>55</v>
      </c>
      <c r="F432" s="5">
        <v>128342</v>
      </c>
      <c r="G432" s="6">
        <v>11348</v>
      </c>
      <c r="H432" t="str">
        <f t="shared" si="18"/>
        <v>Across the River and Into the…</v>
      </c>
      <c r="I432" t="str">
        <f t="shared" si="19"/>
        <v>acrosstheriverandinto</v>
      </c>
      <c r="J432" t="str">
        <f t="shared" si="20"/>
        <v>Level 33</v>
      </c>
    </row>
    <row r="433" spans="1:10" ht="18" x14ac:dyDescent="0.2">
      <c r="A433" s="2">
        <v>433</v>
      </c>
      <c r="B433" s="3" t="s">
        <v>1323</v>
      </c>
      <c r="C433" s="4">
        <v>38126</v>
      </c>
      <c r="D433" s="2" t="s">
        <v>14</v>
      </c>
      <c r="E433" s="2" t="s">
        <v>8</v>
      </c>
      <c r="F433" s="5">
        <v>123485</v>
      </c>
      <c r="G433" s="6">
        <v>10918</v>
      </c>
      <c r="H433" t="str">
        <f t="shared" si="18"/>
        <v>Shrek 2</v>
      </c>
      <c r="I433" t="str">
        <f t="shared" si="19"/>
        <v>shrek2</v>
      </c>
      <c r="J433" t="str">
        <f t="shared" si="20"/>
        <v>Universal</v>
      </c>
    </row>
    <row r="434" spans="1:10" ht="18" x14ac:dyDescent="0.2">
      <c r="A434" s="2">
        <v>434</v>
      </c>
      <c r="B434" s="3" t="s">
        <v>1324</v>
      </c>
      <c r="C434" s="4">
        <v>45492</v>
      </c>
      <c r="D434" s="2" t="s">
        <v>260</v>
      </c>
      <c r="E434" s="2" t="s">
        <v>12</v>
      </c>
      <c r="F434" s="5">
        <v>122095</v>
      </c>
      <c r="G434" s="6">
        <v>10795</v>
      </c>
      <c r="H434" t="str">
        <f t="shared" si="18"/>
        <v>Customs Frontline</v>
      </c>
      <c r="I434" t="str">
        <f t="shared" si="19"/>
        <v>customsfrontline</v>
      </c>
      <c r="J434" t="str">
        <f t="shared" si="20"/>
        <v>Well Go USA</v>
      </c>
    </row>
    <row r="435" spans="1:10" ht="18" x14ac:dyDescent="0.2">
      <c r="A435" s="2">
        <v>435</v>
      </c>
      <c r="B435" s="3" t="s">
        <v>1325</v>
      </c>
      <c r="C435" s="4">
        <v>36357</v>
      </c>
      <c r="D435" s="2" t="s">
        <v>7</v>
      </c>
      <c r="E435" s="2" t="s">
        <v>55</v>
      </c>
      <c r="F435" s="5">
        <v>121174</v>
      </c>
      <c r="G435" s="6">
        <v>10714</v>
      </c>
      <c r="H435" t="str">
        <f t="shared" si="18"/>
        <v>Eyes Wide Shut</v>
      </c>
      <c r="I435" t="str">
        <f t="shared" si="19"/>
        <v>eyeswideshut</v>
      </c>
      <c r="J435" t="str">
        <f t="shared" si="20"/>
        <v>Warner Bros.</v>
      </c>
    </row>
    <row r="436" spans="1:10" ht="18" x14ac:dyDescent="0.2">
      <c r="A436" s="2">
        <v>436</v>
      </c>
      <c r="B436" s="3" t="s">
        <v>1326</v>
      </c>
      <c r="C436" s="4">
        <v>45345</v>
      </c>
      <c r="D436" s="2" t="s">
        <v>225</v>
      </c>
      <c r="E436" s="2" t="s">
        <v>55</v>
      </c>
      <c r="F436" s="5">
        <v>118988</v>
      </c>
      <c r="G436" s="6">
        <v>10521</v>
      </c>
      <c r="H436" t="str">
        <f t="shared" si="18"/>
        <v>Kuru Otlar Üstüne</v>
      </c>
      <c r="I436" t="str">
        <f t="shared" si="19"/>
        <v>kuruotlarüstüne</v>
      </c>
      <c r="J436" t="str">
        <f t="shared" si="20"/>
        <v>Janus Films</v>
      </c>
    </row>
    <row r="437" spans="1:10" ht="18" x14ac:dyDescent="0.2">
      <c r="A437" s="2">
        <v>437</v>
      </c>
      <c r="B437" s="3" t="s">
        <v>548</v>
      </c>
      <c r="C437" s="7">
        <v>34236</v>
      </c>
      <c r="D437" s="2" t="s">
        <v>65</v>
      </c>
      <c r="E437" s="2" t="s">
        <v>38</v>
      </c>
      <c r="F437" s="5">
        <v>117625</v>
      </c>
      <c r="G437" s="6">
        <v>10400</v>
      </c>
      <c r="H437" t="str">
        <f t="shared" si="18"/>
        <v>Dazed and Confused</v>
      </c>
      <c r="I437" t="str">
        <f t="shared" si="19"/>
        <v>dazedandconfused</v>
      </c>
      <c r="J437" t="str">
        <f t="shared" si="20"/>
        <v>Focus Features</v>
      </c>
    </row>
    <row r="438" spans="1:10" ht="18" x14ac:dyDescent="0.2">
      <c r="A438" s="2">
        <v>438</v>
      </c>
      <c r="B438" s="3" t="s">
        <v>1327</v>
      </c>
      <c r="C438" s="7">
        <v>30883</v>
      </c>
      <c r="D438" s="2" t="s">
        <v>256</v>
      </c>
      <c r="E438" s="2" t="s">
        <v>8</v>
      </c>
      <c r="F438" s="5">
        <v>116940</v>
      </c>
      <c r="G438" s="6">
        <v>10340</v>
      </c>
      <c r="H438" t="str">
        <f t="shared" si="18"/>
        <v>The Neverending Story</v>
      </c>
      <c r="I438" t="str">
        <f t="shared" si="19"/>
        <v>theneverendingstory</v>
      </c>
      <c r="J438" t="str">
        <f t="shared" si="20"/>
        <v>Fathom Events</v>
      </c>
    </row>
    <row r="439" spans="1:10" ht="18" x14ac:dyDescent="0.2">
      <c r="A439" s="2">
        <v>439</v>
      </c>
      <c r="B439" s="3" t="s">
        <v>1328</v>
      </c>
      <c r="C439" s="4">
        <v>45513</v>
      </c>
      <c r="D439" s="2" t="s">
        <v>1329</v>
      </c>
      <c r="E439" s="2" t="s">
        <v>89</v>
      </c>
      <c r="F439" s="5">
        <v>112251</v>
      </c>
      <c r="G439" s="6">
        <v>9925</v>
      </c>
      <c r="H439" t="str">
        <f t="shared" si="18"/>
        <v>Sugarcane</v>
      </c>
      <c r="I439" t="str">
        <f t="shared" si="19"/>
        <v>sugarcane</v>
      </c>
      <c r="J439" t="str">
        <f t="shared" si="20"/>
        <v>National Geograph…</v>
      </c>
    </row>
    <row r="440" spans="1:10" ht="18" x14ac:dyDescent="0.2">
      <c r="A440" s="2">
        <v>440</v>
      </c>
      <c r="B440" s="3" t="s">
        <v>1330</v>
      </c>
      <c r="C440" s="4">
        <v>45506</v>
      </c>
      <c r="D440" s="2" t="s">
        <v>1331</v>
      </c>
      <c r="E440" s="2" t="s">
        <v>50</v>
      </c>
      <c r="F440" s="5">
        <v>111088</v>
      </c>
      <c r="G440" s="6">
        <v>9822</v>
      </c>
      <c r="H440" t="str">
        <f t="shared" si="18"/>
        <v>War Game</v>
      </c>
      <c r="I440" t="str">
        <f t="shared" si="19"/>
        <v>wargame</v>
      </c>
      <c r="J440" t="str">
        <f t="shared" si="20"/>
        <v>Submarine Deluxe</v>
      </c>
    </row>
    <row r="441" spans="1:10" ht="18" x14ac:dyDescent="0.2">
      <c r="A441" s="2">
        <v>441</v>
      </c>
      <c r="B441" s="3" t="s">
        <v>1332</v>
      </c>
      <c r="C441" s="4">
        <v>40375</v>
      </c>
      <c r="D441" s="2" t="s">
        <v>7</v>
      </c>
      <c r="E441" s="2" t="s">
        <v>50</v>
      </c>
      <c r="F441" s="5">
        <v>108832</v>
      </c>
      <c r="G441" s="6">
        <v>9623</v>
      </c>
      <c r="H441" t="str">
        <f t="shared" si="18"/>
        <v>Inception</v>
      </c>
      <c r="I441" t="str">
        <f t="shared" si="19"/>
        <v>inception</v>
      </c>
      <c r="J441" t="str">
        <f t="shared" si="20"/>
        <v>Warner Bros.</v>
      </c>
    </row>
    <row r="442" spans="1:10" ht="18" x14ac:dyDescent="0.2">
      <c r="A442" s="2">
        <v>442</v>
      </c>
      <c r="B442" s="3" t="s">
        <v>1333</v>
      </c>
      <c r="C442" s="7">
        <v>19873</v>
      </c>
      <c r="D442" s="2" t="s">
        <v>7</v>
      </c>
      <c r="E442" s="2" t="s">
        <v>50</v>
      </c>
      <c r="F442" s="5">
        <v>108790</v>
      </c>
      <c r="G442" s="6">
        <v>9619</v>
      </c>
      <c r="H442" t="str">
        <f t="shared" si="18"/>
        <v>Dial M for Murder</v>
      </c>
      <c r="I442" t="str">
        <f t="shared" si="19"/>
        <v>dialmformurder</v>
      </c>
      <c r="J442" t="str">
        <f t="shared" si="20"/>
        <v>Warner Bros.</v>
      </c>
    </row>
    <row r="443" spans="1:10" ht="18" x14ac:dyDescent="0.2">
      <c r="A443" s="2">
        <v>443</v>
      </c>
      <c r="B443" s="3" t="s">
        <v>1334</v>
      </c>
      <c r="C443" s="4">
        <v>45338</v>
      </c>
      <c r="D443" s="2" t="s">
        <v>313</v>
      </c>
      <c r="E443" s="2" t="s">
        <v>89</v>
      </c>
      <c r="F443" s="5">
        <v>108385</v>
      </c>
      <c r="G443" s="6">
        <v>9583</v>
      </c>
      <c r="H443" t="str">
        <f t="shared" si="18"/>
        <v>God &amp; Country: The Rise Of Ch…</v>
      </c>
      <c r="I443" t="str">
        <f t="shared" si="19"/>
        <v>godcountrytheriseo</v>
      </c>
      <c r="J443" t="str">
        <f t="shared" si="20"/>
        <v>Oscilloscope Pict…</v>
      </c>
    </row>
    <row r="444" spans="1:10" ht="18" x14ac:dyDescent="0.2">
      <c r="A444" s="2">
        <v>444</v>
      </c>
      <c r="B444" s="3" t="s">
        <v>1335</v>
      </c>
      <c r="C444" s="4">
        <v>45252</v>
      </c>
      <c r="D444" s="2" t="s">
        <v>260</v>
      </c>
      <c r="E444" s="2" t="s">
        <v>50</v>
      </c>
      <c r="F444" s="5">
        <v>107975</v>
      </c>
      <c r="G444" s="6">
        <v>9547</v>
      </c>
      <c r="H444" t="str">
        <f t="shared" si="18"/>
        <v>Monster</v>
      </c>
      <c r="I444" t="str">
        <f t="shared" si="19"/>
        <v>monster</v>
      </c>
      <c r="J444" t="str">
        <f t="shared" si="20"/>
        <v>Well Go USA</v>
      </c>
    </row>
    <row r="445" spans="1:10" ht="18" x14ac:dyDescent="0.2">
      <c r="A445" s="2">
        <v>445</v>
      </c>
      <c r="B445" s="3" t="s">
        <v>1336</v>
      </c>
      <c r="C445" s="4">
        <v>38835</v>
      </c>
      <c r="D445" s="2" t="s">
        <v>375</v>
      </c>
      <c r="E445" s="2" t="s">
        <v>55</v>
      </c>
      <c r="F445" s="5">
        <v>106027</v>
      </c>
      <c r="G445" s="6">
        <v>9375</v>
      </c>
      <c r="H445" t="str">
        <f t="shared" si="18"/>
        <v>L'armée des ombres</v>
      </c>
      <c r="I445" t="str">
        <f t="shared" si="19"/>
        <v>larméedesombres</v>
      </c>
      <c r="J445" t="str">
        <f t="shared" si="20"/>
        <v>Rialto Pictures</v>
      </c>
    </row>
    <row r="446" spans="1:10" ht="18" x14ac:dyDescent="0.2">
      <c r="A446" s="2">
        <v>446</v>
      </c>
      <c r="B446" s="3" t="s">
        <v>1337</v>
      </c>
      <c r="C446" s="4">
        <v>45401</v>
      </c>
      <c r="D446" s="2" t="s">
        <v>77</v>
      </c>
      <c r="E446" s="2" t="s">
        <v>38</v>
      </c>
      <c r="F446" s="5">
        <v>105995</v>
      </c>
      <c r="G446" s="6">
        <v>9372</v>
      </c>
      <c r="H446" t="str">
        <f t="shared" si="18"/>
        <v>Stress Positions</v>
      </c>
      <c r="I446" t="str">
        <f t="shared" si="19"/>
        <v>stresspositions</v>
      </c>
      <c r="J446" t="str">
        <f t="shared" si="20"/>
        <v>Neon</v>
      </c>
    </row>
    <row r="447" spans="1:10" ht="18" x14ac:dyDescent="0.2">
      <c r="A447" s="2">
        <v>447</v>
      </c>
      <c r="B447" s="3" t="s">
        <v>624</v>
      </c>
      <c r="C447" s="4">
        <v>45646</v>
      </c>
      <c r="D447" s="2" t="s">
        <v>625</v>
      </c>
      <c r="E447" s="2" t="s">
        <v>55</v>
      </c>
      <c r="F447" s="5">
        <v>104995</v>
      </c>
      <c r="G447" s="6">
        <v>9283</v>
      </c>
      <c r="H447" t="str">
        <f t="shared" si="18"/>
        <v>Los Frikis</v>
      </c>
      <c r="I447" t="str">
        <f t="shared" si="19"/>
        <v>losfrikis</v>
      </c>
      <c r="J447" t="str">
        <f t="shared" si="20"/>
        <v>Falling Forward F…</v>
      </c>
    </row>
    <row r="448" spans="1:10" ht="18" x14ac:dyDescent="0.2">
      <c r="A448" s="2">
        <v>448</v>
      </c>
      <c r="B448" s="3" t="s">
        <v>261</v>
      </c>
      <c r="C448" s="7">
        <v>34845</v>
      </c>
      <c r="D448" s="2" t="s">
        <v>14</v>
      </c>
      <c r="E448" s="2" t="s">
        <v>38</v>
      </c>
      <c r="F448" s="5">
        <v>104630</v>
      </c>
      <c r="G448" s="6">
        <v>9251</v>
      </c>
      <c r="H448" t="str">
        <f t="shared" si="18"/>
        <v>Casper</v>
      </c>
      <c r="I448" t="str">
        <f t="shared" si="19"/>
        <v>casper</v>
      </c>
      <c r="J448" t="str">
        <f t="shared" si="20"/>
        <v>Universal</v>
      </c>
    </row>
    <row r="449" spans="1:10" ht="18" x14ac:dyDescent="0.2">
      <c r="A449" s="2">
        <v>449</v>
      </c>
      <c r="B449" s="3" t="s">
        <v>1338</v>
      </c>
      <c r="C449" s="4">
        <v>45285</v>
      </c>
      <c r="D449" s="2" t="s">
        <v>391</v>
      </c>
      <c r="E449" s="2" t="s">
        <v>55</v>
      </c>
      <c r="F449" s="5">
        <v>102724</v>
      </c>
      <c r="G449" s="6">
        <v>9083</v>
      </c>
      <c r="H449" t="str">
        <f t="shared" si="18"/>
        <v>Mon crime</v>
      </c>
      <c r="I449" t="str">
        <f t="shared" si="19"/>
        <v>moncrime</v>
      </c>
      <c r="J449" t="str">
        <f t="shared" si="20"/>
        <v>Music Box Films</v>
      </c>
    </row>
    <row r="450" spans="1:10" ht="18" x14ac:dyDescent="0.2">
      <c r="A450" s="2">
        <v>450</v>
      </c>
      <c r="B450" s="3" t="s">
        <v>1339</v>
      </c>
      <c r="C450" s="4">
        <v>45373</v>
      </c>
      <c r="D450" s="2" t="s">
        <v>698</v>
      </c>
      <c r="E450" s="2" t="s">
        <v>89</v>
      </c>
      <c r="F450" s="5">
        <v>101134</v>
      </c>
      <c r="G450" s="6">
        <v>8942</v>
      </c>
      <c r="H450" t="str">
        <f t="shared" ref="H450:H513" si="21">IFERROR(TRIM(LEFT(B450,FIND("(",B450)-1)),TRIM(B450))</f>
        <v>Carol Doda Topless at the Con…</v>
      </c>
      <c r="I450" t="str">
        <f t="shared" ref="I450:I513" si="22">SUBSTITUTE(SUBSTITUTE(SUBSTITUTE(SUBSTITUTE(SUBSTITUTE(SUBSTITUTE(SUBSTITUTE(SUBSTITUTE(SUBSTITUTE(SUBSTITUTE(SUBSTITUTE(SUBSTITUTE(LOWER(LEFT(SUBSTITUTE(H450,"…",""),25)),":",""),",",""),".",""),"'",""),"’",""),"!",""),"*",""),"—",""),"–",""),"-",""),"&amp;","")," ","")</f>
        <v>caroldodatoplessatthe</v>
      </c>
      <c r="J450" t="str">
        <f t="shared" ref="J450:J513" si="23">IF(D450="","Other",D450)</f>
        <v>Picturehouse</v>
      </c>
    </row>
    <row r="451" spans="1:10" ht="18" x14ac:dyDescent="0.2">
      <c r="A451" s="2">
        <v>451</v>
      </c>
      <c r="B451" s="3" t="s">
        <v>1340</v>
      </c>
      <c r="C451" s="4">
        <v>45590</v>
      </c>
      <c r="D451" s="2" t="s">
        <v>175</v>
      </c>
      <c r="E451" s="2" t="s">
        <v>89</v>
      </c>
      <c r="F451" s="5">
        <v>100959</v>
      </c>
      <c r="G451" s="6">
        <v>8927</v>
      </c>
      <c r="H451" t="str">
        <f t="shared" si="21"/>
        <v>Dahomey</v>
      </c>
      <c r="I451" t="str">
        <f t="shared" si="22"/>
        <v>dahomey</v>
      </c>
      <c r="J451" t="str">
        <f t="shared" si="23"/>
        <v>MUBI</v>
      </c>
    </row>
    <row r="452" spans="1:10" ht="18" x14ac:dyDescent="0.2">
      <c r="A452" s="2">
        <v>452</v>
      </c>
      <c r="B452" s="3" t="s">
        <v>1341</v>
      </c>
      <c r="C452" s="7">
        <v>32619</v>
      </c>
      <c r="D452" s="2" t="s">
        <v>14</v>
      </c>
      <c r="E452" s="2" t="s">
        <v>55</v>
      </c>
      <c r="F452" s="5">
        <v>100610</v>
      </c>
      <c r="G452" s="6">
        <v>8896</v>
      </c>
      <c r="H452" t="str">
        <f t="shared" si="21"/>
        <v>Field of Dreams</v>
      </c>
      <c r="I452" t="str">
        <f t="shared" si="22"/>
        <v>fieldofdreams</v>
      </c>
      <c r="J452" t="str">
        <f t="shared" si="23"/>
        <v>Universal</v>
      </c>
    </row>
    <row r="453" spans="1:10" ht="18" x14ac:dyDescent="0.2">
      <c r="A453" s="2">
        <v>453</v>
      </c>
      <c r="B453" s="3" t="s">
        <v>1342</v>
      </c>
      <c r="C453" s="4">
        <v>45317</v>
      </c>
      <c r="D453" s="2" t="s">
        <v>225</v>
      </c>
      <c r="E453" s="2" t="s">
        <v>55</v>
      </c>
      <c r="F453" s="5">
        <v>100150</v>
      </c>
      <c r="G453" s="6">
        <v>8855</v>
      </c>
      <c r="H453" t="str">
        <f t="shared" si="21"/>
        <v>TÓTEM</v>
      </c>
      <c r="I453" t="str">
        <f t="shared" si="22"/>
        <v>tótem</v>
      </c>
      <c r="J453" t="str">
        <f t="shared" si="23"/>
        <v>Janus Films</v>
      </c>
    </row>
    <row r="454" spans="1:10" ht="18" x14ac:dyDescent="0.2">
      <c r="A454" s="2">
        <v>454</v>
      </c>
      <c r="B454" s="3" t="s">
        <v>1343</v>
      </c>
      <c r="C454" s="4">
        <v>45464</v>
      </c>
      <c r="D454" s="2" t="s">
        <v>477</v>
      </c>
      <c r="E454" s="2" t="s">
        <v>55</v>
      </c>
      <c r="F454" s="5">
        <v>96595</v>
      </c>
      <c r="G454" s="6">
        <v>8541</v>
      </c>
      <c r="H454" t="str">
        <f t="shared" si="21"/>
        <v>Zielona granica</v>
      </c>
      <c r="I454" t="str">
        <f t="shared" si="22"/>
        <v>zielonagranica</v>
      </c>
      <c r="J454" t="str">
        <f t="shared" si="23"/>
        <v>Kino Lorber</v>
      </c>
    </row>
    <row r="455" spans="1:10" ht="18" x14ac:dyDescent="0.2">
      <c r="A455" s="2">
        <v>455</v>
      </c>
      <c r="B455" s="3" t="s">
        <v>1344</v>
      </c>
      <c r="C455" s="7">
        <v>34544</v>
      </c>
      <c r="D455" s="2" t="s">
        <v>1242</v>
      </c>
      <c r="E455" s="2" t="s">
        <v>38</v>
      </c>
      <c r="F455" s="5">
        <v>96486</v>
      </c>
      <c r="G455" s="6">
        <v>8531</v>
      </c>
      <c r="H455" t="str">
        <f t="shared" si="21"/>
        <v>The Mask</v>
      </c>
      <c r="I455" t="str">
        <f t="shared" si="22"/>
        <v>themask</v>
      </c>
      <c r="J455" t="str">
        <f t="shared" si="23"/>
        <v>New Line</v>
      </c>
    </row>
    <row r="456" spans="1:10" ht="18" x14ac:dyDescent="0.2">
      <c r="A456" s="2">
        <v>456</v>
      </c>
      <c r="B456" s="3" t="s">
        <v>1345</v>
      </c>
      <c r="C456" s="4">
        <v>38163</v>
      </c>
      <c r="D456" s="2" t="s">
        <v>1242</v>
      </c>
      <c r="E456" s="2" t="s">
        <v>55</v>
      </c>
      <c r="F456" s="5">
        <v>95390</v>
      </c>
      <c r="G456" s="6">
        <v>8434</v>
      </c>
      <c r="H456" t="str">
        <f t="shared" si="21"/>
        <v>The Notebook</v>
      </c>
      <c r="I456" t="str">
        <f t="shared" si="22"/>
        <v>thenotebook</v>
      </c>
      <c r="J456" t="str">
        <f t="shared" si="23"/>
        <v>New Line</v>
      </c>
    </row>
    <row r="457" spans="1:10" ht="18" x14ac:dyDescent="0.2">
      <c r="A457" s="2">
        <v>457</v>
      </c>
      <c r="B457" s="3" t="s">
        <v>1346</v>
      </c>
      <c r="C457" s="7">
        <v>30127</v>
      </c>
      <c r="D457" s="2" t="s">
        <v>7</v>
      </c>
      <c r="E457" s="2" t="s">
        <v>50</v>
      </c>
      <c r="F457" s="5">
        <v>94815</v>
      </c>
      <c r="G457" s="6">
        <v>8383</v>
      </c>
      <c r="H457" t="str">
        <f t="shared" si="21"/>
        <v>Blade Runner</v>
      </c>
      <c r="I457" t="str">
        <f t="shared" si="22"/>
        <v>bladerunner</v>
      </c>
      <c r="J457" t="str">
        <f t="shared" si="23"/>
        <v>Warner Bros.</v>
      </c>
    </row>
    <row r="458" spans="1:10" ht="18" x14ac:dyDescent="0.2">
      <c r="A458" s="2">
        <v>458</v>
      </c>
      <c r="B458" s="3" t="s">
        <v>1347</v>
      </c>
      <c r="C458" s="4">
        <v>45422</v>
      </c>
      <c r="D458" s="2" t="s">
        <v>260</v>
      </c>
      <c r="E458" s="2" t="s">
        <v>50</v>
      </c>
      <c r="F458" s="5">
        <v>94344</v>
      </c>
      <c r="G458" s="6">
        <v>8342</v>
      </c>
      <c r="H458" t="str">
        <f t="shared" si="21"/>
        <v>The Last Stop in Yuma County</v>
      </c>
      <c r="I458" t="str">
        <f t="shared" si="22"/>
        <v>thelaststopinyumacou</v>
      </c>
      <c r="J458" t="str">
        <f t="shared" si="23"/>
        <v>Well Go USA</v>
      </c>
    </row>
    <row r="459" spans="1:10" ht="18" x14ac:dyDescent="0.2">
      <c r="A459" s="2">
        <v>459</v>
      </c>
      <c r="B459" s="3" t="s">
        <v>1348</v>
      </c>
      <c r="C459" s="4">
        <v>45226</v>
      </c>
      <c r="D459" s="2" t="s">
        <v>477</v>
      </c>
      <c r="E459" s="2" t="s">
        <v>89</v>
      </c>
      <c r="F459" s="5">
        <v>94148</v>
      </c>
      <c r="G459" s="6">
        <v>8324</v>
      </c>
      <c r="H459" t="str">
        <f t="shared" si="21"/>
        <v>Les Filles d'Olfa</v>
      </c>
      <c r="I459" t="str">
        <f t="shared" si="22"/>
        <v>lesfillesdolfa</v>
      </c>
      <c r="J459" t="str">
        <f t="shared" si="23"/>
        <v>Kino Lorber</v>
      </c>
    </row>
    <row r="460" spans="1:10" ht="18" x14ac:dyDescent="0.2">
      <c r="A460" s="2">
        <v>460</v>
      </c>
      <c r="B460" s="3" t="s">
        <v>657</v>
      </c>
      <c r="C460" s="4">
        <v>38779</v>
      </c>
      <c r="D460" s="2" t="s">
        <v>7</v>
      </c>
      <c r="E460" s="2" t="s">
        <v>89</v>
      </c>
      <c r="F460" s="5">
        <v>91858</v>
      </c>
      <c r="G460" s="6">
        <v>8122</v>
      </c>
      <c r="H460" t="str">
        <f t="shared" si="21"/>
        <v>Deep Sea 3D</v>
      </c>
      <c r="I460" t="str">
        <f t="shared" si="22"/>
        <v>deepsea3d</v>
      </c>
      <c r="J460" t="str">
        <f t="shared" si="23"/>
        <v>Warner Bros.</v>
      </c>
    </row>
    <row r="461" spans="1:10" ht="18" x14ac:dyDescent="0.2">
      <c r="A461" s="2">
        <v>461</v>
      </c>
      <c r="B461" s="3" t="s">
        <v>1349</v>
      </c>
      <c r="C461" s="7">
        <v>32703</v>
      </c>
      <c r="D461" s="2" t="s">
        <v>256</v>
      </c>
      <c r="E461" s="2" t="s">
        <v>83</v>
      </c>
      <c r="F461" s="5">
        <v>90785</v>
      </c>
      <c r="G461" s="6">
        <v>8027</v>
      </c>
      <c r="H461" t="str">
        <f t="shared" si="21"/>
        <v>When Harry Met Sally…</v>
      </c>
      <c r="I461" t="str">
        <f t="shared" si="22"/>
        <v>whenharrymetsally</v>
      </c>
      <c r="J461" t="str">
        <f t="shared" si="23"/>
        <v>Fathom Events</v>
      </c>
    </row>
    <row r="462" spans="1:10" ht="18" x14ac:dyDescent="0.2">
      <c r="A462" s="2">
        <v>462</v>
      </c>
      <c r="B462" s="3" t="s">
        <v>1350</v>
      </c>
      <c r="C462" s="4">
        <v>45485</v>
      </c>
      <c r="D462" s="2" t="s">
        <v>413</v>
      </c>
      <c r="E462" s="2" t="s">
        <v>55</v>
      </c>
      <c r="F462" s="5">
        <v>89433</v>
      </c>
      <c r="G462" s="6">
        <v>7907</v>
      </c>
      <c r="H462" t="str">
        <f t="shared" si="21"/>
        <v>Dandelion</v>
      </c>
      <c r="I462" t="str">
        <f t="shared" si="22"/>
        <v>dandelion</v>
      </c>
      <c r="J462" t="str">
        <f t="shared" si="23"/>
        <v>IFC Films</v>
      </c>
    </row>
    <row r="463" spans="1:10" ht="18" x14ac:dyDescent="0.2">
      <c r="A463" s="2">
        <v>463</v>
      </c>
      <c r="B463" s="3" t="s">
        <v>820</v>
      </c>
      <c r="C463" s="4">
        <v>45555</v>
      </c>
      <c r="D463" s="2" t="s">
        <v>391</v>
      </c>
      <c r="E463" s="2" t="s">
        <v>55</v>
      </c>
      <c r="F463" s="5">
        <v>89015</v>
      </c>
      <c r="G463" s="6">
        <v>7870</v>
      </c>
      <c r="H463" t="str">
        <f t="shared" si="21"/>
        <v>In the Summers</v>
      </c>
      <c r="I463" t="str">
        <f t="shared" si="22"/>
        <v>inthesummers</v>
      </c>
      <c r="J463" t="str">
        <f t="shared" si="23"/>
        <v>Music Box Films</v>
      </c>
    </row>
    <row r="464" spans="1:10" ht="18" x14ac:dyDescent="0.2">
      <c r="A464" s="2">
        <v>464</v>
      </c>
      <c r="B464" s="3" t="s">
        <v>1351</v>
      </c>
      <c r="C464" s="4">
        <v>45324</v>
      </c>
      <c r="D464" s="2" t="s">
        <v>443</v>
      </c>
      <c r="E464" s="2" t="s">
        <v>38</v>
      </c>
      <c r="F464" s="5">
        <v>87995</v>
      </c>
      <c r="G464" s="6">
        <v>7780</v>
      </c>
      <c r="H464" t="str">
        <f t="shared" si="21"/>
        <v>Fitting In</v>
      </c>
      <c r="I464" t="str">
        <f t="shared" si="22"/>
        <v>fittingin</v>
      </c>
      <c r="J464" t="str">
        <f t="shared" si="23"/>
        <v>Blue Fox Entertai…</v>
      </c>
    </row>
    <row r="465" spans="1:10" ht="18" x14ac:dyDescent="0.2">
      <c r="A465" s="2">
        <v>465</v>
      </c>
      <c r="B465" s="3" t="s">
        <v>1352</v>
      </c>
      <c r="C465" s="4">
        <v>45366</v>
      </c>
      <c r="D465" s="2" t="s">
        <v>225</v>
      </c>
      <c r="E465" s="2" t="s">
        <v>89</v>
      </c>
      <c r="F465" s="5">
        <v>86554</v>
      </c>
      <c r="G465" s="6">
        <v>7653</v>
      </c>
      <c r="H465" t="str">
        <f t="shared" si="21"/>
        <v>Ryuichi Sakamoto Opus</v>
      </c>
      <c r="I465" t="str">
        <f t="shared" si="22"/>
        <v>ryuichisakamotoopus</v>
      </c>
      <c r="J465" t="str">
        <f t="shared" si="23"/>
        <v>Janus Films</v>
      </c>
    </row>
    <row r="466" spans="1:10" ht="18" x14ac:dyDescent="0.2">
      <c r="A466" s="2">
        <v>466</v>
      </c>
      <c r="B466" s="3" t="s">
        <v>650</v>
      </c>
      <c r="C466" s="4">
        <v>41950</v>
      </c>
      <c r="D466" s="2" t="s">
        <v>651</v>
      </c>
      <c r="E466" s="2" t="s">
        <v>55</v>
      </c>
      <c r="F466" s="5">
        <v>86431</v>
      </c>
      <c r="G466" s="6">
        <v>7642</v>
      </c>
      <c r="H466" t="str">
        <f t="shared" si="21"/>
        <v>Offret</v>
      </c>
      <c r="I466" t="str">
        <f t="shared" si="22"/>
        <v>offret</v>
      </c>
      <c r="J466" t="str">
        <f t="shared" si="23"/>
        <v>Orion Pictures</v>
      </c>
    </row>
    <row r="467" spans="1:10" ht="18" x14ac:dyDescent="0.2">
      <c r="A467" s="2">
        <v>467</v>
      </c>
      <c r="B467" s="3" t="s">
        <v>1353</v>
      </c>
      <c r="C467" s="7">
        <v>35510</v>
      </c>
      <c r="D467" s="2" t="s">
        <v>284</v>
      </c>
      <c r="E467" s="2" t="s">
        <v>55</v>
      </c>
      <c r="F467" s="5">
        <v>85962</v>
      </c>
      <c r="G467" s="6">
        <v>7601</v>
      </c>
      <c r="H467" t="str">
        <f t="shared" si="21"/>
        <v>Selena</v>
      </c>
      <c r="I467" t="str">
        <f t="shared" si="22"/>
        <v>selena</v>
      </c>
      <c r="J467" t="str">
        <f t="shared" si="23"/>
        <v>Iconic Releasing</v>
      </c>
    </row>
    <row r="468" spans="1:10" ht="18" x14ac:dyDescent="0.2">
      <c r="A468" s="2">
        <v>468</v>
      </c>
      <c r="B468" s="3" t="s">
        <v>1354</v>
      </c>
      <c r="C468" s="4">
        <v>45380</v>
      </c>
      <c r="D468" s="2" t="s">
        <v>495</v>
      </c>
      <c r="E468" s="2" t="s">
        <v>55</v>
      </c>
      <c r="F468" s="5">
        <v>83500</v>
      </c>
      <c r="G468" s="6">
        <v>7383</v>
      </c>
      <c r="H468" t="str">
        <f t="shared" si="21"/>
        <v>A Fragile Flower</v>
      </c>
      <c r="I468" t="str">
        <f t="shared" si="22"/>
        <v>afragileflower</v>
      </c>
      <c r="J468" t="str">
        <f t="shared" si="23"/>
        <v>Atlas Distribution</v>
      </c>
    </row>
    <row r="469" spans="1:10" ht="18" x14ac:dyDescent="0.2">
      <c r="A469" s="2">
        <v>469</v>
      </c>
      <c r="B469" s="3" t="s">
        <v>1355</v>
      </c>
      <c r="C469" s="4">
        <v>42139</v>
      </c>
      <c r="D469" s="2" t="s">
        <v>7</v>
      </c>
      <c r="E469" s="2" t="s">
        <v>12</v>
      </c>
      <c r="F469" s="5">
        <v>83436</v>
      </c>
      <c r="G469" s="6">
        <v>7377</v>
      </c>
      <c r="H469" t="str">
        <f t="shared" si="21"/>
        <v>Mad Max: Fury Road</v>
      </c>
      <c r="I469" t="str">
        <f t="shared" si="22"/>
        <v>madmaxfuryroad</v>
      </c>
      <c r="J469" t="str">
        <f t="shared" si="23"/>
        <v>Warner Bros.</v>
      </c>
    </row>
    <row r="470" spans="1:10" ht="18" x14ac:dyDescent="0.2">
      <c r="A470" s="2">
        <v>470</v>
      </c>
      <c r="B470" s="3" t="s">
        <v>1356</v>
      </c>
      <c r="C470" s="4">
        <v>45541</v>
      </c>
      <c r="D470" s="2" t="s">
        <v>431</v>
      </c>
      <c r="E470" s="2" t="s">
        <v>50</v>
      </c>
      <c r="F470" s="5">
        <v>83081</v>
      </c>
      <c r="G470" s="6">
        <v>7346</v>
      </c>
      <c r="H470" t="str">
        <f t="shared" si="21"/>
        <v>Les chambres rouges</v>
      </c>
      <c r="I470" t="str">
        <f t="shared" si="22"/>
        <v>leschambresrouges</v>
      </c>
      <c r="J470" t="str">
        <f t="shared" si="23"/>
        <v>Utopia</v>
      </c>
    </row>
    <row r="471" spans="1:10" ht="18" x14ac:dyDescent="0.2">
      <c r="A471" s="2">
        <v>471</v>
      </c>
      <c r="B471" s="3" t="s">
        <v>1357</v>
      </c>
      <c r="C471" s="7">
        <v>30106</v>
      </c>
      <c r="D471" s="2" t="s">
        <v>256</v>
      </c>
      <c r="E471" s="2" t="s">
        <v>19</v>
      </c>
      <c r="F471" s="5">
        <v>82913</v>
      </c>
      <c r="G471" s="6">
        <v>7331</v>
      </c>
      <c r="H471" t="str">
        <f t="shared" si="21"/>
        <v>Poltergeist</v>
      </c>
      <c r="I471" t="str">
        <f t="shared" si="22"/>
        <v>poltergeist</v>
      </c>
      <c r="J471" t="str">
        <f t="shared" si="23"/>
        <v>Fathom Events</v>
      </c>
    </row>
    <row r="472" spans="1:10" ht="18" x14ac:dyDescent="0.2">
      <c r="A472" s="2">
        <v>472</v>
      </c>
      <c r="B472" s="3" t="s">
        <v>1358</v>
      </c>
      <c r="C472" s="4">
        <v>45408</v>
      </c>
      <c r="D472" s="2" t="s">
        <v>289</v>
      </c>
      <c r="E472" s="2" t="s">
        <v>38</v>
      </c>
      <c r="F472" s="5">
        <v>82083</v>
      </c>
      <c r="G472" s="6">
        <v>7258</v>
      </c>
      <c r="H472" t="str">
        <f t="shared" si="21"/>
        <v>The Feeling That the Time for…</v>
      </c>
      <c r="I472" t="str">
        <f t="shared" si="22"/>
        <v>thefeelingthatthetime</v>
      </c>
      <c r="J472" t="str">
        <f t="shared" si="23"/>
        <v>Magnolia Pictures</v>
      </c>
    </row>
    <row r="473" spans="1:10" ht="18" x14ac:dyDescent="0.2">
      <c r="A473" s="2">
        <v>473</v>
      </c>
      <c r="B473" s="3" t="s">
        <v>598</v>
      </c>
      <c r="C473" s="4">
        <v>40641</v>
      </c>
      <c r="D473" s="2" t="s">
        <v>7</v>
      </c>
      <c r="E473" s="2" t="s">
        <v>89</v>
      </c>
      <c r="F473" s="5">
        <v>81773</v>
      </c>
      <c r="G473" s="6">
        <v>7230</v>
      </c>
      <c r="H473" t="str">
        <f t="shared" si="21"/>
        <v>Born to be Wild 3D</v>
      </c>
      <c r="I473" t="str">
        <f t="shared" si="22"/>
        <v>borntobewild3d</v>
      </c>
      <c r="J473" t="str">
        <f t="shared" si="23"/>
        <v>Warner Bros.</v>
      </c>
    </row>
    <row r="474" spans="1:10" ht="18" x14ac:dyDescent="0.2">
      <c r="A474" s="2">
        <v>474</v>
      </c>
      <c r="B474" s="3" t="s">
        <v>1359</v>
      </c>
      <c r="C474" s="4">
        <v>36084</v>
      </c>
      <c r="D474" s="2" t="s">
        <v>7</v>
      </c>
      <c r="E474" s="2" t="s">
        <v>38</v>
      </c>
      <c r="F474" s="5">
        <v>81346</v>
      </c>
      <c r="G474" s="6">
        <v>7192</v>
      </c>
      <c r="H474" t="str">
        <f t="shared" si="21"/>
        <v>Practical Magic</v>
      </c>
      <c r="I474" t="str">
        <f t="shared" si="22"/>
        <v>practicalmagic</v>
      </c>
      <c r="J474" t="str">
        <f t="shared" si="23"/>
        <v>Warner Bros.</v>
      </c>
    </row>
    <row r="475" spans="1:10" ht="18" x14ac:dyDescent="0.2">
      <c r="A475" s="2">
        <v>475</v>
      </c>
      <c r="B475" s="3" t="s">
        <v>1360</v>
      </c>
      <c r="C475" s="4">
        <v>45331</v>
      </c>
      <c r="D475" s="2" t="s">
        <v>391</v>
      </c>
      <c r="E475" s="2" t="s">
        <v>89</v>
      </c>
      <c r="F475" s="5">
        <v>80431</v>
      </c>
      <c r="G475" s="6">
        <v>7111</v>
      </c>
      <c r="H475" t="str">
        <f t="shared" si="21"/>
        <v>Ennio</v>
      </c>
      <c r="I475" t="str">
        <f t="shared" si="22"/>
        <v>ennio</v>
      </c>
      <c r="J475" t="str">
        <f t="shared" si="23"/>
        <v>Music Box Films</v>
      </c>
    </row>
    <row r="476" spans="1:10" ht="18" x14ac:dyDescent="0.2">
      <c r="A476" s="2">
        <v>476</v>
      </c>
      <c r="B476" s="3" t="s">
        <v>1361</v>
      </c>
      <c r="C476" s="7">
        <v>31765</v>
      </c>
      <c r="D476" s="2" t="s">
        <v>7</v>
      </c>
      <c r="E476" s="2" t="s">
        <v>17</v>
      </c>
      <c r="F476" s="5">
        <v>79989</v>
      </c>
      <c r="G476" s="6">
        <v>7072</v>
      </c>
      <c r="H476" t="str">
        <f t="shared" si="21"/>
        <v>Little Shop of Horrors</v>
      </c>
      <c r="I476" t="str">
        <f t="shared" si="22"/>
        <v>littleshopofhorrors</v>
      </c>
      <c r="J476" t="str">
        <f t="shared" si="23"/>
        <v>Warner Bros.</v>
      </c>
    </row>
    <row r="477" spans="1:10" ht="18" x14ac:dyDescent="0.2">
      <c r="A477" s="2">
        <v>477</v>
      </c>
      <c r="B477" s="3" t="s">
        <v>1362</v>
      </c>
      <c r="C477" s="7">
        <v>34600</v>
      </c>
      <c r="D477" s="2" t="s">
        <v>256</v>
      </c>
      <c r="E477" s="2" t="s">
        <v>55</v>
      </c>
      <c r="F477" s="5">
        <v>79949</v>
      </c>
      <c r="G477" s="6">
        <v>7069</v>
      </c>
      <c r="H477" t="str">
        <f t="shared" si="21"/>
        <v>The Shawshank Redemption</v>
      </c>
      <c r="I477" t="str">
        <f t="shared" si="22"/>
        <v>theshawshankredemption</v>
      </c>
      <c r="J477" t="str">
        <f t="shared" si="23"/>
        <v>Fathom Events</v>
      </c>
    </row>
    <row r="478" spans="1:10" ht="18" x14ac:dyDescent="0.2">
      <c r="A478" s="2">
        <v>478</v>
      </c>
      <c r="B478" s="3" t="s">
        <v>1363</v>
      </c>
      <c r="C478" s="4">
        <v>45240</v>
      </c>
      <c r="D478" s="2" t="s">
        <v>79</v>
      </c>
      <c r="E478" s="2" t="s">
        <v>70</v>
      </c>
      <c r="F478" s="5">
        <v>78179</v>
      </c>
      <c r="G478" s="6">
        <v>6912</v>
      </c>
      <c r="H478" t="str">
        <f t="shared" si="21"/>
        <v>Dream Scenario</v>
      </c>
      <c r="I478" t="str">
        <f t="shared" si="22"/>
        <v>dreamscenario</v>
      </c>
      <c r="J478" t="str">
        <f t="shared" si="23"/>
        <v>A24</v>
      </c>
    </row>
    <row r="479" spans="1:10" ht="18" x14ac:dyDescent="0.2">
      <c r="A479" s="2">
        <v>479</v>
      </c>
      <c r="B479" s="3" t="s">
        <v>271</v>
      </c>
      <c r="C479" s="7">
        <v>26114</v>
      </c>
      <c r="D479" s="2" t="s">
        <v>26</v>
      </c>
      <c r="E479" s="2" t="s">
        <v>17</v>
      </c>
      <c r="F479" s="5">
        <v>77971</v>
      </c>
      <c r="G479" s="6">
        <v>6894</v>
      </c>
      <c r="H479" t="str">
        <f t="shared" si="21"/>
        <v>Willy Wonka &amp; the Chocolate F…</v>
      </c>
      <c r="I479" t="str">
        <f t="shared" si="22"/>
        <v>willywonkathechocola</v>
      </c>
      <c r="J479" t="str">
        <f t="shared" si="23"/>
        <v>Paramount Pictures</v>
      </c>
    </row>
    <row r="480" spans="1:10" ht="18" x14ac:dyDescent="0.2">
      <c r="A480" s="2">
        <v>480</v>
      </c>
      <c r="B480" s="3" t="s">
        <v>1364</v>
      </c>
      <c r="C480" s="7">
        <v>34649</v>
      </c>
      <c r="D480" s="2" t="s">
        <v>7</v>
      </c>
      <c r="E480" s="2" t="s">
        <v>19</v>
      </c>
      <c r="F480" s="5">
        <v>76804</v>
      </c>
      <c r="G480" s="6">
        <v>6791</v>
      </c>
      <c r="H480" t="str">
        <f t="shared" si="21"/>
        <v>Interview with the Vampire</v>
      </c>
      <c r="I480" t="str">
        <f t="shared" si="22"/>
        <v>interviewwiththevampir</v>
      </c>
      <c r="J480" t="str">
        <f t="shared" si="23"/>
        <v>Warner Bros.</v>
      </c>
    </row>
    <row r="481" spans="1:10" ht="18" x14ac:dyDescent="0.2">
      <c r="A481" s="2">
        <v>481</v>
      </c>
      <c r="B481" s="3" t="s">
        <v>1365</v>
      </c>
      <c r="C481" s="4">
        <v>45380</v>
      </c>
      <c r="D481" s="2" t="s">
        <v>187</v>
      </c>
      <c r="E481" s="2" t="s">
        <v>55</v>
      </c>
      <c r="F481" s="5">
        <v>76394</v>
      </c>
      <c r="G481" s="6">
        <v>6755</v>
      </c>
      <c r="H481" t="str">
        <f t="shared" si="21"/>
        <v>DogMan</v>
      </c>
      <c r="I481" t="str">
        <f t="shared" si="22"/>
        <v>dogman</v>
      </c>
      <c r="J481" t="str">
        <f t="shared" si="23"/>
        <v>Briarcliff Entert…</v>
      </c>
    </row>
    <row r="482" spans="1:10" ht="18" x14ac:dyDescent="0.2">
      <c r="A482" s="2">
        <v>482</v>
      </c>
      <c r="B482" s="3" t="s">
        <v>1366</v>
      </c>
      <c r="C482" s="7">
        <v>34684</v>
      </c>
      <c r="D482" s="2" t="s">
        <v>1242</v>
      </c>
      <c r="E482" s="2" t="s">
        <v>38</v>
      </c>
      <c r="F482" s="5">
        <v>75849</v>
      </c>
      <c r="G482" s="6">
        <v>6706</v>
      </c>
      <c r="H482" t="str">
        <f t="shared" si="21"/>
        <v>Dumb &amp; Dumber</v>
      </c>
      <c r="I482" t="str">
        <f t="shared" si="22"/>
        <v>dumbdumber</v>
      </c>
      <c r="J482" t="str">
        <f t="shared" si="23"/>
        <v>New Line</v>
      </c>
    </row>
    <row r="483" spans="1:10" ht="18" x14ac:dyDescent="0.2">
      <c r="A483" s="2">
        <v>483</v>
      </c>
      <c r="B483" s="3" t="s">
        <v>1367</v>
      </c>
      <c r="C483" s="4">
        <v>45616</v>
      </c>
      <c r="D483" s="2" t="s">
        <v>313</v>
      </c>
      <c r="E483" s="2" t="s">
        <v>89</v>
      </c>
      <c r="F483" s="5">
        <v>75189</v>
      </c>
      <c r="G483" s="6">
        <v>6648</v>
      </c>
      <c r="H483" t="str">
        <f t="shared" si="21"/>
        <v>Omar and Cedric: If This Ever…</v>
      </c>
      <c r="I483" t="str">
        <f t="shared" si="22"/>
        <v>omarandcedricifthis</v>
      </c>
      <c r="J483" t="str">
        <f t="shared" si="23"/>
        <v>Oscilloscope Pict…</v>
      </c>
    </row>
    <row r="484" spans="1:10" ht="18" x14ac:dyDescent="0.2">
      <c r="A484" s="2">
        <v>484</v>
      </c>
      <c r="B484" s="3" t="s">
        <v>1368</v>
      </c>
      <c r="C484" s="4">
        <v>45310</v>
      </c>
      <c r="D484" s="2" t="s">
        <v>477</v>
      </c>
      <c r="E484" s="2" t="s">
        <v>55</v>
      </c>
      <c r="F484" s="5">
        <v>75056</v>
      </c>
      <c r="G484" s="6">
        <v>6636</v>
      </c>
      <c r="H484" t="str">
        <f t="shared" si="21"/>
        <v>Inside the Yellow Cocoon Shell</v>
      </c>
      <c r="I484" t="str">
        <f t="shared" si="22"/>
        <v>insidetheyellowcocoon</v>
      </c>
      <c r="J484" t="str">
        <f t="shared" si="23"/>
        <v>Kino Lorber</v>
      </c>
    </row>
    <row r="485" spans="1:10" ht="18" x14ac:dyDescent="0.2">
      <c r="A485" s="2">
        <v>485</v>
      </c>
      <c r="B485" s="3" t="s">
        <v>1369</v>
      </c>
      <c r="C485" s="4">
        <v>45492</v>
      </c>
      <c r="D485" s="2" t="s">
        <v>175</v>
      </c>
      <c r="E485" s="2" t="s">
        <v>55</v>
      </c>
      <c r="F485" s="5">
        <v>74604</v>
      </c>
      <c r="G485" s="6">
        <v>6596</v>
      </c>
      <c r="H485" t="str">
        <f t="shared" si="21"/>
        <v>Crossing</v>
      </c>
      <c r="I485" t="str">
        <f t="shared" si="22"/>
        <v>crossing</v>
      </c>
      <c r="J485" t="str">
        <f t="shared" si="23"/>
        <v>MUBI</v>
      </c>
    </row>
    <row r="486" spans="1:10" ht="18" x14ac:dyDescent="0.2">
      <c r="A486" s="2">
        <v>486</v>
      </c>
      <c r="B486" s="3" t="s">
        <v>1370</v>
      </c>
      <c r="C486" s="4">
        <v>45373</v>
      </c>
      <c r="D486" s="2" t="s">
        <v>175</v>
      </c>
      <c r="E486" s="2" t="s">
        <v>38</v>
      </c>
      <c r="F486" s="5">
        <v>73983</v>
      </c>
      <c r="G486" s="6">
        <v>6541</v>
      </c>
      <c r="H486" t="str">
        <f t="shared" si="21"/>
        <v>Nu astepta prea mult de la sf…</v>
      </c>
      <c r="I486" t="str">
        <f t="shared" si="22"/>
        <v>nuasteptapreamultdel</v>
      </c>
      <c r="J486" t="str">
        <f t="shared" si="23"/>
        <v>MUBI</v>
      </c>
    </row>
    <row r="487" spans="1:10" ht="18" x14ac:dyDescent="0.2">
      <c r="A487" s="2">
        <v>487</v>
      </c>
      <c r="B487" s="3" t="s">
        <v>619</v>
      </c>
      <c r="C487" s="4">
        <v>40256</v>
      </c>
      <c r="D487" s="2" t="s">
        <v>7</v>
      </c>
      <c r="E487" s="2" t="s">
        <v>89</v>
      </c>
      <c r="F487" s="5">
        <v>73668</v>
      </c>
      <c r="G487" s="6">
        <v>6514</v>
      </c>
      <c r="H487" t="str">
        <f t="shared" si="21"/>
        <v>Hubble 3D</v>
      </c>
      <c r="I487" t="str">
        <f t="shared" si="22"/>
        <v>hubble3d</v>
      </c>
      <c r="J487" t="str">
        <f t="shared" si="23"/>
        <v>Warner Bros.</v>
      </c>
    </row>
    <row r="488" spans="1:10" ht="18" x14ac:dyDescent="0.2">
      <c r="A488" s="2">
        <v>488</v>
      </c>
      <c r="B488" s="3" t="s">
        <v>794</v>
      </c>
      <c r="C488" s="4">
        <v>45632</v>
      </c>
      <c r="D488" s="2" t="s">
        <v>625</v>
      </c>
      <c r="E488" s="2" t="s">
        <v>55</v>
      </c>
      <c r="F488" s="5">
        <v>72931</v>
      </c>
      <c r="G488" s="6">
        <v>6448</v>
      </c>
      <c r="H488" t="str">
        <f t="shared" si="21"/>
        <v>Day of the Fight</v>
      </c>
      <c r="I488" t="str">
        <f t="shared" si="22"/>
        <v>dayofthefight</v>
      </c>
      <c r="J488" t="str">
        <f t="shared" si="23"/>
        <v>Falling Forward F…</v>
      </c>
    </row>
    <row r="489" spans="1:10" ht="18" x14ac:dyDescent="0.2">
      <c r="A489" s="2">
        <v>489</v>
      </c>
      <c r="B489" s="3" t="s">
        <v>1371</v>
      </c>
      <c r="C489" s="4">
        <v>45541</v>
      </c>
      <c r="D489" s="2" t="s">
        <v>604</v>
      </c>
      <c r="E489" s="2" t="s">
        <v>38</v>
      </c>
      <c r="F489" s="5">
        <v>71487</v>
      </c>
      <c r="G489" s="6">
        <v>6321</v>
      </c>
      <c r="H489" t="str">
        <f t="shared" si="21"/>
        <v>Deaner ‘89</v>
      </c>
      <c r="I489" t="str">
        <f t="shared" si="22"/>
        <v>deaner‘89</v>
      </c>
      <c r="J489" t="str">
        <f t="shared" si="23"/>
        <v>Mongrel Media</v>
      </c>
    </row>
    <row r="490" spans="1:10" ht="18" x14ac:dyDescent="0.2">
      <c r="A490" s="2">
        <v>490</v>
      </c>
      <c r="B490" s="3" t="s">
        <v>1372</v>
      </c>
      <c r="C490" s="7">
        <v>23012</v>
      </c>
      <c r="D490" s="2" t="s">
        <v>375</v>
      </c>
      <c r="E490" s="2" t="s">
        <v>50</v>
      </c>
      <c r="F490" s="5">
        <v>70659</v>
      </c>
      <c r="G490" s="6">
        <v>6247</v>
      </c>
      <c r="H490" t="str">
        <f t="shared" si="21"/>
        <v>Classe Tous Risques</v>
      </c>
      <c r="I490" t="str">
        <f t="shared" si="22"/>
        <v>classetousrisques</v>
      </c>
      <c r="J490" t="str">
        <f t="shared" si="23"/>
        <v>Rialto Pictures</v>
      </c>
    </row>
    <row r="491" spans="1:10" ht="18" x14ac:dyDescent="0.2">
      <c r="A491" s="2">
        <v>491</v>
      </c>
      <c r="B491" s="3" t="s">
        <v>1373</v>
      </c>
      <c r="C491" s="4">
        <v>45520</v>
      </c>
      <c r="D491" s="2" t="s">
        <v>461</v>
      </c>
      <c r="E491" s="2" t="s">
        <v>55</v>
      </c>
      <c r="F491" s="5">
        <v>68389</v>
      </c>
      <c r="G491" s="6">
        <v>6047</v>
      </c>
      <c r="H491" t="str">
        <f t="shared" si="21"/>
        <v>Close to You</v>
      </c>
      <c r="I491" t="str">
        <f t="shared" si="22"/>
        <v>closetoyou</v>
      </c>
      <c r="J491" t="str">
        <f t="shared" si="23"/>
        <v>Greenwich</v>
      </c>
    </row>
    <row r="492" spans="1:10" ht="18" x14ac:dyDescent="0.2">
      <c r="A492" s="2">
        <v>492</v>
      </c>
      <c r="B492" s="3" t="s">
        <v>1374</v>
      </c>
      <c r="C492" s="4">
        <v>45513</v>
      </c>
      <c r="D492" s="2" t="s">
        <v>125</v>
      </c>
      <c r="E492" s="2" t="s">
        <v>8</v>
      </c>
      <c r="F492" s="5">
        <v>67498</v>
      </c>
      <c r="G492" s="6">
        <v>5968</v>
      </c>
      <c r="H492" t="str">
        <f t="shared" si="21"/>
        <v>Sirocco et le royaume des cou…</v>
      </c>
      <c r="I492" t="str">
        <f t="shared" si="22"/>
        <v>siroccoetleroyaumedes</v>
      </c>
      <c r="J492" t="str">
        <f t="shared" si="23"/>
        <v>GKIDS</v>
      </c>
    </row>
    <row r="493" spans="1:10" ht="18" x14ac:dyDescent="0.2">
      <c r="A493" s="2">
        <v>493</v>
      </c>
      <c r="B493" s="3" t="s">
        <v>1375</v>
      </c>
      <c r="C493" s="4">
        <v>45471</v>
      </c>
      <c r="D493" s="2" t="s">
        <v>477</v>
      </c>
      <c r="E493" s="2" t="s">
        <v>89</v>
      </c>
      <c r="F493" s="5">
        <v>66974</v>
      </c>
      <c r="G493" s="6">
        <v>5922</v>
      </c>
      <c r="H493" t="str">
        <f t="shared" si="21"/>
        <v>How to Come Alive With Normal…</v>
      </c>
      <c r="I493" t="str">
        <f t="shared" si="22"/>
        <v>howtocomealivewithno</v>
      </c>
      <c r="J493" t="str">
        <f t="shared" si="23"/>
        <v>Kino Lorber</v>
      </c>
    </row>
    <row r="494" spans="1:10" ht="18" x14ac:dyDescent="0.2">
      <c r="A494" s="2">
        <v>494</v>
      </c>
      <c r="B494" s="3" t="s">
        <v>1376</v>
      </c>
      <c r="C494" s="4">
        <v>45359</v>
      </c>
      <c r="D494" s="2" t="s">
        <v>175</v>
      </c>
      <c r="E494" s="2" t="s">
        <v>89</v>
      </c>
      <c r="F494" s="5">
        <v>66511</v>
      </c>
      <c r="G494" s="6">
        <v>5881</v>
      </c>
      <c r="H494" t="str">
        <f t="shared" si="21"/>
        <v>High &amp; Low — John Galliano</v>
      </c>
      <c r="I494" t="str">
        <f t="shared" si="22"/>
        <v>highlowjohngallian</v>
      </c>
      <c r="J494" t="str">
        <f t="shared" si="23"/>
        <v>MUBI</v>
      </c>
    </row>
    <row r="495" spans="1:10" ht="18" x14ac:dyDescent="0.2">
      <c r="A495" s="2">
        <v>495</v>
      </c>
      <c r="B495" s="3" t="s">
        <v>1377</v>
      </c>
      <c r="C495" s="7">
        <v>19094</v>
      </c>
      <c r="D495" s="2" t="s">
        <v>1378</v>
      </c>
      <c r="E495" s="2" t="s">
        <v>17</v>
      </c>
      <c r="F495" s="5">
        <v>66475</v>
      </c>
      <c r="G495" s="6">
        <v>5878</v>
      </c>
      <c r="H495" t="str">
        <f t="shared" si="21"/>
        <v>Singin' in the Rain</v>
      </c>
      <c r="I495" t="str">
        <f t="shared" si="22"/>
        <v>singinintherain</v>
      </c>
      <c r="J495" t="str">
        <f t="shared" si="23"/>
        <v>NCM Fathom</v>
      </c>
    </row>
    <row r="496" spans="1:10" ht="18" x14ac:dyDescent="0.2">
      <c r="A496" s="2">
        <v>496</v>
      </c>
      <c r="B496" s="3" t="s">
        <v>1379</v>
      </c>
      <c r="C496" s="4">
        <v>45233</v>
      </c>
      <c r="D496" s="2" t="s">
        <v>1380</v>
      </c>
      <c r="E496" s="2" t="s">
        <v>55</v>
      </c>
      <c r="F496" s="5">
        <v>66432</v>
      </c>
      <c r="G496" s="6">
        <v>5874</v>
      </c>
      <c r="H496" t="str">
        <f t="shared" si="21"/>
        <v>Radical</v>
      </c>
      <c r="I496" t="str">
        <f t="shared" si="22"/>
        <v>radical</v>
      </c>
      <c r="J496" t="str">
        <f t="shared" si="23"/>
        <v>Pantelion Films</v>
      </c>
    </row>
    <row r="497" spans="1:10" ht="18" x14ac:dyDescent="0.2">
      <c r="A497" s="2">
        <v>497</v>
      </c>
      <c r="B497" s="3" t="s">
        <v>1381</v>
      </c>
      <c r="C497" s="4">
        <v>45506</v>
      </c>
      <c r="D497" s="2" t="s">
        <v>477</v>
      </c>
      <c r="E497" s="2" t="s">
        <v>55</v>
      </c>
      <c r="F497" s="5">
        <v>65636</v>
      </c>
      <c r="G497" s="6">
        <v>5803</v>
      </c>
      <c r="H497" t="str">
        <f t="shared" si="21"/>
        <v>Sebastian</v>
      </c>
      <c r="I497" t="str">
        <f t="shared" si="22"/>
        <v>sebastian</v>
      </c>
      <c r="J497" t="str">
        <f t="shared" si="23"/>
        <v>Kino Lorber</v>
      </c>
    </row>
    <row r="498" spans="1:10" ht="18" x14ac:dyDescent="0.2">
      <c r="A498" s="2">
        <v>498</v>
      </c>
      <c r="B498" s="3" t="s">
        <v>1382</v>
      </c>
      <c r="C498" s="4">
        <v>45429</v>
      </c>
      <c r="D498" s="2" t="s">
        <v>555</v>
      </c>
      <c r="E498" s="2" t="s">
        <v>89</v>
      </c>
      <c r="F498" s="5">
        <v>65334</v>
      </c>
      <c r="G498" s="6">
        <v>5777</v>
      </c>
      <c r="H498" t="str">
        <f t="shared" si="21"/>
        <v>Taking Venice</v>
      </c>
      <c r="I498" t="str">
        <f t="shared" si="22"/>
        <v>takingvenice</v>
      </c>
      <c r="J498" t="str">
        <f t="shared" si="23"/>
        <v>Zeitgeist</v>
      </c>
    </row>
    <row r="499" spans="1:10" ht="18" x14ac:dyDescent="0.2">
      <c r="A499" s="2">
        <v>499</v>
      </c>
      <c r="B499" s="3" t="s">
        <v>1383</v>
      </c>
      <c r="C499" s="7">
        <v>34328</v>
      </c>
      <c r="D499" s="2" t="s">
        <v>7</v>
      </c>
      <c r="E499" s="2" t="s">
        <v>12</v>
      </c>
      <c r="F499" s="5">
        <v>65229</v>
      </c>
      <c r="G499" s="6">
        <v>5767</v>
      </c>
      <c r="H499" t="str">
        <f t="shared" si="21"/>
        <v>Batman: Mask of the Phantasm</v>
      </c>
      <c r="I499" t="str">
        <f t="shared" si="22"/>
        <v>batmanmaskofthephant</v>
      </c>
      <c r="J499" t="str">
        <f t="shared" si="23"/>
        <v>Warner Bros.</v>
      </c>
    </row>
    <row r="500" spans="1:10" ht="18" x14ac:dyDescent="0.2">
      <c r="A500" s="2">
        <v>500</v>
      </c>
      <c r="B500" s="3" t="s">
        <v>286</v>
      </c>
      <c r="C500" s="4">
        <v>45625</v>
      </c>
      <c r="D500" s="2" t="s">
        <v>287</v>
      </c>
      <c r="E500" s="2" t="s">
        <v>38</v>
      </c>
      <c r="F500" s="5">
        <v>65160</v>
      </c>
      <c r="G500" s="6">
        <v>5761</v>
      </c>
      <c r="H500" t="str">
        <f t="shared" si="21"/>
        <v>Bad Shabbos</v>
      </c>
      <c r="I500" t="str">
        <f t="shared" si="22"/>
        <v>badshabbos</v>
      </c>
      <c r="J500" t="str">
        <f t="shared" si="23"/>
        <v>Menemsha Entertai…</v>
      </c>
    </row>
    <row r="501" spans="1:10" ht="18" x14ac:dyDescent="0.2">
      <c r="A501" s="2">
        <v>501</v>
      </c>
      <c r="B501" s="3" t="s">
        <v>655</v>
      </c>
      <c r="C501" s="4">
        <v>39857</v>
      </c>
      <c r="D501" s="2" t="s">
        <v>7</v>
      </c>
      <c r="E501" s="2" t="s">
        <v>89</v>
      </c>
      <c r="F501" s="5">
        <v>65146</v>
      </c>
      <c r="G501" s="6">
        <v>5760</v>
      </c>
      <c r="H501" t="str">
        <f t="shared" si="21"/>
        <v>Under the Sea 3D</v>
      </c>
      <c r="I501" t="str">
        <f t="shared" si="22"/>
        <v>underthesea3d</v>
      </c>
      <c r="J501" t="str">
        <f t="shared" si="23"/>
        <v>Warner Bros.</v>
      </c>
    </row>
    <row r="502" spans="1:10" ht="18" x14ac:dyDescent="0.2">
      <c r="A502" s="2">
        <v>502</v>
      </c>
      <c r="B502" s="3" t="s">
        <v>401</v>
      </c>
      <c r="C502" s="4">
        <v>45646</v>
      </c>
      <c r="D502" s="2" t="s">
        <v>402</v>
      </c>
      <c r="E502" s="2" t="s">
        <v>55</v>
      </c>
      <c r="F502" s="5">
        <v>64577</v>
      </c>
      <c r="G502" s="6">
        <v>5710</v>
      </c>
      <c r="H502" t="str">
        <f t="shared" si="21"/>
        <v>Le Comte de Monte-Cristo</v>
      </c>
      <c r="I502" t="str">
        <f t="shared" si="22"/>
        <v>lecomtedemontecristo</v>
      </c>
      <c r="J502" t="str">
        <f t="shared" si="23"/>
        <v>Samuel Goldwyn Fi…</v>
      </c>
    </row>
    <row r="503" spans="1:10" ht="18" x14ac:dyDescent="0.2">
      <c r="A503" s="2">
        <v>503</v>
      </c>
      <c r="B503" s="3" t="s">
        <v>1384</v>
      </c>
      <c r="C503" s="7">
        <v>31303</v>
      </c>
      <c r="D503" s="2" t="s">
        <v>7</v>
      </c>
      <c r="E503" s="2" t="s">
        <v>70</v>
      </c>
      <c r="F503" s="5">
        <v>63966</v>
      </c>
      <c r="G503" s="6">
        <v>5656</v>
      </c>
      <c r="H503" t="str">
        <f t="shared" si="21"/>
        <v>After Hours</v>
      </c>
      <c r="I503" t="str">
        <f t="shared" si="22"/>
        <v>afterhours</v>
      </c>
      <c r="J503" t="str">
        <f t="shared" si="23"/>
        <v>Warner Bros.</v>
      </c>
    </row>
    <row r="504" spans="1:10" ht="18" x14ac:dyDescent="0.2">
      <c r="A504" s="2">
        <v>504</v>
      </c>
      <c r="B504" s="3" t="s">
        <v>1385</v>
      </c>
      <c r="C504" s="7">
        <v>27024</v>
      </c>
      <c r="D504" s="2" t="s">
        <v>256</v>
      </c>
      <c r="E504" s="2" t="s">
        <v>19</v>
      </c>
      <c r="F504" s="5">
        <v>63772</v>
      </c>
      <c r="G504" s="6">
        <v>5639</v>
      </c>
      <c r="H504" t="str">
        <f t="shared" si="21"/>
        <v>The Exorcist</v>
      </c>
      <c r="I504" t="str">
        <f t="shared" si="22"/>
        <v>theexorcist</v>
      </c>
      <c r="J504" t="str">
        <f t="shared" si="23"/>
        <v>Fathom Events</v>
      </c>
    </row>
    <row r="505" spans="1:10" ht="18" x14ac:dyDescent="0.2">
      <c r="A505" s="2">
        <v>505</v>
      </c>
      <c r="B505" s="3" t="s">
        <v>1386</v>
      </c>
      <c r="C505" s="4">
        <v>45555</v>
      </c>
      <c r="D505" s="2" t="s">
        <v>1322</v>
      </c>
      <c r="E505" s="2" t="s">
        <v>50</v>
      </c>
      <c r="F505" s="5">
        <v>63625</v>
      </c>
      <c r="G505" s="6">
        <v>5626</v>
      </c>
      <c r="H505" t="str">
        <f t="shared" si="21"/>
        <v>The Shade</v>
      </c>
      <c r="I505" t="str">
        <f t="shared" si="22"/>
        <v>theshade</v>
      </c>
      <c r="J505" t="str">
        <f t="shared" si="23"/>
        <v>Level 33</v>
      </c>
    </row>
    <row r="506" spans="1:10" ht="18" x14ac:dyDescent="0.2">
      <c r="A506" s="2">
        <v>506</v>
      </c>
      <c r="B506" s="3" t="s">
        <v>335</v>
      </c>
      <c r="C506" s="4">
        <v>45651</v>
      </c>
      <c r="D506" s="2" t="s">
        <v>260</v>
      </c>
      <c r="E506" s="2" t="s">
        <v>12</v>
      </c>
      <c r="F506" s="5">
        <v>63555</v>
      </c>
      <c r="G506" s="6">
        <v>5619</v>
      </c>
      <c r="H506" t="str">
        <f t="shared" si="21"/>
        <v>Harbin</v>
      </c>
      <c r="I506" t="str">
        <f t="shared" si="22"/>
        <v>harbin</v>
      </c>
      <c r="J506" t="str">
        <f t="shared" si="23"/>
        <v>Well Go USA</v>
      </c>
    </row>
    <row r="507" spans="1:10" ht="18" x14ac:dyDescent="0.2">
      <c r="A507" s="2">
        <v>507</v>
      </c>
      <c r="B507" s="3" t="s">
        <v>1387</v>
      </c>
      <c r="C507" s="4">
        <v>45532</v>
      </c>
      <c r="D507" s="2" t="s">
        <v>590</v>
      </c>
      <c r="E507" s="2" t="s">
        <v>12</v>
      </c>
      <c r="F507" s="5">
        <v>62079</v>
      </c>
      <c r="G507" s="6">
        <v>5489</v>
      </c>
      <c r="H507" t="str">
        <f t="shared" si="21"/>
        <v>Kizumonogatari: Koyomi Vamp</v>
      </c>
      <c r="I507" t="str">
        <f t="shared" si="22"/>
        <v>kizumonogatarikoyomiva</v>
      </c>
      <c r="J507" t="str">
        <f t="shared" si="23"/>
        <v>Crunchyroll</v>
      </c>
    </row>
    <row r="508" spans="1:10" ht="18" x14ac:dyDescent="0.2">
      <c r="A508" s="2">
        <v>508</v>
      </c>
      <c r="B508" s="3" t="s">
        <v>1388</v>
      </c>
      <c r="C508" s="4">
        <v>45352</v>
      </c>
      <c r="D508" s="2" t="s">
        <v>135</v>
      </c>
      <c r="E508" s="2" t="s">
        <v>55</v>
      </c>
      <c r="F508" s="5">
        <v>61694</v>
      </c>
      <c r="G508" s="6">
        <v>5455</v>
      </c>
      <c r="H508" t="str">
        <f t="shared" si="21"/>
        <v>Shayda</v>
      </c>
      <c r="I508" t="str">
        <f t="shared" si="22"/>
        <v>shayda</v>
      </c>
      <c r="J508" t="str">
        <f t="shared" si="23"/>
        <v>Sony Pictures Cla…</v>
      </c>
    </row>
    <row r="509" spans="1:10" ht="18" x14ac:dyDescent="0.2">
      <c r="A509" s="2">
        <v>509</v>
      </c>
      <c r="B509" s="3" t="s">
        <v>1389</v>
      </c>
      <c r="C509" s="4">
        <v>38030</v>
      </c>
      <c r="D509" s="2" t="s">
        <v>225</v>
      </c>
      <c r="E509" s="2" t="s">
        <v>208</v>
      </c>
      <c r="F509" s="5">
        <v>60852</v>
      </c>
      <c r="G509" s="6">
        <v>5380</v>
      </c>
      <c r="H509" t="str">
        <f t="shared" si="21"/>
        <v>The Umbrellas of Cherbourg</v>
      </c>
      <c r="I509" t="str">
        <f t="shared" si="22"/>
        <v>theumbrellasofcherbour</v>
      </c>
      <c r="J509" t="str">
        <f t="shared" si="23"/>
        <v>Janus Films</v>
      </c>
    </row>
    <row r="510" spans="1:10" ht="18" x14ac:dyDescent="0.2">
      <c r="A510" s="2">
        <v>510</v>
      </c>
      <c r="B510" s="3" t="s">
        <v>1390</v>
      </c>
      <c r="C510" s="4">
        <v>45317</v>
      </c>
      <c r="D510" s="2" t="s">
        <v>260</v>
      </c>
      <c r="E510" s="2" t="s">
        <v>12</v>
      </c>
      <c r="F510" s="5">
        <v>60720</v>
      </c>
      <c r="G510" s="6">
        <v>5369</v>
      </c>
      <c r="H510" t="str">
        <f t="shared" si="21"/>
        <v>Alienoid: The Return to the F…</v>
      </c>
      <c r="I510" t="str">
        <f t="shared" si="22"/>
        <v>alienoidthereturntot</v>
      </c>
      <c r="J510" t="str">
        <f t="shared" si="23"/>
        <v>Well Go USA</v>
      </c>
    </row>
    <row r="511" spans="1:10" ht="18" x14ac:dyDescent="0.2">
      <c r="A511" s="2">
        <v>511</v>
      </c>
      <c r="B511" s="3" t="s">
        <v>1391</v>
      </c>
      <c r="C511" s="4">
        <v>45521</v>
      </c>
      <c r="D511" s="2" t="s">
        <v>590</v>
      </c>
      <c r="E511" s="2" t="s">
        <v>229</v>
      </c>
      <c r="F511" s="5">
        <v>60710</v>
      </c>
      <c r="G511" s="6">
        <v>5368</v>
      </c>
      <c r="H511" t="str">
        <f t="shared" si="21"/>
        <v>LiVE is SMiLE ALWAYS -Lander-</v>
      </c>
      <c r="I511" t="str">
        <f t="shared" si="22"/>
        <v>liveissmilealwayslan</v>
      </c>
      <c r="J511" t="str">
        <f t="shared" si="23"/>
        <v>Crunchyroll</v>
      </c>
    </row>
    <row r="512" spans="1:10" ht="18" x14ac:dyDescent="0.2">
      <c r="A512" s="2">
        <v>512</v>
      </c>
      <c r="B512" s="3" t="s">
        <v>1392</v>
      </c>
      <c r="C512" s="4">
        <v>45345</v>
      </c>
      <c r="D512" s="2" t="s">
        <v>135</v>
      </c>
      <c r="E512" s="2" t="s">
        <v>55</v>
      </c>
      <c r="F512" s="5">
        <v>59587</v>
      </c>
      <c r="G512" s="6">
        <v>5269</v>
      </c>
      <c r="H512" t="str">
        <f t="shared" si="21"/>
        <v>They Shot the Piano Player</v>
      </c>
      <c r="I512" t="str">
        <f t="shared" si="22"/>
        <v>theyshotthepianoplaye</v>
      </c>
      <c r="J512" t="str">
        <f t="shared" si="23"/>
        <v>Sony Pictures Cla…</v>
      </c>
    </row>
    <row r="513" spans="1:10" ht="18" x14ac:dyDescent="0.2">
      <c r="A513" s="2">
        <v>513</v>
      </c>
      <c r="B513" s="3" t="s">
        <v>1393</v>
      </c>
      <c r="C513" s="4">
        <v>45422</v>
      </c>
      <c r="D513" s="2" t="s">
        <v>413</v>
      </c>
      <c r="E513" s="2" t="s">
        <v>50</v>
      </c>
      <c r="F513" s="5">
        <v>58690</v>
      </c>
      <c r="G513" s="6">
        <v>5189</v>
      </c>
      <c r="H513" t="str">
        <f t="shared" si="21"/>
        <v>Force of Nature: The Dry 2</v>
      </c>
      <c r="I513" t="str">
        <f t="shared" si="22"/>
        <v>forceofnaturethedry</v>
      </c>
      <c r="J513" t="str">
        <f t="shared" si="23"/>
        <v>IFC Films</v>
      </c>
    </row>
    <row r="514" spans="1:10" ht="18" x14ac:dyDescent="0.2">
      <c r="A514" s="2">
        <v>514</v>
      </c>
      <c r="B514" s="3" t="s">
        <v>1394</v>
      </c>
      <c r="C514" s="7">
        <v>34187</v>
      </c>
      <c r="D514" s="2" t="s">
        <v>7</v>
      </c>
      <c r="E514" s="2" t="s">
        <v>50</v>
      </c>
      <c r="F514" s="5">
        <v>58590</v>
      </c>
      <c r="G514" s="6">
        <v>5180</v>
      </c>
      <c r="H514" t="str">
        <f t="shared" ref="H514:H577" si="24">IFERROR(TRIM(LEFT(B514,FIND("(",B514)-1)),TRIM(B514))</f>
        <v>The Fugitive</v>
      </c>
      <c r="I514" t="str">
        <f t="shared" ref="I514:I577" si="25">SUBSTITUTE(SUBSTITUTE(SUBSTITUTE(SUBSTITUTE(SUBSTITUTE(SUBSTITUTE(SUBSTITUTE(SUBSTITUTE(SUBSTITUTE(SUBSTITUTE(SUBSTITUTE(SUBSTITUTE(LOWER(LEFT(SUBSTITUTE(H514,"…",""),25)),":",""),",",""),".",""),"'",""),"’",""),"!",""),"*",""),"—",""),"–",""),"-",""),"&amp;","")," ","")</f>
        <v>thefugitive</v>
      </c>
      <c r="J514" t="str">
        <f t="shared" ref="J514:J577" si="26">IF(D514="","Other",D514)</f>
        <v>Warner Bros.</v>
      </c>
    </row>
    <row r="515" spans="1:10" ht="18" x14ac:dyDescent="0.2">
      <c r="A515" s="2">
        <v>515</v>
      </c>
      <c r="B515" s="3" t="s">
        <v>1395</v>
      </c>
      <c r="C515" s="4">
        <v>45443</v>
      </c>
      <c r="D515" s="2" t="s">
        <v>1396</v>
      </c>
      <c r="E515" s="2" t="s">
        <v>38</v>
      </c>
      <c r="F515" s="5">
        <v>58193</v>
      </c>
      <c r="G515" s="6">
        <v>5145</v>
      </c>
      <c r="H515" t="str">
        <f t="shared" si="24"/>
        <v>Deer Camp '86</v>
      </c>
      <c r="I515" t="str">
        <f t="shared" si="25"/>
        <v>deercamp86</v>
      </c>
      <c r="J515" t="str">
        <f t="shared" si="26"/>
        <v>Panoramic Pictures</v>
      </c>
    </row>
    <row r="516" spans="1:10" ht="18" x14ac:dyDescent="0.2">
      <c r="A516" s="2">
        <v>516</v>
      </c>
      <c r="B516" s="3" t="s">
        <v>1397</v>
      </c>
      <c r="C516" s="4">
        <v>45541</v>
      </c>
      <c r="D516" s="2" t="s">
        <v>461</v>
      </c>
      <c r="E516" s="2" t="s">
        <v>89</v>
      </c>
      <c r="F516" s="5">
        <v>57589</v>
      </c>
      <c r="G516" s="6">
        <v>5092</v>
      </c>
      <c r="H516" t="str">
        <f t="shared" si="24"/>
        <v>The Cowboy &amp; the Queen</v>
      </c>
      <c r="I516" t="str">
        <f t="shared" si="25"/>
        <v>thecowboythequeen</v>
      </c>
      <c r="J516" t="str">
        <f t="shared" si="26"/>
        <v>Greenwich</v>
      </c>
    </row>
    <row r="517" spans="1:10" ht="18" x14ac:dyDescent="0.2">
      <c r="A517" s="2">
        <v>517</v>
      </c>
      <c r="B517" s="3" t="s">
        <v>1398</v>
      </c>
      <c r="C517" s="7">
        <v>33773</v>
      </c>
      <c r="D517" s="2" t="s">
        <v>7</v>
      </c>
      <c r="E517" s="2" t="s">
        <v>12</v>
      </c>
      <c r="F517" s="5">
        <v>57346</v>
      </c>
      <c r="G517" s="6">
        <v>5070</v>
      </c>
      <c r="H517" t="str">
        <f t="shared" si="24"/>
        <v>Batman Returns</v>
      </c>
      <c r="I517" t="str">
        <f t="shared" si="25"/>
        <v>batmanreturns</v>
      </c>
      <c r="J517" t="str">
        <f t="shared" si="26"/>
        <v>Warner Bros.</v>
      </c>
    </row>
    <row r="518" spans="1:10" ht="18" x14ac:dyDescent="0.2">
      <c r="A518" s="2">
        <v>518</v>
      </c>
      <c r="B518" s="3" t="s">
        <v>710</v>
      </c>
      <c r="C518" s="4">
        <v>45653</v>
      </c>
      <c r="D518" s="2" t="s">
        <v>413</v>
      </c>
      <c r="E518" s="2" t="s">
        <v>19</v>
      </c>
      <c r="F518" s="5">
        <v>57288</v>
      </c>
      <c r="G518" s="6">
        <v>5065</v>
      </c>
      <c r="H518" t="str">
        <f t="shared" si="24"/>
        <v>Bloody Axe Wound</v>
      </c>
      <c r="I518" t="str">
        <f t="shared" si="25"/>
        <v>bloodyaxewound</v>
      </c>
      <c r="J518" t="str">
        <f t="shared" si="26"/>
        <v>IFC Films</v>
      </c>
    </row>
    <row r="519" spans="1:10" ht="18" x14ac:dyDescent="0.2">
      <c r="A519" s="2">
        <v>519</v>
      </c>
      <c r="B519" s="3" t="s">
        <v>1399</v>
      </c>
      <c r="C519" s="4">
        <v>43112</v>
      </c>
      <c r="D519" s="2" t="s">
        <v>7</v>
      </c>
      <c r="E519" s="2" t="s">
        <v>8</v>
      </c>
      <c r="F519" s="5">
        <v>57111</v>
      </c>
      <c r="G519" s="6">
        <v>5050</v>
      </c>
      <c r="H519" t="str">
        <f t="shared" si="24"/>
        <v>Paddington 2</v>
      </c>
      <c r="I519" t="str">
        <f t="shared" si="25"/>
        <v>paddington2</v>
      </c>
      <c r="J519" t="str">
        <f t="shared" si="26"/>
        <v>Warner Bros.</v>
      </c>
    </row>
    <row r="520" spans="1:10" ht="18" x14ac:dyDescent="0.2">
      <c r="A520" s="2">
        <v>520</v>
      </c>
      <c r="B520" s="3" t="s">
        <v>1400</v>
      </c>
      <c r="C520" s="7">
        <v>26284</v>
      </c>
      <c r="D520" s="2" t="s">
        <v>7</v>
      </c>
      <c r="E520" s="2" t="s">
        <v>55</v>
      </c>
      <c r="F520" s="5">
        <v>56540</v>
      </c>
      <c r="G520" s="6">
        <v>4999</v>
      </c>
      <c r="H520" t="str">
        <f t="shared" si="24"/>
        <v>A Clockwork Orange</v>
      </c>
      <c r="I520" t="str">
        <f t="shared" si="25"/>
        <v>aclockworkorange</v>
      </c>
      <c r="J520" t="str">
        <f t="shared" si="26"/>
        <v>Warner Bros.</v>
      </c>
    </row>
    <row r="521" spans="1:10" ht="18" x14ac:dyDescent="0.2">
      <c r="A521" s="2">
        <v>521</v>
      </c>
      <c r="B521" s="3" t="s">
        <v>1401</v>
      </c>
      <c r="C521" s="4">
        <v>45252</v>
      </c>
      <c r="D521" s="2" t="s">
        <v>1402</v>
      </c>
      <c r="E521" s="2" t="s">
        <v>89</v>
      </c>
      <c r="F521" s="5">
        <v>56443</v>
      </c>
      <c r="G521" s="6">
        <v>4991</v>
      </c>
      <c r="H521" t="str">
        <f t="shared" si="24"/>
        <v>Menus plaisirs</v>
      </c>
      <c r="I521" t="str">
        <f t="shared" si="25"/>
        <v>menusplaisirs</v>
      </c>
      <c r="J521" t="str">
        <f t="shared" si="26"/>
        <v>Zipporah</v>
      </c>
    </row>
    <row r="522" spans="1:10" ht="18" x14ac:dyDescent="0.2">
      <c r="A522" s="2">
        <v>522</v>
      </c>
      <c r="B522" s="3" t="s">
        <v>1403</v>
      </c>
      <c r="C522" s="4">
        <v>45548</v>
      </c>
      <c r="D522" s="2" t="s">
        <v>631</v>
      </c>
      <c r="E522" s="2" t="s">
        <v>89</v>
      </c>
      <c r="F522" s="5">
        <v>54178</v>
      </c>
      <c r="G522" s="6">
        <v>4790</v>
      </c>
      <c r="H522" t="str">
        <f t="shared" si="24"/>
        <v>Music for Mushrooms</v>
      </c>
      <c r="I522" t="str">
        <f t="shared" si="25"/>
        <v>musicformushrooms</v>
      </c>
      <c r="J522" t="str">
        <f t="shared" si="26"/>
        <v>Area 23a</v>
      </c>
    </row>
    <row r="523" spans="1:10" ht="18" x14ac:dyDescent="0.2">
      <c r="A523" s="2">
        <v>523</v>
      </c>
      <c r="B523" s="3" t="s">
        <v>1404</v>
      </c>
      <c r="C523" s="7">
        <v>34866</v>
      </c>
      <c r="D523" s="2" t="s">
        <v>256</v>
      </c>
      <c r="E523" s="2" t="s">
        <v>12</v>
      </c>
      <c r="F523" s="5">
        <v>53879</v>
      </c>
      <c r="G523" s="6">
        <v>4764</v>
      </c>
      <c r="H523" t="str">
        <f t="shared" si="24"/>
        <v>Batman Forever</v>
      </c>
      <c r="I523" t="str">
        <f t="shared" si="25"/>
        <v>batmanforever</v>
      </c>
      <c r="J523" t="str">
        <f t="shared" si="26"/>
        <v>Fathom Events</v>
      </c>
    </row>
    <row r="524" spans="1:10" ht="18" x14ac:dyDescent="0.2">
      <c r="A524" s="2">
        <v>524</v>
      </c>
      <c r="B524" s="3" t="s">
        <v>1405</v>
      </c>
      <c r="C524" s="4">
        <v>45534</v>
      </c>
      <c r="D524" s="2" t="s">
        <v>77</v>
      </c>
      <c r="E524" s="2" t="s">
        <v>89</v>
      </c>
      <c r="F524" s="5">
        <v>52897</v>
      </c>
      <c r="G524" s="6">
        <v>4677</v>
      </c>
      <c r="H524" t="str">
        <f t="shared" si="24"/>
        <v>Seeking Mavis Beacon</v>
      </c>
      <c r="I524" t="str">
        <f t="shared" si="25"/>
        <v>seekingmavisbeacon</v>
      </c>
      <c r="J524" t="str">
        <f t="shared" si="26"/>
        <v>Neon</v>
      </c>
    </row>
    <row r="525" spans="1:10" ht="18" x14ac:dyDescent="0.2">
      <c r="A525" s="2">
        <v>525</v>
      </c>
      <c r="B525" s="3" t="s">
        <v>1406</v>
      </c>
      <c r="C525" s="7">
        <v>30400</v>
      </c>
      <c r="D525" s="2" t="s">
        <v>7</v>
      </c>
      <c r="E525" s="2" t="s">
        <v>55</v>
      </c>
      <c r="F525" s="5">
        <v>52881</v>
      </c>
      <c r="G525" s="6">
        <v>4676</v>
      </c>
      <c r="H525" t="str">
        <f t="shared" si="24"/>
        <v>The Outsiders</v>
      </c>
      <c r="I525" t="str">
        <f t="shared" si="25"/>
        <v>theoutsiders</v>
      </c>
      <c r="J525" t="str">
        <f t="shared" si="26"/>
        <v>Warner Bros.</v>
      </c>
    </row>
    <row r="526" spans="1:10" ht="18" x14ac:dyDescent="0.2">
      <c r="A526" s="2">
        <v>526</v>
      </c>
      <c r="B526" s="3" t="s">
        <v>1407</v>
      </c>
      <c r="C526" s="4">
        <v>45443</v>
      </c>
      <c r="D526" s="2" t="s">
        <v>313</v>
      </c>
      <c r="E526" s="2" t="s">
        <v>89</v>
      </c>
      <c r="F526" s="5">
        <v>52247</v>
      </c>
      <c r="G526" s="6">
        <v>4620</v>
      </c>
      <c r="H526" t="str">
        <f t="shared" si="24"/>
        <v>Flipside</v>
      </c>
      <c r="I526" t="str">
        <f t="shared" si="25"/>
        <v>flipside</v>
      </c>
      <c r="J526" t="str">
        <f t="shared" si="26"/>
        <v>Oscilloscope Pict…</v>
      </c>
    </row>
    <row r="527" spans="1:10" ht="18" x14ac:dyDescent="0.2">
      <c r="A527" s="2">
        <v>527</v>
      </c>
      <c r="B527" s="3" t="s">
        <v>1408</v>
      </c>
      <c r="C527" s="4">
        <v>38343</v>
      </c>
      <c r="D527" s="2" t="s">
        <v>7</v>
      </c>
      <c r="E527" s="2" t="s">
        <v>17</v>
      </c>
      <c r="F527" s="5">
        <v>51923</v>
      </c>
      <c r="G527" s="6">
        <v>4591</v>
      </c>
      <c r="H527" t="str">
        <f t="shared" si="24"/>
        <v>The Phantom of the Opera</v>
      </c>
      <c r="I527" t="str">
        <f t="shared" si="25"/>
        <v>thephantomoftheopera</v>
      </c>
      <c r="J527" t="str">
        <f t="shared" si="26"/>
        <v>Warner Bros.</v>
      </c>
    </row>
    <row r="528" spans="1:10" ht="18" x14ac:dyDescent="0.2">
      <c r="A528" s="2">
        <v>528</v>
      </c>
      <c r="B528" s="3" t="s">
        <v>1409</v>
      </c>
      <c r="C528" s="4">
        <v>45499</v>
      </c>
      <c r="D528" s="2" t="s">
        <v>260</v>
      </c>
      <c r="E528" s="2" t="s">
        <v>19</v>
      </c>
      <c r="F528" s="5">
        <v>51860</v>
      </c>
      <c r="G528" s="6">
        <v>4585</v>
      </c>
      <c r="H528" t="str">
        <f t="shared" si="24"/>
        <v>The Beast Within</v>
      </c>
      <c r="I528" t="str">
        <f t="shared" si="25"/>
        <v>thebeastwithin</v>
      </c>
      <c r="J528" t="str">
        <f t="shared" si="26"/>
        <v>Well Go USA</v>
      </c>
    </row>
    <row r="529" spans="1:10" ht="18" x14ac:dyDescent="0.2">
      <c r="A529" s="2">
        <v>529</v>
      </c>
      <c r="B529" s="3" t="s">
        <v>1410</v>
      </c>
      <c r="C529" s="4">
        <v>41467</v>
      </c>
      <c r="D529" s="2" t="s">
        <v>7</v>
      </c>
      <c r="E529" s="2" t="s">
        <v>12</v>
      </c>
      <c r="F529" s="5">
        <v>51491</v>
      </c>
      <c r="G529" s="6">
        <v>4553</v>
      </c>
      <c r="H529" t="str">
        <f t="shared" si="24"/>
        <v>Pacific Rim</v>
      </c>
      <c r="I529" t="str">
        <f t="shared" si="25"/>
        <v>pacificrim</v>
      </c>
      <c r="J529" t="str">
        <f t="shared" si="26"/>
        <v>Warner Bros.</v>
      </c>
    </row>
    <row r="530" spans="1:10" ht="18" x14ac:dyDescent="0.2">
      <c r="A530" s="2">
        <v>530</v>
      </c>
      <c r="B530" s="3" t="s">
        <v>610</v>
      </c>
      <c r="C530" s="4">
        <v>45618</v>
      </c>
      <c r="D530" s="2" t="s">
        <v>458</v>
      </c>
      <c r="E530" s="2" t="s">
        <v>89</v>
      </c>
      <c r="F530" s="5">
        <v>50696</v>
      </c>
      <c r="G530" s="6">
        <v>4482</v>
      </c>
      <c r="H530" t="str">
        <f t="shared" si="24"/>
        <v>Sabbath Queen</v>
      </c>
      <c r="I530" t="str">
        <f t="shared" si="25"/>
        <v>sabbathqueen</v>
      </c>
      <c r="J530" t="str">
        <f t="shared" si="26"/>
        <v>8 Above</v>
      </c>
    </row>
    <row r="531" spans="1:10" ht="18" x14ac:dyDescent="0.2">
      <c r="A531" s="2">
        <v>531</v>
      </c>
      <c r="B531" s="3" t="s">
        <v>1411</v>
      </c>
      <c r="C531" s="4">
        <v>45436</v>
      </c>
      <c r="D531" s="2" t="s">
        <v>391</v>
      </c>
      <c r="E531" s="2" t="s">
        <v>38</v>
      </c>
      <c r="F531" s="5">
        <v>50360</v>
      </c>
      <c r="G531" s="6">
        <v>4453</v>
      </c>
      <c r="H531" t="str">
        <f t="shared" si="24"/>
        <v>Daaaaaali!</v>
      </c>
      <c r="I531" t="str">
        <f t="shared" si="25"/>
        <v>daaaaaali</v>
      </c>
      <c r="J531" t="str">
        <f t="shared" si="26"/>
        <v>Music Box Films</v>
      </c>
    </row>
    <row r="532" spans="1:10" ht="18" x14ac:dyDescent="0.2">
      <c r="A532" s="2">
        <v>532</v>
      </c>
      <c r="B532" s="3" t="s">
        <v>1412</v>
      </c>
      <c r="C532" s="4">
        <v>45331</v>
      </c>
      <c r="D532" s="2" t="s">
        <v>542</v>
      </c>
      <c r="E532" s="2" t="s">
        <v>50</v>
      </c>
      <c r="F532" s="5">
        <v>50320</v>
      </c>
      <c r="G532" s="6">
        <v>4449</v>
      </c>
      <c r="H532" t="str">
        <f t="shared" si="24"/>
        <v>Le règne animal</v>
      </c>
      <c r="I532" t="str">
        <f t="shared" si="25"/>
        <v>lerègneanimal</v>
      </c>
      <c r="J532" t="str">
        <f t="shared" si="26"/>
        <v>Magnet Releasing</v>
      </c>
    </row>
    <row r="533" spans="1:10" ht="18" x14ac:dyDescent="0.2">
      <c r="A533" s="2">
        <v>533</v>
      </c>
      <c r="B533" s="3" t="s">
        <v>1413</v>
      </c>
      <c r="C533" s="4">
        <v>45373</v>
      </c>
      <c r="D533" s="2" t="s">
        <v>718</v>
      </c>
      <c r="E533" s="2" t="s">
        <v>8</v>
      </c>
      <c r="F533" s="5">
        <v>49704</v>
      </c>
      <c r="G533" s="6">
        <v>4395</v>
      </c>
      <c r="H533" t="str">
        <f t="shared" si="24"/>
        <v>Riddle of Fire</v>
      </c>
      <c r="I533" t="str">
        <f t="shared" si="25"/>
        <v>riddleoffire</v>
      </c>
      <c r="J533" t="str">
        <f t="shared" si="26"/>
        <v>Yellow Veil Pictu…</v>
      </c>
    </row>
    <row r="534" spans="1:10" ht="18" x14ac:dyDescent="0.2">
      <c r="A534" s="2">
        <v>534</v>
      </c>
      <c r="B534" s="3" t="s">
        <v>1414</v>
      </c>
      <c r="C534" s="4">
        <v>45303</v>
      </c>
      <c r="D534" s="2" t="s">
        <v>175</v>
      </c>
      <c r="E534" s="2" t="s">
        <v>55</v>
      </c>
      <c r="F534" s="5">
        <v>49624</v>
      </c>
      <c r="G534" s="6">
        <v>4388</v>
      </c>
      <c r="H534" t="str">
        <f t="shared" si="24"/>
        <v>Los colonos</v>
      </c>
      <c r="I534" t="str">
        <f t="shared" si="25"/>
        <v>loscolonos</v>
      </c>
      <c r="J534" t="str">
        <f t="shared" si="26"/>
        <v>MUBI</v>
      </c>
    </row>
    <row r="535" spans="1:10" ht="18" x14ac:dyDescent="0.2">
      <c r="A535" s="2">
        <v>535</v>
      </c>
      <c r="B535" s="3" t="s">
        <v>1415</v>
      </c>
      <c r="C535" s="4">
        <v>45450</v>
      </c>
      <c r="D535" s="2" t="s">
        <v>477</v>
      </c>
      <c r="E535" s="2" t="s">
        <v>55</v>
      </c>
      <c r="F535" s="5">
        <v>49503</v>
      </c>
      <c r="G535" s="6">
        <v>4377</v>
      </c>
      <c r="H535" t="str">
        <f t="shared" si="24"/>
        <v>Banel e Adama</v>
      </c>
      <c r="I535" t="str">
        <f t="shared" si="25"/>
        <v>baneleadama</v>
      </c>
      <c r="J535" t="str">
        <f t="shared" si="26"/>
        <v>Kino Lorber</v>
      </c>
    </row>
    <row r="536" spans="1:10" ht="18" x14ac:dyDescent="0.2">
      <c r="A536" s="2">
        <v>536</v>
      </c>
      <c r="B536" s="3" t="s">
        <v>618</v>
      </c>
      <c r="C536" s="4">
        <v>45632</v>
      </c>
      <c r="D536" s="2" t="s">
        <v>175</v>
      </c>
      <c r="E536" s="2" t="s">
        <v>55</v>
      </c>
      <c r="F536" s="5">
        <v>48849</v>
      </c>
      <c r="G536" s="6">
        <v>4319</v>
      </c>
      <c r="H536" t="str">
        <f t="shared" si="24"/>
        <v>Pigen med nålen</v>
      </c>
      <c r="I536" t="str">
        <f t="shared" si="25"/>
        <v>pigenmednålen</v>
      </c>
      <c r="J536" t="str">
        <f t="shared" si="26"/>
        <v>MUBI</v>
      </c>
    </row>
    <row r="537" spans="1:10" ht="18" x14ac:dyDescent="0.2">
      <c r="A537" s="2">
        <v>537</v>
      </c>
      <c r="B537" s="3" t="s">
        <v>1416</v>
      </c>
      <c r="C537" s="4">
        <v>45583</v>
      </c>
      <c r="D537" s="2" t="s">
        <v>1417</v>
      </c>
      <c r="E537" s="2" t="s">
        <v>89</v>
      </c>
      <c r="F537" s="5">
        <v>47883</v>
      </c>
      <c r="G537" s="6">
        <v>4234</v>
      </c>
      <c r="H537" t="str">
        <f t="shared" si="24"/>
        <v>Union</v>
      </c>
      <c r="I537" t="str">
        <f t="shared" si="25"/>
        <v>union</v>
      </c>
      <c r="J537" t="str">
        <f t="shared" si="26"/>
        <v>Level Ground Prod…</v>
      </c>
    </row>
    <row r="538" spans="1:10" ht="18" x14ac:dyDescent="0.2">
      <c r="A538" s="2">
        <v>538</v>
      </c>
      <c r="B538" s="3" t="s">
        <v>1418</v>
      </c>
      <c r="C538" s="4">
        <v>45471</v>
      </c>
      <c r="D538" s="2" t="s">
        <v>313</v>
      </c>
      <c r="E538" s="2" t="s">
        <v>19</v>
      </c>
      <c r="F538" s="5">
        <v>46937</v>
      </c>
      <c r="G538" s="6">
        <v>4150</v>
      </c>
      <c r="H538" t="str">
        <f t="shared" si="24"/>
        <v>Le Vourdalak</v>
      </c>
      <c r="I538" t="str">
        <f t="shared" si="25"/>
        <v>levourdalak</v>
      </c>
      <c r="J538" t="str">
        <f t="shared" si="26"/>
        <v>Oscilloscope Pict…</v>
      </c>
    </row>
    <row r="539" spans="1:10" ht="18" x14ac:dyDescent="0.2">
      <c r="A539" s="2">
        <v>539</v>
      </c>
      <c r="B539" s="3" t="s">
        <v>1419</v>
      </c>
      <c r="C539" s="4">
        <v>45415</v>
      </c>
      <c r="D539" s="2" t="s">
        <v>607</v>
      </c>
      <c r="E539" s="2" t="s">
        <v>8</v>
      </c>
      <c r="F539" s="5">
        <v>46002</v>
      </c>
      <c r="G539" s="6">
        <v>4067</v>
      </c>
      <c r="H539" t="str">
        <f t="shared" si="24"/>
        <v>Thabo and the Rhino Case</v>
      </c>
      <c r="I539" t="str">
        <f t="shared" si="25"/>
        <v>thaboandtherhinocase</v>
      </c>
      <c r="J539" t="str">
        <f t="shared" si="26"/>
        <v>Purdie Distributi…</v>
      </c>
    </row>
    <row r="540" spans="1:10" ht="18" x14ac:dyDescent="0.2">
      <c r="A540" s="2">
        <v>540</v>
      </c>
      <c r="B540" s="3" t="s">
        <v>823</v>
      </c>
      <c r="C540" s="4">
        <v>45520</v>
      </c>
      <c r="D540" s="2" t="s">
        <v>391</v>
      </c>
      <c r="E540" s="2" t="s">
        <v>55</v>
      </c>
      <c r="F540" s="5">
        <v>45971</v>
      </c>
      <c r="G540" s="6">
        <v>4065</v>
      </c>
      <c r="H540" t="str">
        <f t="shared" si="24"/>
        <v>Mountains</v>
      </c>
      <c r="I540" t="str">
        <f t="shared" si="25"/>
        <v>mountains</v>
      </c>
      <c r="J540" t="str">
        <f t="shared" si="26"/>
        <v>Music Box Films</v>
      </c>
    </row>
    <row r="541" spans="1:10" ht="18" x14ac:dyDescent="0.2">
      <c r="A541" s="2">
        <v>541</v>
      </c>
      <c r="B541" s="3" t="s">
        <v>1420</v>
      </c>
      <c r="C541" s="4">
        <v>45450</v>
      </c>
      <c r="D541" s="2" t="s">
        <v>443</v>
      </c>
      <c r="E541" s="2" t="s">
        <v>8</v>
      </c>
      <c r="F541" s="5">
        <v>45860</v>
      </c>
      <c r="G541" s="6">
        <v>4055</v>
      </c>
      <c r="H541" t="str">
        <f t="shared" si="24"/>
        <v>Die Schule der magischen Tier…</v>
      </c>
      <c r="I541" t="str">
        <f t="shared" si="25"/>
        <v>dieschuledermagischen</v>
      </c>
      <c r="J541" t="str">
        <f t="shared" si="26"/>
        <v>Blue Fox Entertai…</v>
      </c>
    </row>
    <row r="542" spans="1:10" ht="18" x14ac:dyDescent="0.2">
      <c r="A542" s="2">
        <v>542</v>
      </c>
      <c r="B542" s="3" t="s">
        <v>251</v>
      </c>
      <c r="C542" s="4">
        <v>45651</v>
      </c>
      <c r="D542" s="2" t="s">
        <v>26</v>
      </c>
      <c r="E542" s="2" t="s">
        <v>17</v>
      </c>
      <c r="F542" s="5">
        <v>45711</v>
      </c>
      <c r="G542" s="6">
        <v>4042</v>
      </c>
      <c r="H542" t="str">
        <f t="shared" si="24"/>
        <v>Better Man</v>
      </c>
      <c r="I542" t="str">
        <f t="shared" si="25"/>
        <v>betterman</v>
      </c>
      <c r="J542" t="str">
        <f t="shared" si="26"/>
        <v>Paramount Pictures</v>
      </c>
    </row>
    <row r="543" spans="1:10" ht="18" x14ac:dyDescent="0.2">
      <c r="A543" s="2">
        <v>543</v>
      </c>
      <c r="B543" s="3" t="s">
        <v>1421</v>
      </c>
      <c r="C543" s="4">
        <v>45373</v>
      </c>
      <c r="D543" s="2" t="s">
        <v>391</v>
      </c>
      <c r="E543" s="2" t="s">
        <v>55</v>
      </c>
      <c r="F543" s="5">
        <v>45272</v>
      </c>
      <c r="G543" s="6">
        <v>4003</v>
      </c>
      <c r="H543" t="str">
        <f t="shared" si="24"/>
        <v>Limbo</v>
      </c>
      <c r="I543" t="str">
        <f t="shared" si="25"/>
        <v>limbo</v>
      </c>
      <c r="J543" t="str">
        <f t="shared" si="26"/>
        <v>Music Box Films</v>
      </c>
    </row>
    <row r="544" spans="1:10" ht="18" x14ac:dyDescent="0.2">
      <c r="A544" s="2">
        <v>544</v>
      </c>
      <c r="B544" s="3" t="s">
        <v>1422</v>
      </c>
      <c r="C544" s="4">
        <v>45408</v>
      </c>
      <c r="D544" s="2" t="s">
        <v>413</v>
      </c>
      <c r="E544" s="2" t="s">
        <v>50</v>
      </c>
      <c r="F544" s="5">
        <v>44509</v>
      </c>
      <c r="G544" s="6">
        <v>3935</v>
      </c>
      <c r="H544" t="str">
        <f t="shared" si="24"/>
        <v>Humane</v>
      </c>
      <c r="I544" t="str">
        <f t="shared" si="25"/>
        <v>humane</v>
      </c>
      <c r="J544" t="str">
        <f t="shared" si="26"/>
        <v>IFC Films</v>
      </c>
    </row>
    <row r="545" spans="1:10" ht="18" x14ac:dyDescent="0.2">
      <c r="A545" s="2">
        <v>545</v>
      </c>
      <c r="B545" s="3" t="s">
        <v>1423</v>
      </c>
      <c r="C545" s="7">
        <v>30883</v>
      </c>
      <c r="D545" s="2" t="s">
        <v>225</v>
      </c>
      <c r="E545" s="2" t="s">
        <v>8</v>
      </c>
      <c r="F545" s="5">
        <v>43686</v>
      </c>
      <c r="G545" s="6">
        <v>3863</v>
      </c>
      <c r="H545" t="str">
        <f t="shared" si="24"/>
        <v>Les Maîtres du temps</v>
      </c>
      <c r="I545" t="str">
        <f t="shared" si="25"/>
        <v>lesmaîtresdutemps</v>
      </c>
      <c r="J545" t="str">
        <f t="shared" si="26"/>
        <v>Janus Films</v>
      </c>
    </row>
    <row r="546" spans="1:10" ht="18" x14ac:dyDescent="0.2">
      <c r="A546" s="2">
        <v>546</v>
      </c>
      <c r="B546" s="3" t="s">
        <v>1424</v>
      </c>
      <c r="C546" s="4">
        <v>45569</v>
      </c>
      <c r="D546" s="2"/>
      <c r="E546" s="2" t="s">
        <v>89</v>
      </c>
      <c r="F546" s="5">
        <v>42778</v>
      </c>
      <c r="G546" s="6">
        <v>3782</v>
      </c>
      <c r="H546" t="str">
        <f t="shared" si="24"/>
        <v>Nurse Unseen</v>
      </c>
      <c r="I546" t="str">
        <f t="shared" si="25"/>
        <v>nurseunseen</v>
      </c>
      <c r="J546" t="str">
        <f t="shared" si="26"/>
        <v>Other</v>
      </c>
    </row>
    <row r="547" spans="1:10" ht="18" x14ac:dyDescent="0.2">
      <c r="A547" s="2">
        <v>547</v>
      </c>
      <c r="B547" s="3" t="s">
        <v>1425</v>
      </c>
      <c r="C547" s="4">
        <v>45268</v>
      </c>
      <c r="D547" s="2" t="s">
        <v>1426</v>
      </c>
      <c r="E547" s="2" t="s">
        <v>12</v>
      </c>
      <c r="F547" s="5">
        <v>41443</v>
      </c>
      <c r="G547" s="6">
        <v>3664</v>
      </c>
      <c r="H547" t="str">
        <f t="shared" si="24"/>
        <v>The Oath</v>
      </c>
      <c r="I547" t="str">
        <f t="shared" si="25"/>
        <v>theoath</v>
      </c>
      <c r="J547" t="str">
        <f t="shared" si="26"/>
        <v>Freestyle Releasi…</v>
      </c>
    </row>
    <row r="548" spans="1:10" ht="18" x14ac:dyDescent="0.2">
      <c r="A548" s="2">
        <v>548</v>
      </c>
      <c r="B548" s="3" t="s">
        <v>1427</v>
      </c>
      <c r="C548" s="4">
        <v>45555</v>
      </c>
      <c r="D548" s="2" t="s">
        <v>289</v>
      </c>
      <c r="E548" s="2" t="s">
        <v>55</v>
      </c>
      <c r="F548" s="5">
        <v>40269</v>
      </c>
      <c r="G548" s="6">
        <v>3560</v>
      </c>
      <c r="H548" t="str">
        <f t="shared" si="24"/>
        <v>Omni Loop</v>
      </c>
      <c r="I548" t="str">
        <f t="shared" si="25"/>
        <v>omniloop</v>
      </c>
      <c r="J548" t="str">
        <f t="shared" si="26"/>
        <v>Magnolia Pictures</v>
      </c>
    </row>
    <row r="549" spans="1:10" ht="18" x14ac:dyDescent="0.2">
      <c r="A549" s="2">
        <v>549</v>
      </c>
      <c r="B549" s="3" t="s">
        <v>1428</v>
      </c>
      <c r="C549" s="4">
        <v>45583</v>
      </c>
      <c r="D549" s="2" t="s">
        <v>260</v>
      </c>
      <c r="E549" s="2" t="s">
        <v>38</v>
      </c>
      <c r="F549" s="5">
        <v>40110</v>
      </c>
      <c r="G549" s="6">
        <v>3546</v>
      </c>
      <c r="H549" t="str">
        <f t="shared" si="24"/>
        <v>Panda Plan</v>
      </c>
      <c r="I549" t="str">
        <f t="shared" si="25"/>
        <v>pandaplan</v>
      </c>
      <c r="J549" t="str">
        <f t="shared" si="26"/>
        <v>Well Go USA</v>
      </c>
    </row>
    <row r="550" spans="1:10" ht="18" x14ac:dyDescent="0.2">
      <c r="A550" s="2">
        <v>550</v>
      </c>
      <c r="B550" s="3" t="s">
        <v>1429</v>
      </c>
      <c r="C550" s="4">
        <v>45492</v>
      </c>
      <c r="D550" s="2" t="s">
        <v>391</v>
      </c>
      <c r="E550" s="2" t="s">
        <v>50</v>
      </c>
      <c r="F550" s="5">
        <v>39660</v>
      </c>
      <c r="G550" s="6">
        <v>3507</v>
      </c>
      <c r="H550" t="str">
        <f t="shared" si="24"/>
        <v>Crumb Catcher</v>
      </c>
      <c r="I550" t="str">
        <f t="shared" si="25"/>
        <v>crumbcatcher</v>
      </c>
      <c r="J550" t="str">
        <f t="shared" si="26"/>
        <v>Music Box Films</v>
      </c>
    </row>
    <row r="551" spans="1:10" ht="18" x14ac:dyDescent="0.2">
      <c r="A551" s="2">
        <v>551</v>
      </c>
      <c r="B551" s="3" t="s">
        <v>1430</v>
      </c>
      <c r="C551" s="4">
        <v>45569</v>
      </c>
      <c r="D551" s="2" t="s">
        <v>698</v>
      </c>
      <c r="E551" s="2" t="s">
        <v>89</v>
      </c>
      <c r="F551" s="5">
        <v>39083</v>
      </c>
      <c r="G551" s="6">
        <v>3456</v>
      </c>
      <c r="H551" t="str">
        <f t="shared" si="24"/>
        <v>Leap of Faith</v>
      </c>
      <c r="I551" t="str">
        <f t="shared" si="25"/>
        <v>leapoffaith</v>
      </c>
      <c r="J551" t="str">
        <f t="shared" si="26"/>
        <v>Picturehouse</v>
      </c>
    </row>
    <row r="552" spans="1:10" ht="18" x14ac:dyDescent="0.2">
      <c r="A552" s="2">
        <v>552</v>
      </c>
      <c r="B552" s="3" t="s">
        <v>1431</v>
      </c>
      <c r="C552" s="4">
        <v>45345</v>
      </c>
      <c r="D552" s="2" t="s">
        <v>443</v>
      </c>
      <c r="E552" s="2" t="s">
        <v>324</v>
      </c>
      <c r="F552" s="5">
        <v>38909</v>
      </c>
      <c r="G552" s="6">
        <v>3440</v>
      </c>
      <c r="H552" t="str">
        <f t="shared" si="24"/>
        <v>The Stolen Valley</v>
      </c>
      <c r="I552" t="str">
        <f t="shared" si="25"/>
        <v>thestolenvalley</v>
      </c>
      <c r="J552" t="str">
        <f t="shared" si="26"/>
        <v>Blue Fox Entertai…</v>
      </c>
    </row>
    <row r="553" spans="1:10" ht="18" x14ac:dyDescent="0.2">
      <c r="A553" s="2">
        <v>553</v>
      </c>
      <c r="B553" s="3" t="s">
        <v>1432</v>
      </c>
      <c r="C553" s="7">
        <v>34227</v>
      </c>
      <c r="D553" s="2" t="s">
        <v>477</v>
      </c>
      <c r="E553" s="2" t="s">
        <v>55</v>
      </c>
      <c r="F553" s="5">
        <v>38814</v>
      </c>
      <c r="G553" s="6">
        <v>3432</v>
      </c>
      <c r="H553" t="str">
        <f t="shared" si="24"/>
        <v>Household Saints</v>
      </c>
      <c r="I553" t="str">
        <f t="shared" si="25"/>
        <v>householdsaints</v>
      </c>
      <c r="J553" t="str">
        <f t="shared" si="26"/>
        <v>Kino Lorber</v>
      </c>
    </row>
    <row r="554" spans="1:10" ht="18" x14ac:dyDescent="0.2">
      <c r="A554" s="2">
        <v>554</v>
      </c>
      <c r="B554" s="3" t="s">
        <v>1433</v>
      </c>
      <c r="C554" s="4">
        <v>45331</v>
      </c>
      <c r="D554" s="2" t="s">
        <v>443</v>
      </c>
      <c r="E554" s="2" t="s">
        <v>38</v>
      </c>
      <c r="F554" s="5">
        <v>38781</v>
      </c>
      <c r="G554" s="6">
        <v>3429</v>
      </c>
      <c r="H554" t="str">
        <f t="shared" si="24"/>
        <v>Popular Theory</v>
      </c>
      <c r="I554" t="str">
        <f t="shared" si="25"/>
        <v>populartheory</v>
      </c>
      <c r="J554" t="str">
        <f t="shared" si="26"/>
        <v>Blue Fox Entertai…</v>
      </c>
    </row>
    <row r="555" spans="1:10" ht="18" x14ac:dyDescent="0.2">
      <c r="A555" s="2">
        <v>555</v>
      </c>
      <c r="B555" s="3" t="s">
        <v>1434</v>
      </c>
      <c r="C555" s="4">
        <v>45506</v>
      </c>
      <c r="D555" s="2" t="s">
        <v>1435</v>
      </c>
      <c r="E555" s="2" t="s">
        <v>50</v>
      </c>
      <c r="F555" s="5">
        <v>38254</v>
      </c>
      <c r="G555" s="6">
        <v>3382</v>
      </c>
      <c r="H555" t="str">
        <f t="shared" si="24"/>
        <v>Dark Feathers: Dance Of The G…</v>
      </c>
      <c r="I555" t="str">
        <f t="shared" si="25"/>
        <v>darkfeathersdanceoft</v>
      </c>
      <c r="J555" t="str">
        <f t="shared" si="26"/>
        <v>Hannover House</v>
      </c>
    </row>
    <row r="556" spans="1:10" ht="18" x14ac:dyDescent="0.2">
      <c r="A556" s="2">
        <v>556</v>
      </c>
      <c r="B556" s="3" t="s">
        <v>1436</v>
      </c>
      <c r="C556" s="4">
        <v>45583</v>
      </c>
      <c r="D556" s="2" t="s">
        <v>431</v>
      </c>
      <c r="E556" s="2" t="s">
        <v>50</v>
      </c>
      <c r="F556" s="5">
        <v>37774</v>
      </c>
      <c r="G556" s="6">
        <v>3340</v>
      </c>
      <c r="H556" t="str">
        <f t="shared" si="24"/>
        <v>The Line</v>
      </c>
      <c r="I556" t="str">
        <f t="shared" si="25"/>
        <v>theline</v>
      </c>
      <c r="J556" t="str">
        <f t="shared" si="26"/>
        <v>Utopia</v>
      </c>
    </row>
    <row r="557" spans="1:10" ht="18" x14ac:dyDescent="0.2">
      <c r="A557" s="2">
        <v>557</v>
      </c>
      <c r="B557" s="3" t="s">
        <v>778</v>
      </c>
      <c r="C557" s="4">
        <v>45597</v>
      </c>
      <c r="D557" s="2" t="s">
        <v>492</v>
      </c>
      <c r="E557" s="2" t="s">
        <v>89</v>
      </c>
      <c r="F557" s="5">
        <v>37340</v>
      </c>
      <c r="G557" s="6">
        <v>3302</v>
      </c>
      <c r="H557" t="str">
        <f t="shared" si="24"/>
        <v>Little Girl Blue</v>
      </c>
      <c r="I557" t="str">
        <f t="shared" si="25"/>
        <v>littlegirlblue</v>
      </c>
      <c r="J557" t="str">
        <f t="shared" si="26"/>
        <v>Indican Pictures</v>
      </c>
    </row>
    <row r="558" spans="1:10" ht="18" x14ac:dyDescent="0.2">
      <c r="A558" s="2">
        <v>558</v>
      </c>
      <c r="B558" s="3" t="s">
        <v>1437</v>
      </c>
      <c r="C558" s="4">
        <v>45394</v>
      </c>
      <c r="D558" s="2" t="s">
        <v>185</v>
      </c>
      <c r="E558" s="2" t="s">
        <v>55</v>
      </c>
      <c r="F558" s="5">
        <v>37265</v>
      </c>
      <c r="G558" s="6">
        <v>3295</v>
      </c>
      <c r="H558" t="str">
        <f t="shared" si="24"/>
        <v>The Absence of Eden</v>
      </c>
      <c r="I558" t="str">
        <f t="shared" si="25"/>
        <v>theabsenceofeden</v>
      </c>
      <c r="J558" t="str">
        <f t="shared" si="26"/>
        <v>Roadside Attracti…</v>
      </c>
    </row>
    <row r="559" spans="1:10" ht="18" x14ac:dyDescent="0.2">
      <c r="A559" s="2">
        <v>559</v>
      </c>
      <c r="B559" s="3" t="s">
        <v>707</v>
      </c>
      <c r="C559" s="4">
        <v>45618</v>
      </c>
      <c r="D559" s="2" t="s">
        <v>289</v>
      </c>
      <c r="E559" s="2" t="s">
        <v>89</v>
      </c>
      <c r="F559" s="5">
        <v>37220</v>
      </c>
      <c r="G559" s="6">
        <v>3291</v>
      </c>
      <c r="H559" t="str">
        <f t="shared" si="24"/>
        <v>Ernest Cole: Lost and Found</v>
      </c>
      <c r="I559" t="str">
        <f t="shared" si="25"/>
        <v>ernestcolelostandfou</v>
      </c>
      <c r="J559" t="str">
        <f t="shared" si="26"/>
        <v>Magnolia Pictures</v>
      </c>
    </row>
    <row r="560" spans="1:10" ht="18" x14ac:dyDescent="0.2">
      <c r="A560" s="2">
        <v>560</v>
      </c>
      <c r="B560" s="3" t="s">
        <v>1438</v>
      </c>
      <c r="C560" s="4">
        <v>45534</v>
      </c>
      <c r="D560" s="2" t="s">
        <v>1439</v>
      </c>
      <c r="E560" s="2" t="s">
        <v>50</v>
      </c>
      <c r="F560" s="5">
        <v>36878</v>
      </c>
      <c r="G560" s="6">
        <v>3261</v>
      </c>
      <c r="H560" t="str">
        <f t="shared" si="24"/>
        <v>The Wasp</v>
      </c>
      <c r="I560" t="str">
        <f t="shared" si="25"/>
        <v>thewasp</v>
      </c>
      <c r="J560" t="str">
        <f t="shared" si="26"/>
        <v>Shout! Factory</v>
      </c>
    </row>
    <row r="561" spans="1:10" ht="18" x14ac:dyDescent="0.2">
      <c r="A561" s="2">
        <v>561</v>
      </c>
      <c r="B561" s="3" t="s">
        <v>1440</v>
      </c>
      <c r="C561" s="4">
        <v>45546</v>
      </c>
      <c r="D561" s="2" t="s">
        <v>590</v>
      </c>
      <c r="E561" s="2" t="s">
        <v>8</v>
      </c>
      <c r="F561" s="5">
        <v>36333</v>
      </c>
      <c r="G561" s="6">
        <v>3212</v>
      </c>
      <c r="H561" t="str">
        <f t="shared" si="24"/>
        <v>The Concierge at Hokkyoku Dep…</v>
      </c>
      <c r="I561" t="str">
        <f t="shared" si="25"/>
        <v>theconciergeathokkyoku</v>
      </c>
      <c r="J561" t="str">
        <f t="shared" si="26"/>
        <v>Crunchyroll</v>
      </c>
    </row>
    <row r="562" spans="1:10" ht="18" x14ac:dyDescent="0.2">
      <c r="A562" s="2">
        <v>562</v>
      </c>
      <c r="B562" s="3" t="s">
        <v>1441</v>
      </c>
      <c r="C562" s="4">
        <v>45590</v>
      </c>
      <c r="D562" s="2" t="s">
        <v>492</v>
      </c>
      <c r="E562" s="2" t="s">
        <v>50</v>
      </c>
      <c r="F562" s="5">
        <v>35826</v>
      </c>
      <c r="G562" s="6">
        <v>3168</v>
      </c>
      <c r="H562" t="str">
        <f t="shared" si="24"/>
        <v>From Embers</v>
      </c>
      <c r="I562" t="str">
        <f t="shared" si="25"/>
        <v>fromembers</v>
      </c>
      <c r="J562" t="str">
        <f t="shared" si="26"/>
        <v>Indican Pictures</v>
      </c>
    </row>
    <row r="563" spans="1:10" ht="18" x14ac:dyDescent="0.2">
      <c r="A563" s="2">
        <v>563</v>
      </c>
      <c r="B563" s="3" t="s">
        <v>821</v>
      </c>
      <c r="C563" s="4">
        <v>45574</v>
      </c>
      <c r="D563" s="2" t="s">
        <v>477</v>
      </c>
      <c r="E563" s="2" t="s">
        <v>89</v>
      </c>
      <c r="F563" s="5">
        <v>35750</v>
      </c>
      <c r="G563" s="6">
        <v>3161</v>
      </c>
      <c r="H563" t="str">
        <f t="shared" si="24"/>
        <v>Daytime Revolution</v>
      </c>
      <c r="I563" t="str">
        <f t="shared" si="25"/>
        <v>daytimerevolution</v>
      </c>
      <c r="J563" t="str">
        <f t="shared" si="26"/>
        <v>Kino Lorber</v>
      </c>
    </row>
    <row r="564" spans="1:10" ht="18" x14ac:dyDescent="0.2">
      <c r="A564" s="2">
        <v>564</v>
      </c>
      <c r="B564" s="3" t="s">
        <v>1442</v>
      </c>
      <c r="C564" s="4">
        <v>45345</v>
      </c>
      <c r="D564" s="2" t="s">
        <v>289</v>
      </c>
      <c r="E564" s="2" t="s">
        <v>12</v>
      </c>
      <c r="F564" s="5">
        <v>35368</v>
      </c>
      <c r="G564" s="6">
        <v>3127</v>
      </c>
      <c r="H564" t="str">
        <f t="shared" si="24"/>
        <v>Red Right Hand</v>
      </c>
      <c r="I564" t="str">
        <f t="shared" si="25"/>
        <v>redrighthand</v>
      </c>
      <c r="J564" t="str">
        <f t="shared" si="26"/>
        <v>Magnolia Pictures</v>
      </c>
    </row>
    <row r="565" spans="1:10" ht="18" x14ac:dyDescent="0.2">
      <c r="A565" s="2">
        <v>565</v>
      </c>
      <c r="B565" s="3" t="s">
        <v>1443</v>
      </c>
      <c r="C565" s="7">
        <v>35286</v>
      </c>
      <c r="D565" s="2" t="s">
        <v>225</v>
      </c>
      <c r="E565" s="2" t="s">
        <v>55</v>
      </c>
      <c r="F565" s="5">
        <v>35204</v>
      </c>
      <c r="G565" s="6">
        <v>3112</v>
      </c>
      <c r="H565" t="str">
        <f t="shared" si="24"/>
        <v>Basquiat</v>
      </c>
      <c r="I565" t="str">
        <f t="shared" si="25"/>
        <v>basquiat</v>
      </c>
      <c r="J565" t="str">
        <f t="shared" si="26"/>
        <v>Janus Films</v>
      </c>
    </row>
    <row r="566" spans="1:10" ht="18" x14ac:dyDescent="0.2">
      <c r="A566" s="2">
        <v>566</v>
      </c>
      <c r="B566" s="3" t="s">
        <v>1444</v>
      </c>
      <c r="C566" s="4">
        <v>45457</v>
      </c>
      <c r="D566" s="2" t="s">
        <v>1445</v>
      </c>
      <c r="E566" s="2" t="s">
        <v>38</v>
      </c>
      <c r="F566" s="5">
        <v>35040</v>
      </c>
      <c r="G566" s="6">
        <v>3098</v>
      </c>
      <c r="H566" t="str">
        <f t="shared" si="24"/>
        <v>Cora Bora</v>
      </c>
      <c r="I566" t="str">
        <f t="shared" si="25"/>
        <v>corabora</v>
      </c>
      <c r="J566" t="str">
        <f t="shared" si="26"/>
        <v>Brainstorm Media</v>
      </c>
    </row>
    <row r="567" spans="1:10" ht="18" x14ac:dyDescent="0.2">
      <c r="A567" s="2">
        <v>567</v>
      </c>
      <c r="B567" s="3" t="s">
        <v>1446</v>
      </c>
      <c r="C567" s="4">
        <v>45604</v>
      </c>
      <c r="D567" s="2"/>
      <c r="E567" s="2" t="s">
        <v>89</v>
      </c>
      <c r="F567" s="5">
        <v>35007</v>
      </c>
      <c r="G567" s="6">
        <v>3095</v>
      </c>
      <c r="H567" t="str">
        <f t="shared" si="24"/>
        <v>Fighting Spirit: A Combat Cha…</v>
      </c>
      <c r="I567" t="str">
        <f t="shared" si="25"/>
        <v>fightingspiritacombat</v>
      </c>
      <c r="J567" t="str">
        <f t="shared" si="26"/>
        <v>Other</v>
      </c>
    </row>
    <row r="568" spans="1:10" ht="18" x14ac:dyDescent="0.2">
      <c r="A568" s="2">
        <v>568</v>
      </c>
      <c r="B568" s="3" t="s">
        <v>1447</v>
      </c>
      <c r="C568" s="4">
        <v>45457</v>
      </c>
      <c r="D568" s="2" t="s">
        <v>225</v>
      </c>
      <c r="E568" s="2" t="s">
        <v>55</v>
      </c>
      <c r="F568" s="5">
        <v>34677</v>
      </c>
      <c r="G568" s="6">
        <v>3066</v>
      </c>
      <c r="H568" t="str">
        <f t="shared" si="24"/>
        <v>Sciuscia</v>
      </c>
      <c r="I568" t="str">
        <f t="shared" si="25"/>
        <v>sciuscia</v>
      </c>
      <c r="J568" t="str">
        <f t="shared" si="26"/>
        <v>Janus Films</v>
      </c>
    </row>
    <row r="569" spans="1:10" ht="18" x14ac:dyDescent="0.2">
      <c r="A569" s="2">
        <v>569</v>
      </c>
      <c r="B569" s="3" t="s">
        <v>1448</v>
      </c>
      <c r="C569" s="4">
        <v>45562</v>
      </c>
      <c r="D569" s="2" t="s">
        <v>542</v>
      </c>
      <c r="E569" s="2" t="s">
        <v>50</v>
      </c>
      <c r="F569" s="5">
        <v>34221</v>
      </c>
      <c r="G569" s="6">
        <v>3026</v>
      </c>
      <c r="H569" t="str">
        <f t="shared" si="24"/>
        <v>Sleep</v>
      </c>
      <c r="I569" t="str">
        <f t="shared" si="25"/>
        <v>sleep</v>
      </c>
      <c r="J569" t="str">
        <f t="shared" si="26"/>
        <v>Magnet Releasing</v>
      </c>
    </row>
    <row r="570" spans="1:10" ht="18" x14ac:dyDescent="0.2">
      <c r="A570" s="2">
        <v>570</v>
      </c>
      <c r="B570" s="3" t="s">
        <v>1449</v>
      </c>
      <c r="C570" s="4">
        <v>45553</v>
      </c>
      <c r="D570" s="2" t="s">
        <v>590</v>
      </c>
      <c r="E570" s="2" t="s">
        <v>17</v>
      </c>
      <c r="F570" s="5">
        <v>32541</v>
      </c>
      <c r="G570" s="6">
        <v>2877</v>
      </c>
      <c r="H570" t="str">
        <f t="shared" si="24"/>
        <v>Trapezium</v>
      </c>
      <c r="I570" t="str">
        <f t="shared" si="25"/>
        <v>trapezium</v>
      </c>
      <c r="J570" t="str">
        <f t="shared" si="26"/>
        <v>Crunchyroll</v>
      </c>
    </row>
    <row r="571" spans="1:10" ht="18" x14ac:dyDescent="0.2">
      <c r="A571" s="2">
        <v>571</v>
      </c>
      <c r="B571" s="3" t="s">
        <v>1450</v>
      </c>
      <c r="C571" s="4">
        <v>45324</v>
      </c>
      <c r="D571" s="2" t="s">
        <v>477</v>
      </c>
      <c r="E571" s="2" t="s">
        <v>55</v>
      </c>
      <c r="F571" s="5">
        <v>31380</v>
      </c>
      <c r="G571" s="6">
        <v>2775</v>
      </c>
      <c r="H571" t="str">
        <f t="shared" si="24"/>
        <v>Bushman</v>
      </c>
      <c r="I571" t="str">
        <f t="shared" si="25"/>
        <v>bushman</v>
      </c>
      <c r="J571" t="str">
        <f t="shared" si="26"/>
        <v>Kino Lorber</v>
      </c>
    </row>
    <row r="572" spans="1:10" ht="18" x14ac:dyDescent="0.2">
      <c r="A572" s="2">
        <v>572</v>
      </c>
      <c r="B572" s="3" t="s">
        <v>1451</v>
      </c>
      <c r="C572" s="7">
        <v>29252</v>
      </c>
      <c r="D572" s="2" t="s">
        <v>742</v>
      </c>
      <c r="E572" s="2" t="s">
        <v>55</v>
      </c>
      <c r="F572" s="5">
        <v>30815</v>
      </c>
      <c r="G572" s="6">
        <v>2725</v>
      </c>
      <c r="H572" t="str">
        <f t="shared" si="24"/>
        <v>Caligula</v>
      </c>
      <c r="I572" t="str">
        <f t="shared" si="25"/>
        <v>caligula</v>
      </c>
      <c r="J572" t="str">
        <f t="shared" si="26"/>
        <v>Drafthouse Films</v>
      </c>
    </row>
    <row r="573" spans="1:10" ht="18" x14ac:dyDescent="0.2">
      <c r="A573" s="2">
        <v>573</v>
      </c>
      <c r="B573" s="3" t="s">
        <v>724</v>
      </c>
      <c r="C573" s="4">
        <v>41019</v>
      </c>
      <c r="D573" s="2" t="s">
        <v>7</v>
      </c>
      <c r="E573" s="2" t="s">
        <v>89</v>
      </c>
      <c r="F573" s="5">
        <v>30630</v>
      </c>
      <c r="G573" s="6">
        <v>2708</v>
      </c>
      <c r="H573" t="str">
        <f t="shared" si="24"/>
        <v>To the Arctic 3D</v>
      </c>
      <c r="I573" t="str">
        <f t="shared" si="25"/>
        <v>tothearctic3d</v>
      </c>
      <c r="J573" t="str">
        <f t="shared" si="26"/>
        <v>Warner Bros.</v>
      </c>
    </row>
    <row r="574" spans="1:10" ht="18" x14ac:dyDescent="0.2">
      <c r="A574" s="2">
        <v>574</v>
      </c>
      <c r="B574" s="3" t="s">
        <v>1452</v>
      </c>
      <c r="C574" s="4">
        <v>45583</v>
      </c>
      <c r="D574" s="2" t="s">
        <v>492</v>
      </c>
      <c r="E574" s="2" t="s">
        <v>55</v>
      </c>
      <c r="F574" s="5">
        <v>30092</v>
      </c>
      <c r="G574" s="6">
        <v>2661</v>
      </c>
      <c r="H574" t="str">
        <f t="shared" si="24"/>
        <v>Once Again</v>
      </c>
      <c r="I574" t="str">
        <f t="shared" si="25"/>
        <v>onceagain</v>
      </c>
      <c r="J574" t="str">
        <f t="shared" si="26"/>
        <v>Indican Pictures</v>
      </c>
    </row>
    <row r="575" spans="1:10" ht="18" x14ac:dyDescent="0.2">
      <c r="A575" s="2">
        <v>575</v>
      </c>
      <c r="B575" s="3" t="s">
        <v>754</v>
      </c>
      <c r="C575" s="4">
        <v>45099</v>
      </c>
      <c r="D575" s="2" t="s">
        <v>755</v>
      </c>
      <c r="E575" s="2" t="s">
        <v>89</v>
      </c>
      <c r="F575" s="5">
        <v>30007</v>
      </c>
      <c r="G575" s="6">
        <v>2653</v>
      </c>
      <c r="H575" t="str">
        <f t="shared" si="24"/>
        <v>Make Me Famous</v>
      </c>
      <c r="I575" t="str">
        <f t="shared" si="25"/>
        <v>makemefamous</v>
      </c>
      <c r="J575" t="str">
        <f t="shared" si="26"/>
        <v>Red Splat Product…</v>
      </c>
    </row>
    <row r="576" spans="1:10" ht="18" x14ac:dyDescent="0.2">
      <c r="A576" s="2">
        <v>576</v>
      </c>
      <c r="B576" s="3" t="s">
        <v>1453</v>
      </c>
      <c r="C576" s="4">
        <v>45611</v>
      </c>
      <c r="D576" s="2" t="s">
        <v>289</v>
      </c>
      <c r="E576" s="2" t="s">
        <v>89</v>
      </c>
      <c r="F576" s="5">
        <v>29689</v>
      </c>
      <c r="G576" s="6">
        <v>2625</v>
      </c>
      <c r="H576" t="str">
        <f t="shared" si="24"/>
        <v>The World According to Allee …</v>
      </c>
      <c r="I576" t="str">
        <f t="shared" si="25"/>
        <v>theworldaccordingtoal</v>
      </c>
      <c r="J576" t="str">
        <f t="shared" si="26"/>
        <v>Magnolia Pictures</v>
      </c>
    </row>
    <row r="577" spans="1:10" ht="18" x14ac:dyDescent="0.2">
      <c r="A577" s="2">
        <v>577</v>
      </c>
      <c r="B577" s="3" t="s">
        <v>727</v>
      </c>
      <c r="C577" s="4">
        <v>44043</v>
      </c>
      <c r="D577" s="2" t="s">
        <v>492</v>
      </c>
      <c r="E577" s="2" t="s">
        <v>38</v>
      </c>
      <c r="F577" s="5">
        <v>29175</v>
      </c>
      <c r="G577" s="6">
        <v>2580</v>
      </c>
      <c r="H577" t="str">
        <f t="shared" si="24"/>
        <v>Killer Raccoons 2: Dark Chris…</v>
      </c>
      <c r="I577" t="str">
        <f t="shared" si="25"/>
        <v>killerraccoons2darkc</v>
      </c>
      <c r="J577" t="str">
        <f t="shared" si="26"/>
        <v>Indican Pictures</v>
      </c>
    </row>
    <row r="578" spans="1:10" ht="18" x14ac:dyDescent="0.2">
      <c r="A578" s="2">
        <v>578</v>
      </c>
      <c r="B578" s="3" t="s">
        <v>1454</v>
      </c>
      <c r="C578" s="4">
        <v>45422</v>
      </c>
      <c r="D578" s="2" t="s">
        <v>175</v>
      </c>
      <c r="E578" s="2" t="s">
        <v>8</v>
      </c>
      <c r="F578" s="5">
        <v>29068</v>
      </c>
      <c r="G578" s="6">
        <v>2570</v>
      </c>
      <c r="H578" t="str">
        <f t="shared" ref="H578:H641" si="27">IFERROR(TRIM(LEFT(B578,FIND("(",B578)-1)),TRIM(B578))</f>
        <v>Gasoline Rainbow</v>
      </c>
      <c r="I578" t="str">
        <f t="shared" ref="I578:I641" si="28">SUBSTITUTE(SUBSTITUTE(SUBSTITUTE(SUBSTITUTE(SUBSTITUTE(SUBSTITUTE(SUBSTITUTE(SUBSTITUTE(SUBSTITUTE(SUBSTITUTE(SUBSTITUTE(SUBSTITUTE(LOWER(LEFT(SUBSTITUTE(H578,"…",""),25)),":",""),",",""),".",""),"'",""),"’",""),"!",""),"*",""),"—",""),"–",""),"-",""),"&amp;","")," ","")</f>
        <v>gasolinerainbow</v>
      </c>
      <c r="J578" t="str">
        <f t="shared" ref="J578:J641" si="29">IF(D578="","Other",D578)</f>
        <v>MUBI</v>
      </c>
    </row>
    <row r="579" spans="1:10" ht="18" x14ac:dyDescent="0.2">
      <c r="A579" s="2">
        <v>579</v>
      </c>
      <c r="B579" s="3" t="s">
        <v>769</v>
      </c>
      <c r="C579" s="7">
        <v>32619</v>
      </c>
      <c r="D579" s="2" t="s">
        <v>477</v>
      </c>
      <c r="E579" s="2" t="s">
        <v>89</v>
      </c>
      <c r="F579" s="5">
        <v>28339</v>
      </c>
      <c r="G579" s="6">
        <v>2506</v>
      </c>
      <c r="H579" t="str">
        <f t="shared" si="27"/>
        <v>Let’s Get Lost</v>
      </c>
      <c r="I579" t="str">
        <f t="shared" si="28"/>
        <v>letsgetlost</v>
      </c>
      <c r="J579" t="str">
        <f t="shared" si="29"/>
        <v>Kino Lorber</v>
      </c>
    </row>
    <row r="580" spans="1:10" ht="18" x14ac:dyDescent="0.2">
      <c r="A580" s="2">
        <v>580</v>
      </c>
      <c r="B580" s="3" t="s">
        <v>1455</v>
      </c>
      <c r="C580" s="4">
        <v>45478</v>
      </c>
      <c r="D580" s="2" t="s">
        <v>1456</v>
      </c>
      <c r="E580" s="2" t="s">
        <v>38</v>
      </c>
      <c r="F580" s="5">
        <v>27332</v>
      </c>
      <c r="G580" s="6">
        <v>2417</v>
      </c>
      <c r="H580" t="str">
        <f t="shared" si="27"/>
        <v>Mother Couch</v>
      </c>
      <c r="I580" t="str">
        <f t="shared" si="28"/>
        <v>mothercouch</v>
      </c>
      <c r="J580" t="str">
        <f t="shared" si="29"/>
        <v>Film Movement</v>
      </c>
    </row>
    <row r="581" spans="1:10" ht="18" x14ac:dyDescent="0.2">
      <c r="A581" s="2">
        <v>581</v>
      </c>
      <c r="B581" s="3" t="s">
        <v>1457</v>
      </c>
      <c r="C581" s="4">
        <v>45331</v>
      </c>
      <c r="D581" s="2" t="s">
        <v>607</v>
      </c>
      <c r="E581" s="2" t="s">
        <v>83</v>
      </c>
      <c r="F581" s="5">
        <v>27305</v>
      </c>
      <c r="G581" s="6">
        <v>2414</v>
      </c>
      <c r="H581" t="str">
        <f t="shared" si="27"/>
        <v>Inheritance to Love</v>
      </c>
      <c r="I581" t="str">
        <f t="shared" si="28"/>
        <v>inheritancetolove</v>
      </c>
      <c r="J581" t="str">
        <f t="shared" si="29"/>
        <v>Purdie Distributi…</v>
      </c>
    </row>
    <row r="582" spans="1:10" ht="18" x14ac:dyDescent="0.2">
      <c r="A582" s="2">
        <v>582</v>
      </c>
      <c r="B582" s="3" t="s">
        <v>1458</v>
      </c>
      <c r="C582" s="4">
        <v>45391</v>
      </c>
      <c r="D582" s="2" t="s">
        <v>289</v>
      </c>
      <c r="E582" s="2" t="s">
        <v>89</v>
      </c>
      <c r="F582" s="5">
        <v>26502</v>
      </c>
      <c r="G582" s="6">
        <v>2343</v>
      </c>
      <c r="H582" t="str">
        <f t="shared" si="27"/>
        <v>Food, Inc. 2</v>
      </c>
      <c r="I582" t="str">
        <f t="shared" si="28"/>
        <v>foodinc2</v>
      </c>
      <c r="J582" t="str">
        <f t="shared" si="29"/>
        <v>Magnolia Pictures</v>
      </c>
    </row>
    <row r="583" spans="1:10" ht="18" x14ac:dyDescent="0.2">
      <c r="A583" s="2">
        <v>583</v>
      </c>
      <c r="B583" s="3" t="s">
        <v>1459</v>
      </c>
      <c r="C583" s="4">
        <v>45366</v>
      </c>
      <c r="D583" s="2" t="s">
        <v>443</v>
      </c>
      <c r="E583" s="2" t="s">
        <v>55</v>
      </c>
      <c r="F583" s="5">
        <v>26316</v>
      </c>
      <c r="G583" s="6">
        <v>2327</v>
      </c>
      <c r="H583" t="str">
        <f t="shared" si="27"/>
        <v>Uproar</v>
      </c>
      <c r="I583" t="str">
        <f t="shared" si="28"/>
        <v>uproar</v>
      </c>
      <c r="J583" t="str">
        <f t="shared" si="29"/>
        <v>Blue Fox Entertai…</v>
      </c>
    </row>
    <row r="584" spans="1:10" ht="18" x14ac:dyDescent="0.2">
      <c r="A584" s="2">
        <v>584</v>
      </c>
      <c r="B584" s="3" t="s">
        <v>1460</v>
      </c>
      <c r="C584" s="4">
        <v>45373</v>
      </c>
      <c r="D584" s="2" t="s">
        <v>492</v>
      </c>
      <c r="E584" s="2" t="s">
        <v>55</v>
      </c>
      <c r="F584" s="5">
        <v>26287</v>
      </c>
      <c r="G584" s="6">
        <v>2324</v>
      </c>
      <c r="H584" t="str">
        <f t="shared" si="27"/>
        <v>The Heart Stays</v>
      </c>
      <c r="I584" t="str">
        <f t="shared" si="28"/>
        <v>theheartstays</v>
      </c>
      <c r="J584" t="str">
        <f t="shared" si="29"/>
        <v>Indican Pictures</v>
      </c>
    </row>
    <row r="585" spans="1:10" ht="18" x14ac:dyDescent="0.2">
      <c r="A585" s="2">
        <v>585</v>
      </c>
      <c r="B585" s="3" t="s">
        <v>1461</v>
      </c>
      <c r="C585" s="4">
        <v>45443</v>
      </c>
      <c r="D585" s="2" t="s">
        <v>77</v>
      </c>
      <c r="E585" s="2" t="s">
        <v>55</v>
      </c>
      <c r="F585" s="5">
        <v>26208</v>
      </c>
      <c r="G585" s="6">
        <v>2317</v>
      </c>
      <c r="H585" t="str">
        <f t="shared" si="27"/>
        <v>Håndtering av udøde</v>
      </c>
      <c r="I585" t="str">
        <f t="shared" si="28"/>
        <v>håndteringavudøde</v>
      </c>
      <c r="J585" t="str">
        <f t="shared" si="29"/>
        <v>Neon</v>
      </c>
    </row>
    <row r="586" spans="1:10" ht="18" x14ac:dyDescent="0.2">
      <c r="A586" s="2">
        <v>586</v>
      </c>
      <c r="B586" s="3" t="s">
        <v>1462</v>
      </c>
      <c r="C586" s="4">
        <v>45427</v>
      </c>
      <c r="D586" s="2" t="s">
        <v>225</v>
      </c>
      <c r="E586" s="2" t="s">
        <v>208</v>
      </c>
      <c r="F586" s="5">
        <v>25487</v>
      </c>
      <c r="G586" s="6">
        <v>2253</v>
      </c>
      <c r="H586" t="str">
        <f t="shared" si="27"/>
        <v>Return to Reason</v>
      </c>
      <c r="I586" t="str">
        <f t="shared" si="28"/>
        <v>returntoreason</v>
      </c>
      <c r="J586" t="str">
        <f t="shared" si="29"/>
        <v>Janus Films</v>
      </c>
    </row>
    <row r="587" spans="1:10" ht="18" x14ac:dyDescent="0.2">
      <c r="A587" s="2">
        <v>587</v>
      </c>
      <c r="B587" s="3" t="s">
        <v>1463</v>
      </c>
      <c r="C587" s="4">
        <v>45310</v>
      </c>
      <c r="D587" s="2" t="s">
        <v>1464</v>
      </c>
      <c r="E587" s="2" t="s">
        <v>89</v>
      </c>
      <c r="F587" s="5">
        <v>25267</v>
      </c>
      <c r="G587" s="6">
        <v>2234</v>
      </c>
      <c r="H587" t="str">
        <f t="shared" si="27"/>
        <v>Pasang: In The Shadow of Ever…</v>
      </c>
      <c r="I587" t="str">
        <f t="shared" si="28"/>
        <v>pasangintheshadowof</v>
      </c>
      <c r="J587" t="str">
        <f t="shared" si="29"/>
        <v>A Slice of Pie Pr…</v>
      </c>
    </row>
    <row r="588" spans="1:10" ht="18" x14ac:dyDescent="0.2">
      <c r="A588" s="2">
        <v>588</v>
      </c>
      <c r="B588" s="3" t="s">
        <v>1465</v>
      </c>
      <c r="C588" s="4">
        <v>45618</v>
      </c>
      <c r="D588" s="2" t="s">
        <v>698</v>
      </c>
      <c r="E588" s="2" t="s">
        <v>89</v>
      </c>
      <c r="F588" s="5">
        <v>25213</v>
      </c>
      <c r="G588" s="6">
        <v>2229</v>
      </c>
      <c r="H588" t="str">
        <f t="shared" si="27"/>
        <v>Porcelain War</v>
      </c>
      <c r="I588" t="str">
        <f t="shared" si="28"/>
        <v>porcelainwar</v>
      </c>
      <c r="J588" t="str">
        <f t="shared" si="29"/>
        <v>Picturehouse</v>
      </c>
    </row>
    <row r="589" spans="1:10" ht="18" x14ac:dyDescent="0.2">
      <c r="A589" s="2">
        <v>589</v>
      </c>
      <c r="B589" s="3" t="s">
        <v>1466</v>
      </c>
      <c r="C589" s="7">
        <v>19047</v>
      </c>
      <c r="D589" s="2" t="s">
        <v>375</v>
      </c>
      <c r="E589" s="2" t="s">
        <v>50</v>
      </c>
      <c r="F589" s="5">
        <v>25091</v>
      </c>
      <c r="G589" s="6">
        <v>2218</v>
      </c>
      <c r="H589" t="str">
        <f t="shared" si="27"/>
        <v>The Small Back Room</v>
      </c>
      <c r="I589" t="str">
        <f t="shared" si="28"/>
        <v>thesmallbackroom</v>
      </c>
      <c r="J589" t="str">
        <f t="shared" si="29"/>
        <v>Rialto Pictures</v>
      </c>
    </row>
    <row r="590" spans="1:10" ht="18" x14ac:dyDescent="0.2">
      <c r="A590" s="2">
        <v>590</v>
      </c>
      <c r="B590" s="3" t="s">
        <v>818</v>
      </c>
      <c r="C590" s="4">
        <v>45610</v>
      </c>
      <c r="D590" s="2" t="s">
        <v>819</v>
      </c>
      <c r="E590" s="2" t="s">
        <v>83</v>
      </c>
      <c r="F590" s="5">
        <v>25090</v>
      </c>
      <c r="G590" s="6">
        <v>2218</v>
      </c>
      <c r="H590" t="str">
        <f t="shared" si="27"/>
        <v>Breakup Season</v>
      </c>
      <c r="I590" t="str">
        <f t="shared" si="28"/>
        <v>breakupseason</v>
      </c>
      <c r="J590" t="str">
        <f t="shared" si="29"/>
        <v>Buffalo 8</v>
      </c>
    </row>
    <row r="591" spans="1:10" ht="18" x14ac:dyDescent="0.2">
      <c r="A591" s="2">
        <v>591</v>
      </c>
      <c r="B591" s="3" t="s">
        <v>1467</v>
      </c>
      <c r="C591" s="4">
        <v>45513</v>
      </c>
      <c r="D591" s="2" t="s">
        <v>289</v>
      </c>
      <c r="E591" s="2" t="s">
        <v>55</v>
      </c>
      <c r="F591" s="5">
        <v>24914</v>
      </c>
      <c r="G591" s="6">
        <v>2203</v>
      </c>
      <c r="H591" t="str">
        <f t="shared" si="27"/>
        <v>Dance First</v>
      </c>
      <c r="I591" t="str">
        <f t="shared" si="28"/>
        <v>dancefirst</v>
      </c>
      <c r="J591" t="str">
        <f t="shared" si="29"/>
        <v>Magnolia Pictures</v>
      </c>
    </row>
    <row r="592" spans="1:10" ht="18" x14ac:dyDescent="0.2">
      <c r="A592" s="2">
        <v>592</v>
      </c>
      <c r="B592" s="3" t="s">
        <v>805</v>
      </c>
      <c r="C592" s="4">
        <v>36068</v>
      </c>
      <c r="D592" s="2" t="s">
        <v>477</v>
      </c>
      <c r="E592" s="2" t="s">
        <v>38</v>
      </c>
      <c r="F592" s="5">
        <v>23957</v>
      </c>
      <c r="G592" s="6">
        <v>2118</v>
      </c>
      <c r="H592" t="str">
        <f t="shared" si="27"/>
        <v>Naked Acts</v>
      </c>
      <c r="I592" t="str">
        <f t="shared" si="28"/>
        <v>nakedacts</v>
      </c>
      <c r="J592" t="str">
        <f t="shared" si="29"/>
        <v>Kino Lorber</v>
      </c>
    </row>
    <row r="593" spans="1:10" ht="18" x14ac:dyDescent="0.2">
      <c r="A593" s="2">
        <v>593</v>
      </c>
      <c r="B593" s="3" t="s">
        <v>1468</v>
      </c>
      <c r="C593" s="4">
        <v>45415</v>
      </c>
      <c r="D593" s="2" t="s">
        <v>477</v>
      </c>
      <c r="E593" s="2" t="s">
        <v>361</v>
      </c>
      <c r="F593" s="5">
        <v>23522</v>
      </c>
      <c r="G593" s="6">
        <v>2080</v>
      </c>
      <c r="H593" t="str">
        <f t="shared" si="27"/>
        <v>Lost Soulz</v>
      </c>
      <c r="I593" t="str">
        <f t="shared" si="28"/>
        <v>lostsoulz</v>
      </c>
      <c r="J593" t="str">
        <f t="shared" si="29"/>
        <v>Kino Lorber</v>
      </c>
    </row>
    <row r="594" spans="1:10" ht="18" x14ac:dyDescent="0.2">
      <c r="A594" s="2">
        <v>594</v>
      </c>
      <c r="B594" s="3" t="s">
        <v>1469</v>
      </c>
      <c r="C594" s="4">
        <v>45268</v>
      </c>
      <c r="D594" s="2" t="s">
        <v>492</v>
      </c>
      <c r="E594" s="2" t="s">
        <v>12</v>
      </c>
      <c r="F594" s="5">
        <v>23498</v>
      </c>
      <c r="G594" s="6">
        <v>2078</v>
      </c>
      <c r="H594" t="str">
        <f t="shared" si="27"/>
        <v>Unit 262</v>
      </c>
      <c r="I594" t="str">
        <f t="shared" si="28"/>
        <v>unit262</v>
      </c>
      <c r="J594" t="str">
        <f t="shared" si="29"/>
        <v>Indican Pictures</v>
      </c>
    </row>
    <row r="595" spans="1:10" ht="18" x14ac:dyDescent="0.2">
      <c r="A595" s="2">
        <v>595</v>
      </c>
      <c r="B595" s="3" t="s">
        <v>1470</v>
      </c>
      <c r="C595" s="4">
        <v>45373</v>
      </c>
      <c r="D595" s="2" t="s">
        <v>1471</v>
      </c>
      <c r="E595" s="2" t="s">
        <v>38</v>
      </c>
      <c r="F595" s="5">
        <v>23134</v>
      </c>
      <c r="G595" s="6">
        <v>2045</v>
      </c>
      <c r="H595" t="str">
        <f t="shared" si="27"/>
        <v>Free Time</v>
      </c>
      <c r="I595" t="str">
        <f t="shared" si="28"/>
        <v>freetime</v>
      </c>
      <c r="J595" t="str">
        <f t="shared" si="29"/>
        <v>Cartilage Films</v>
      </c>
    </row>
    <row r="596" spans="1:10" ht="18" x14ac:dyDescent="0.2">
      <c r="A596" s="2">
        <v>596</v>
      </c>
      <c r="B596" s="3" t="s">
        <v>1472</v>
      </c>
      <c r="C596" s="4">
        <v>45303</v>
      </c>
      <c r="D596" s="2" t="s">
        <v>461</v>
      </c>
      <c r="E596" s="2" t="s">
        <v>55</v>
      </c>
      <c r="F596" s="5">
        <v>23069</v>
      </c>
      <c r="G596" s="6">
        <v>2040</v>
      </c>
      <c r="H596" t="str">
        <f t="shared" si="27"/>
        <v>Inshallah Walad</v>
      </c>
      <c r="I596" t="str">
        <f t="shared" si="28"/>
        <v>inshallahwalad</v>
      </c>
      <c r="J596" t="str">
        <f t="shared" si="29"/>
        <v>Greenwich</v>
      </c>
    </row>
    <row r="597" spans="1:10" ht="18" x14ac:dyDescent="0.2">
      <c r="A597" s="2">
        <v>597</v>
      </c>
      <c r="B597" s="3" t="s">
        <v>1473</v>
      </c>
      <c r="C597" s="4">
        <v>45590</v>
      </c>
      <c r="D597" s="2" t="s">
        <v>623</v>
      </c>
      <c r="E597" s="2" t="s">
        <v>89</v>
      </c>
      <c r="F597" s="5">
        <v>22313</v>
      </c>
      <c r="G597" s="6">
        <v>1973</v>
      </c>
      <c r="H597" t="str">
        <f t="shared" si="27"/>
        <v>Black Box Diaries</v>
      </c>
      <c r="I597" t="str">
        <f t="shared" si="28"/>
        <v>blackboxdiaries</v>
      </c>
      <c r="J597" t="str">
        <f t="shared" si="29"/>
        <v>MTV Documentary F…</v>
      </c>
    </row>
    <row r="598" spans="1:10" ht="18" x14ac:dyDescent="0.2">
      <c r="A598" s="2">
        <v>598</v>
      </c>
      <c r="B598" s="3" t="s">
        <v>817</v>
      </c>
      <c r="C598" s="4">
        <v>45478</v>
      </c>
      <c r="D598" s="2" t="s">
        <v>391</v>
      </c>
      <c r="E598" s="2" t="s">
        <v>83</v>
      </c>
      <c r="F598" s="5">
        <v>22063</v>
      </c>
      <c r="G598" s="6">
        <v>1951</v>
      </c>
      <c r="H598" t="str">
        <f t="shared" si="27"/>
        <v>Simple comme Sylvain</v>
      </c>
      <c r="I598" t="str">
        <f t="shared" si="28"/>
        <v>simplecommesylvain</v>
      </c>
      <c r="J598" t="str">
        <f t="shared" si="29"/>
        <v>Music Box Films</v>
      </c>
    </row>
    <row r="599" spans="1:10" ht="18" x14ac:dyDescent="0.2">
      <c r="A599" s="2">
        <v>599</v>
      </c>
      <c r="B599" s="3" t="s">
        <v>1474</v>
      </c>
      <c r="C599" s="4">
        <v>45555</v>
      </c>
      <c r="D599" s="2" t="s">
        <v>1475</v>
      </c>
      <c r="E599" s="2" t="s">
        <v>55</v>
      </c>
      <c r="F599" s="5">
        <v>22011</v>
      </c>
      <c r="G599" s="6">
        <v>1946</v>
      </c>
      <c r="H599" t="str">
        <f t="shared" si="27"/>
        <v>The Featherweight</v>
      </c>
      <c r="I599" t="str">
        <f t="shared" si="28"/>
        <v>thefeatherweight</v>
      </c>
      <c r="J599" t="str">
        <f t="shared" si="29"/>
        <v>Tuckman Media</v>
      </c>
    </row>
    <row r="600" spans="1:10" ht="18" x14ac:dyDescent="0.2">
      <c r="A600" s="2">
        <v>600</v>
      </c>
      <c r="B600" s="3" t="s">
        <v>1476</v>
      </c>
      <c r="C600" s="4">
        <v>45387</v>
      </c>
      <c r="D600" s="2" t="s">
        <v>125</v>
      </c>
      <c r="E600" s="2" t="s">
        <v>55</v>
      </c>
      <c r="F600" s="5">
        <v>21500</v>
      </c>
      <c r="G600" s="6">
        <v>1901</v>
      </c>
      <c r="H600" t="str">
        <f t="shared" si="27"/>
        <v>Linda veut du poulet!</v>
      </c>
      <c r="I600" t="str">
        <f t="shared" si="28"/>
        <v>lindaveutdupoulet</v>
      </c>
      <c r="J600" t="str">
        <f t="shared" si="29"/>
        <v>GKIDS</v>
      </c>
    </row>
    <row r="601" spans="1:10" ht="18" x14ac:dyDescent="0.2">
      <c r="A601" s="2">
        <v>601</v>
      </c>
      <c r="B601" s="3" t="s">
        <v>1477</v>
      </c>
      <c r="C601" s="7">
        <v>20136</v>
      </c>
      <c r="D601" s="2" t="s">
        <v>225</v>
      </c>
      <c r="E601" s="2" t="s">
        <v>8</v>
      </c>
      <c r="F601" s="5">
        <v>21228</v>
      </c>
      <c r="G601" s="6">
        <v>1877</v>
      </c>
      <c r="H601" t="str">
        <f t="shared" si="27"/>
        <v>Le salaire de la peur</v>
      </c>
      <c r="I601" t="str">
        <f t="shared" si="28"/>
        <v>lesalairedelapeur</v>
      </c>
      <c r="J601" t="str">
        <f t="shared" si="29"/>
        <v>Janus Films</v>
      </c>
    </row>
    <row r="602" spans="1:10" ht="18" x14ac:dyDescent="0.2">
      <c r="A602" s="2">
        <v>602</v>
      </c>
      <c r="B602" s="3" t="s">
        <v>1478</v>
      </c>
      <c r="C602" s="4">
        <v>45240</v>
      </c>
      <c r="D602" s="2" t="s">
        <v>10</v>
      </c>
      <c r="E602" s="2" t="s">
        <v>8</v>
      </c>
      <c r="F602" s="5">
        <v>21068</v>
      </c>
      <c r="G602" s="6">
        <v>1863</v>
      </c>
      <c r="H602" t="str">
        <f t="shared" si="27"/>
        <v>The Marvels</v>
      </c>
      <c r="I602" t="str">
        <f t="shared" si="28"/>
        <v>themarvels</v>
      </c>
      <c r="J602" t="str">
        <f t="shared" si="29"/>
        <v>Walt Disney</v>
      </c>
    </row>
    <row r="603" spans="1:10" ht="18" x14ac:dyDescent="0.2">
      <c r="A603" s="2">
        <v>603</v>
      </c>
      <c r="B603" s="3" t="s">
        <v>1479</v>
      </c>
      <c r="C603" s="4">
        <v>45583</v>
      </c>
      <c r="D603" s="2" t="s">
        <v>443</v>
      </c>
      <c r="E603" s="2" t="s">
        <v>8</v>
      </c>
      <c r="F603" s="5">
        <v>21033</v>
      </c>
      <c r="G603" s="6">
        <v>1860</v>
      </c>
      <c r="H603" t="str">
        <f t="shared" si="27"/>
        <v>Kensuke’s Kingdom</v>
      </c>
      <c r="I603" t="str">
        <f t="shared" si="28"/>
        <v>kensukeskingdom</v>
      </c>
      <c r="J603" t="str">
        <f t="shared" si="29"/>
        <v>Blue Fox Entertai…</v>
      </c>
    </row>
    <row r="604" spans="1:10" ht="18" x14ac:dyDescent="0.2">
      <c r="A604" s="2">
        <v>604</v>
      </c>
      <c r="B604" s="3" t="s">
        <v>1480</v>
      </c>
      <c r="C604" s="4">
        <v>39172</v>
      </c>
      <c r="D604" s="2" t="s">
        <v>225</v>
      </c>
      <c r="E604" s="2" t="s">
        <v>55</v>
      </c>
      <c r="F604" s="5">
        <v>20015</v>
      </c>
      <c r="G604" s="6">
        <v>1770</v>
      </c>
      <c r="H604" t="str">
        <f t="shared" si="27"/>
        <v>The Burmese Harp</v>
      </c>
      <c r="I604" t="str">
        <f t="shared" si="28"/>
        <v>theburmeseharp</v>
      </c>
      <c r="J604" t="str">
        <f t="shared" si="29"/>
        <v>Janus Films</v>
      </c>
    </row>
    <row r="605" spans="1:10" ht="18" x14ac:dyDescent="0.2">
      <c r="A605" s="2">
        <v>605</v>
      </c>
      <c r="B605" s="3" t="s">
        <v>1481</v>
      </c>
      <c r="C605" s="4">
        <v>37617</v>
      </c>
      <c r="D605" s="2" t="s">
        <v>375</v>
      </c>
      <c r="E605" s="2" t="s">
        <v>55</v>
      </c>
      <c r="F605" s="5">
        <v>19900</v>
      </c>
      <c r="G605" s="6">
        <v>1760</v>
      </c>
      <c r="H605" t="str">
        <f t="shared" si="27"/>
        <v>The Pianist</v>
      </c>
      <c r="I605" t="str">
        <f t="shared" si="28"/>
        <v>thepianist</v>
      </c>
      <c r="J605" t="str">
        <f t="shared" si="29"/>
        <v>Rialto Pictures</v>
      </c>
    </row>
    <row r="606" spans="1:10" ht="18" x14ac:dyDescent="0.2">
      <c r="A606" s="2">
        <v>606</v>
      </c>
      <c r="B606" s="3" t="s">
        <v>1482</v>
      </c>
      <c r="C606" s="4">
        <v>45338</v>
      </c>
      <c r="D606" s="2" t="s">
        <v>1483</v>
      </c>
      <c r="E606" s="2" t="s">
        <v>50</v>
      </c>
      <c r="F606" s="5">
        <v>19900</v>
      </c>
      <c r="G606" s="6">
        <v>1760</v>
      </c>
      <c r="H606" t="str">
        <f t="shared" si="27"/>
        <v>Altered Reality</v>
      </c>
      <c r="I606" t="str">
        <f t="shared" si="28"/>
        <v>alteredreality</v>
      </c>
      <c r="J606" t="str">
        <f t="shared" si="29"/>
        <v>K Street Pictures</v>
      </c>
    </row>
    <row r="607" spans="1:10" ht="18" x14ac:dyDescent="0.2">
      <c r="A607" s="2">
        <v>607</v>
      </c>
      <c r="B607" s="3" t="s">
        <v>1484</v>
      </c>
      <c r="C607" s="4">
        <v>45562</v>
      </c>
      <c r="D607" s="2" t="s">
        <v>461</v>
      </c>
      <c r="E607" s="2" t="s">
        <v>89</v>
      </c>
      <c r="F607" s="5">
        <v>19207</v>
      </c>
      <c r="G607" s="6">
        <v>1698</v>
      </c>
      <c r="H607" t="str">
        <f t="shared" si="27"/>
        <v>Carville: Winning is Everythi…</v>
      </c>
      <c r="I607" t="str">
        <f t="shared" si="28"/>
        <v>carvillewinningisever</v>
      </c>
      <c r="J607" t="str">
        <f t="shared" si="29"/>
        <v>Greenwich</v>
      </c>
    </row>
    <row r="608" spans="1:10" ht="18" x14ac:dyDescent="0.2">
      <c r="A608" s="2">
        <v>608</v>
      </c>
      <c r="B608" s="3" t="s">
        <v>1485</v>
      </c>
      <c r="C608" s="4">
        <v>45359</v>
      </c>
      <c r="D608" s="2" t="s">
        <v>391</v>
      </c>
      <c r="E608" s="2" t="s">
        <v>17</v>
      </c>
      <c r="F608" s="5">
        <v>18905</v>
      </c>
      <c r="G608" s="6">
        <v>1672</v>
      </c>
      <c r="H608" t="str">
        <f t="shared" si="27"/>
        <v>Glitter &amp; Doom</v>
      </c>
      <c r="I608" t="str">
        <f t="shared" si="28"/>
        <v>glitterdoom</v>
      </c>
      <c r="J608" t="str">
        <f t="shared" si="29"/>
        <v>Music Box Films</v>
      </c>
    </row>
    <row r="609" spans="1:10" ht="18" x14ac:dyDescent="0.2">
      <c r="A609" s="2">
        <v>609</v>
      </c>
      <c r="B609" s="3" t="s">
        <v>788</v>
      </c>
      <c r="C609" s="4">
        <v>45618</v>
      </c>
      <c r="D609" s="2" t="s">
        <v>641</v>
      </c>
      <c r="E609" s="2" t="s">
        <v>38</v>
      </c>
      <c r="F609" s="5">
        <v>18822</v>
      </c>
      <c r="G609" s="6">
        <v>1664</v>
      </c>
      <c r="H609" t="str">
        <f t="shared" si="27"/>
        <v>The Black Sea</v>
      </c>
      <c r="I609" t="str">
        <f t="shared" si="28"/>
        <v>theblacksea</v>
      </c>
      <c r="J609" t="str">
        <f t="shared" si="29"/>
        <v>Metrograph Pictur…</v>
      </c>
    </row>
    <row r="610" spans="1:10" ht="18" x14ac:dyDescent="0.2">
      <c r="A610" s="2">
        <v>610</v>
      </c>
      <c r="B610" s="3" t="s">
        <v>1486</v>
      </c>
      <c r="C610" s="4">
        <v>45366</v>
      </c>
      <c r="D610" s="2" t="s">
        <v>477</v>
      </c>
      <c r="E610" s="2" t="s">
        <v>89</v>
      </c>
      <c r="F610" s="5">
        <v>18332</v>
      </c>
      <c r="G610" s="6">
        <v>1621</v>
      </c>
      <c r="H610" t="str">
        <f t="shared" si="27"/>
        <v>Sur l'Adamant</v>
      </c>
      <c r="I610" t="str">
        <f t="shared" si="28"/>
        <v>surladamant</v>
      </c>
      <c r="J610" t="str">
        <f t="shared" si="29"/>
        <v>Kino Lorber</v>
      </c>
    </row>
    <row r="611" spans="1:10" ht="18" x14ac:dyDescent="0.2">
      <c r="A611" s="2">
        <v>611</v>
      </c>
      <c r="B611" s="3" t="s">
        <v>722</v>
      </c>
      <c r="C611" s="4">
        <v>45632</v>
      </c>
      <c r="D611" s="2" t="s">
        <v>492</v>
      </c>
      <c r="E611" s="2" t="s">
        <v>55</v>
      </c>
      <c r="F611" s="5">
        <v>18095</v>
      </c>
      <c r="G611" s="6">
        <v>1600</v>
      </c>
      <c r="H611" t="str">
        <f t="shared" si="27"/>
        <v>Les meutes</v>
      </c>
      <c r="I611" t="str">
        <f t="shared" si="28"/>
        <v>lesmeutes</v>
      </c>
      <c r="J611" t="str">
        <f t="shared" si="29"/>
        <v>Indican Pictures</v>
      </c>
    </row>
    <row r="612" spans="1:10" ht="18" x14ac:dyDescent="0.2">
      <c r="A612" s="2">
        <v>612</v>
      </c>
      <c r="B612" s="3" t="s">
        <v>1487</v>
      </c>
      <c r="C612" s="4">
        <v>45555</v>
      </c>
      <c r="D612" s="2" t="s">
        <v>461</v>
      </c>
      <c r="E612" s="2" t="s">
        <v>89</v>
      </c>
      <c r="F612" s="5">
        <v>17943</v>
      </c>
      <c r="G612" s="6">
        <v>1586</v>
      </c>
      <c r="H612" t="str">
        <f t="shared" si="27"/>
        <v>Happy Clothes: A Film About P…</v>
      </c>
      <c r="I612" t="str">
        <f t="shared" si="28"/>
        <v>happyclothesafilmabo</v>
      </c>
      <c r="J612" t="str">
        <f t="shared" si="29"/>
        <v>Greenwich</v>
      </c>
    </row>
    <row r="613" spans="1:10" ht="18" x14ac:dyDescent="0.2">
      <c r="A613" s="2">
        <v>613</v>
      </c>
      <c r="B613" s="3" t="s">
        <v>1488</v>
      </c>
      <c r="C613" s="4">
        <v>45597</v>
      </c>
      <c r="D613" s="2" t="s">
        <v>289</v>
      </c>
      <c r="E613" s="2" t="s">
        <v>38</v>
      </c>
      <c r="F613" s="5">
        <v>17750</v>
      </c>
      <c r="G613" s="6">
        <v>1569</v>
      </c>
      <c r="H613" t="str">
        <f t="shared" si="27"/>
        <v>The Gutter</v>
      </c>
      <c r="I613" t="str">
        <f t="shared" si="28"/>
        <v>thegutter</v>
      </c>
      <c r="J613" t="str">
        <f t="shared" si="29"/>
        <v>Magnolia Pictures</v>
      </c>
    </row>
    <row r="614" spans="1:10" ht="18" x14ac:dyDescent="0.2">
      <c r="A614" s="2">
        <v>614</v>
      </c>
      <c r="B614" s="3" t="s">
        <v>1489</v>
      </c>
      <c r="C614" s="4">
        <v>36091</v>
      </c>
      <c r="D614" s="2" t="s">
        <v>313</v>
      </c>
      <c r="E614" s="2" t="s">
        <v>89</v>
      </c>
      <c r="F614" s="5">
        <v>17330</v>
      </c>
      <c r="G614" s="6">
        <v>1532</v>
      </c>
      <c r="H614" t="str">
        <f t="shared" si="27"/>
        <v>The Cruise</v>
      </c>
      <c r="I614" t="str">
        <f t="shared" si="28"/>
        <v>thecruise</v>
      </c>
      <c r="J614" t="str">
        <f t="shared" si="29"/>
        <v>Oscilloscope Pict…</v>
      </c>
    </row>
    <row r="615" spans="1:10" ht="18" x14ac:dyDescent="0.2">
      <c r="A615" s="2">
        <v>615</v>
      </c>
      <c r="B615" s="3" t="s">
        <v>1490</v>
      </c>
      <c r="C615" s="4">
        <v>45345</v>
      </c>
      <c r="D615" s="2" t="s">
        <v>391</v>
      </c>
      <c r="E615" s="2" t="s">
        <v>38</v>
      </c>
      <c r="F615" s="5">
        <v>17194</v>
      </c>
      <c r="G615" s="6">
        <v>1520</v>
      </c>
      <c r="H615" t="str">
        <f t="shared" si="27"/>
        <v>Die goldenen Jahre</v>
      </c>
      <c r="I615" t="str">
        <f t="shared" si="28"/>
        <v>diegoldenenjahre</v>
      </c>
      <c r="J615" t="str">
        <f t="shared" si="29"/>
        <v>Music Box Films</v>
      </c>
    </row>
    <row r="616" spans="1:10" ht="18" x14ac:dyDescent="0.2">
      <c r="A616" s="2">
        <v>616</v>
      </c>
      <c r="B616" s="3" t="s">
        <v>1491</v>
      </c>
      <c r="C616" s="7">
        <v>22941</v>
      </c>
      <c r="D616" s="2" t="s">
        <v>225</v>
      </c>
      <c r="E616" s="2" t="s">
        <v>55</v>
      </c>
      <c r="F616" s="5">
        <v>16549</v>
      </c>
      <c r="G616" s="6">
        <v>1463</v>
      </c>
      <c r="H616" t="str">
        <f t="shared" si="27"/>
        <v>Il grido</v>
      </c>
      <c r="I616" t="str">
        <f t="shared" si="28"/>
        <v>ilgrido</v>
      </c>
      <c r="J616" t="str">
        <f t="shared" si="29"/>
        <v>Janus Films</v>
      </c>
    </row>
    <row r="617" spans="1:10" ht="18" x14ac:dyDescent="0.2">
      <c r="A617" s="2">
        <v>617</v>
      </c>
      <c r="B617" s="3" t="s">
        <v>1492</v>
      </c>
      <c r="C617" s="7">
        <v>18916</v>
      </c>
      <c r="D617" s="2" t="s">
        <v>375</v>
      </c>
      <c r="E617" s="2" t="s">
        <v>38</v>
      </c>
      <c r="F617" s="5">
        <v>16361</v>
      </c>
      <c r="G617" s="6">
        <v>1447</v>
      </c>
      <c r="H617" t="str">
        <f t="shared" si="27"/>
        <v>The Lavender Hill Mob</v>
      </c>
      <c r="I617" t="str">
        <f t="shared" si="28"/>
        <v>thelavenderhillmob</v>
      </c>
      <c r="J617" t="str">
        <f t="shared" si="29"/>
        <v>Rialto Pictures</v>
      </c>
    </row>
    <row r="618" spans="1:10" ht="18" x14ac:dyDescent="0.2">
      <c r="A618" s="2">
        <v>618</v>
      </c>
      <c r="B618" s="3" t="s">
        <v>1493</v>
      </c>
      <c r="C618" s="4">
        <v>45254</v>
      </c>
      <c r="D618" s="2" t="s">
        <v>461</v>
      </c>
      <c r="E618" s="2" t="s">
        <v>89</v>
      </c>
      <c r="F618" s="5">
        <v>15961</v>
      </c>
      <c r="G618" s="6">
        <v>1411</v>
      </c>
      <c r="H618" t="str">
        <f t="shared" si="27"/>
        <v>Smoke Sauna Sisterhood</v>
      </c>
      <c r="I618" t="str">
        <f t="shared" si="28"/>
        <v>smokesaunasisterhood</v>
      </c>
      <c r="J618" t="str">
        <f t="shared" si="29"/>
        <v>Greenwich</v>
      </c>
    </row>
    <row r="619" spans="1:10" ht="18" x14ac:dyDescent="0.2">
      <c r="A619" s="2">
        <v>619</v>
      </c>
      <c r="B619" s="3" t="s">
        <v>1494</v>
      </c>
      <c r="C619" s="4">
        <v>45261</v>
      </c>
      <c r="D619" s="2" t="s">
        <v>52</v>
      </c>
      <c r="E619" s="2" t="s">
        <v>12</v>
      </c>
      <c r="F619" s="5">
        <v>15918</v>
      </c>
      <c r="G619" s="6">
        <v>1407</v>
      </c>
      <c r="H619" t="str">
        <f t="shared" si="27"/>
        <v>Silent Night</v>
      </c>
      <c r="I619" t="str">
        <f t="shared" si="28"/>
        <v>silentnight</v>
      </c>
      <c r="J619" t="str">
        <f t="shared" si="29"/>
        <v>Lionsgate</v>
      </c>
    </row>
    <row r="620" spans="1:10" ht="18" x14ac:dyDescent="0.2">
      <c r="A620" s="2">
        <v>620</v>
      </c>
      <c r="B620" s="3" t="s">
        <v>1495</v>
      </c>
      <c r="C620" s="4">
        <v>45345</v>
      </c>
      <c r="D620" s="2" t="s">
        <v>477</v>
      </c>
      <c r="E620" s="2" t="s">
        <v>38</v>
      </c>
      <c r="F620" s="5">
        <v>14861</v>
      </c>
      <c r="G620" s="6">
        <v>1314</v>
      </c>
      <c r="H620" t="str">
        <f t="shared" si="27"/>
        <v>Nähtamatu võitlus</v>
      </c>
      <c r="I620" t="str">
        <f t="shared" si="28"/>
        <v>nähtamatuvõitlus</v>
      </c>
      <c r="J620" t="str">
        <f t="shared" si="29"/>
        <v>Kino Lorber</v>
      </c>
    </row>
    <row r="621" spans="1:10" ht="18" x14ac:dyDescent="0.2">
      <c r="A621" s="2">
        <v>621</v>
      </c>
      <c r="B621" s="3" t="s">
        <v>1496</v>
      </c>
      <c r="C621" s="4">
        <v>45317</v>
      </c>
      <c r="D621" s="2" t="s">
        <v>413</v>
      </c>
      <c r="E621" s="2" t="s">
        <v>50</v>
      </c>
      <c r="F621" s="5">
        <v>14523</v>
      </c>
      <c r="G621" s="6">
        <v>1284</v>
      </c>
      <c r="H621" t="str">
        <f t="shared" si="27"/>
        <v>American Star</v>
      </c>
      <c r="I621" t="str">
        <f t="shared" si="28"/>
        <v>americanstar</v>
      </c>
      <c r="J621" t="str">
        <f t="shared" si="29"/>
        <v>IFC Films</v>
      </c>
    </row>
    <row r="622" spans="1:10" ht="18" x14ac:dyDescent="0.2">
      <c r="A622" s="2">
        <v>622</v>
      </c>
      <c r="B622" s="3" t="s">
        <v>1497</v>
      </c>
      <c r="C622" s="4">
        <v>45394</v>
      </c>
      <c r="D622" s="2" t="s">
        <v>461</v>
      </c>
      <c r="E622" s="2" t="s">
        <v>89</v>
      </c>
      <c r="F622" s="5">
        <v>14463</v>
      </c>
      <c r="G622" s="6">
        <v>1279</v>
      </c>
      <c r="H622" t="str">
        <f t="shared" si="27"/>
        <v>Lost Angel: The Genius of Jud…</v>
      </c>
      <c r="I622" t="str">
        <f t="shared" si="28"/>
        <v>lostangelthegeniusof</v>
      </c>
      <c r="J622" t="str">
        <f t="shared" si="29"/>
        <v>Greenwich</v>
      </c>
    </row>
    <row r="623" spans="1:10" ht="18" x14ac:dyDescent="0.2">
      <c r="A623" s="2">
        <v>623</v>
      </c>
      <c r="B623" s="3" t="s">
        <v>1498</v>
      </c>
      <c r="C623" s="4">
        <v>45485</v>
      </c>
      <c r="D623" s="2" t="s">
        <v>1499</v>
      </c>
      <c r="E623" s="2" t="s">
        <v>89</v>
      </c>
      <c r="F623" s="5">
        <v>14446</v>
      </c>
      <c r="G623" s="6">
        <v>1277</v>
      </c>
      <c r="H623" t="str">
        <f t="shared" si="27"/>
        <v>Eno</v>
      </c>
      <c r="I623" t="str">
        <f t="shared" si="28"/>
        <v>eno</v>
      </c>
      <c r="J623" t="str">
        <f t="shared" si="29"/>
        <v>Film First</v>
      </c>
    </row>
    <row r="624" spans="1:10" ht="18" x14ac:dyDescent="0.2">
      <c r="A624" s="2">
        <v>624</v>
      </c>
      <c r="B624" s="3" t="s">
        <v>1500</v>
      </c>
      <c r="C624" s="4">
        <v>45415</v>
      </c>
      <c r="D624" s="2" t="s">
        <v>289</v>
      </c>
      <c r="E624" s="2" t="s">
        <v>89</v>
      </c>
      <c r="F624" s="5">
        <v>14089</v>
      </c>
      <c r="G624" s="6">
        <v>1246</v>
      </c>
      <c r="H624" t="str">
        <f t="shared" si="27"/>
        <v>Catching Fire: The Story of A…</v>
      </c>
      <c r="I624" t="str">
        <f t="shared" si="28"/>
        <v>catchingfirethestory</v>
      </c>
      <c r="J624" t="str">
        <f t="shared" si="29"/>
        <v>Magnolia Pictures</v>
      </c>
    </row>
    <row r="625" spans="1:10" ht="18" x14ac:dyDescent="0.2">
      <c r="A625" s="2">
        <v>625</v>
      </c>
      <c r="B625" s="3" t="s">
        <v>822</v>
      </c>
      <c r="C625" s="4">
        <v>45632</v>
      </c>
      <c r="D625" s="2" t="s">
        <v>289</v>
      </c>
      <c r="E625" s="2" t="s">
        <v>50</v>
      </c>
      <c r="F625" s="5">
        <v>13520</v>
      </c>
      <c r="G625" s="6">
        <v>1195</v>
      </c>
      <c r="H625" t="str">
        <f t="shared" si="27"/>
        <v>Lake George</v>
      </c>
      <c r="I625" t="str">
        <f t="shared" si="28"/>
        <v>lakegeorge</v>
      </c>
      <c r="J625" t="str">
        <f t="shared" si="29"/>
        <v>Magnolia Pictures</v>
      </c>
    </row>
    <row r="626" spans="1:10" ht="18" x14ac:dyDescent="0.2">
      <c r="A626" s="2">
        <v>626</v>
      </c>
      <c r="B626" s="3" t="s">
        <v>1501</v>
      </c>
      <c r="C626" s="4">
        <v>45436</v>
      </c>
      <c r="D626" s="2" t="s">
        <v>391</v>
      </c>
      <c r="E626" s="2" t="s">
        <v>55</v>
      </c>
      <c r="F626" s="5">
        <v>13369</v>
      </c>
      <c r="G626" s="6">
        <v>1182</v>
      </c>
      <c r="H626" t="str">
        <f t="shared" si="27"/>
        <v>Solo</v>
      </c>
      <c r="I626" t="str">
        <f t="shared" si="28"/>
        <v>solo</v>
      </c>
      <c r="J626" t="str">
        <f t="shared" si="29"/>
        <v>Music Box Films</v>
      </c>
    </row>
    <row r="627" spans="1:10" ht="18" x14ac:dyDescent="0.2">
      <c r="A627" s="2">
        <v>627</v>
      </c>
      <c r="B627" s="3" t="s">
        <v>1502</v>
      </c>
      <c r="C627" s="4">
        <v>45590</v>
      </c>
      <c r="D627" s="2" t="s">
        <v>1503</v>
      </c>
      <c r="E627" s="2" t="s">
        <v>89</v>
      </c>
      <c r="F627" s="5">
        <v>12830</v>
      </c>
      <c r="G627" s="6">
        <v>1134</v>
      </c>
      <c r="H627" t="str">
        <f t="shared" si="27"/>
        <v>Zurawski vs. Texas</v>
      </c>
      <c r="I627" t="str">
        <f t="shared" si="28"/>
        <v>zurawskivstexas</v>
      </c>
      <c r="J627" t="str">
        <f t="shared" si="29"/>
        <v>Hiddenlight Produ…</v>
      </c>
    </row>
    <row r="628" spans="1:10" ht="18" x14ac:dyDescent="0.2">
      <c r="A628" s="2">
        <v>628</v>
      </c>
      <c r="B628" s="3" t="s">
        <v>1504</v>
      </c>
      <c r="C628" s="4">
        <v>45198</v>
      </c>
      <c r="D628" s="2" t="s">
        <v>631</v>
      </c>
      <c r="E628" s="2" t="s">
        <v>89</v>
      </c>
      <c r="F628" s="5">
        <v>12509</v>
      </c>
      <c r="G628" s="6">
        <v>1106</v>
      </c>
      <c r="H628" t="str">
        <f t="shared" si="27"/>
        <v>Common Ground</v>
      </c>
      <c r="I628" t="str">
        <f t="shared" si="28"/>
        <v>commonground</v>
      </c>
      <c r="J628" t="str">
        <f t="shared" si="29"/>
        <v>Area 23a</v>
      </c>
    </row>
    <row r="629" spans="1:10" ht="18" x14ac:dyDescent="0.2">
      <c r="A629" s="2">
        <v>629</v>
      </c>
      <c r="B629" s="3" t="s">
        <v>1505</v>
      </c>
      <c r="C629" s="4">
        <v>45233</v>
      </c>
      <c r="D629" s="2" t="s">
        <v>1506</v>
      </c>
      <c r="E629" s="2" t="s">
        <v>55</v>
      </c>
      <c r="F629" s="5">
        <v>12126</v>
      </c>
      <c r="G629" s="6">
        <v>1072</v>
      </c>
      <c r="H629" t="str">
        <f t="shared" si="27"/>
        <v>Touch the Water</v>
      </c>
      <c r="I629" t="str">
        <f t="shared" si="28"/>
        <v>touchthewater</v>
      </c>
      <c r="J629" t="str">
        <f t="shared" si="29"/>
        <v>Holt Hamilton Dis…</v>
      </c>
    </row>
    <row r="630" spans="1:10" ht="18" x14ac:dyDescent="0.2">
      <c r="A630" s="2">
        <v>630</v>
      </c>
      <c r="B630" s="3" t="s">
        <v>1507</v>
      </c>
      <c r="C630" s="4">
        <v>45457</v>
      </c>
      <c r="D630" s="2" t="s">
        <v>289</v>
      </c>
      <c r="E630" s="2" t="s">
        <v>89</v>
      </c>
      <c r="F630" s="5">
        <v>11984</v>
      </c>
      <c r="G630" s="6">
        <v>1060</v>
      </c>
      <c r="H630" t="str">
        <f t="shared" si="27"/>
        <v>The Grab</v>
      </c>
      <c r="I630" t="str">
        <f t="shared" si="28"/>
        <v>thegrab</v>
      </c>
      <c r="J630" t="str">
        <f t="shared" si="29"/>
        <v>Magnolia Pictures</v>
      </c>
    </row>
    <row r="631" spans="1:10" ht="18" x14ac:dyDescent="0.2">
      <c r="A631" s="2">
        <v>631</v>
      </c>
      <c r="B631" s="3" t="s">
        <v>1508</v>
      </c>
      <c r="C631" s="4">
        <v>45625</v>
      </c>
      <c r="D631" s="2" t="s">
        <v>391</v>
      </c>
      <c r="E631" s="2" t="s">
        <v>38</v>
      </c>
      <c r="F631" s="5">
        <v>11950</v>
      </c>
      <c r="G631" s="6">
        <v>1057</v>
      </c>
      <c r="H631" t="str">
        <f t="shared" si="27"/>
        <v>Heavier Trip</v>
      </c>
      <c r="I631" t="str">
        <f t="shared" si="28"/>
        <v>heaviertrip</v>
      </c>
      <c r="J631" t="str">
        <f t="shared" si="29"/>
        <v>Music Box Films</v>
      </c>
    </row>
    <row r="632" spans="1:10" ht="18" x14ac:dyDescent="0.2">
      <c r="A632" s="2">
        <v>632</v>
      </c>
      <c r="B632" s="3" t="s">
        <v>1509</v>
      </c>
      <c r="C632" s="4">
        <v>45380</v>
      </c>
      <c r="D632" s="2" t="s">
        <v>461</v>
      </c>
      <c r="E632" s="2" t="s">
        <v>38</v>
      </c>
      <c r="F632" s="5">
        <v>11900</v>
      </c>
      <c r="G632" s="6">
        <v>1052</v>
      </c>
      <c r="H632" t="str">
        <f t="shared" si="27"/>
        <v>Karaoke</v>
      </c>
      <c r="I632" t="str">
        <f t="shared" si="28"/>
        <v>karaoke</v>
      </c>
      <c r="J632" t="str">
        <f t="shared" si="29"/>
        <v>Greenwich</v>
      </c>
    </row>
    <row r="633" spans="1:10" ht="18" x14ac:dyDescent="0.2">
      <c r="A633" s="2">
        <v>633</v>
      </c>
      <c r="B633" s="3" t="s">
        <v>1510</v>
      </c>
      <c r="C633" s="4">
        <v>45380</v>
      </c>
      <c r="D633" s="2" t="s">
        <v>492</v>
      </c>
      <c r="E633" s="2" t="s">
        <v>19</v>
      </c>
      <c r="F633" s="5">
        <v>11737</v>
      </c>
      <c r="G633" s="6">
        <v>1038</v>
      </c>
      <c r="H633" t="str">
        <f t="shared" si="27"/>
        <v>The Windigo</v>
      </c>
      <c r="I633" t="str">
        <f t="shared" si="28"/>
        <v>thewindigo</v>
      </c>
      <c r="J633" t="str">
        <f t="shared" si="29"/>
        <v>Indican Pictures</v>
      </c>
    </row>
    <row r="634" spans="1:10" ht="18" x14ac:dyDescent="0.2">
      <c r="A634" s="2">
        <v>634</v>
      </c>
      <c r="B634" s="3" t="s">
        <v>1511</v>
      </c>
      <c r="C634" s="4">
        <v>45324</v>
      </c>
      <c r="D634" s="2" t="s">
        <v>773</v>
      </c>
      <c r="E634" s="2" t="s">
        <v>55</v>
      </c>
      <c r="F634" s="5">
        <v>11507</v>
      </c>
      <c r="G634" s="6">
        <v>1017</v>
      </c>
      <c r="H634" t="str">
        <f t="shared" si="27"/>
        <v>Disco Boy</v>
      </c>
      <c r="I634" t="str">
        <f t="shared" si="28"/>
        <v>discoboy</v>
      </c>
      <c r="J634" t="str">
        <f t="shared" si="29"/>
        <v>Big World Pictures</v>
      </c>
    </row>
    <row r="635" spans="1:10" ht="18" x14ac:dyDescent="0.2">
      <c r="A635" s="2">
        <v>635</v>
      </c>
      <c r="B635" s="3" t="s">
        <v>1512</v>
      </c>
      <c r="C635" s="4">
        <v>45443</v>
      </c>
      <c r="D635" s="2" t="s">
        <v>1513</v>
      </c>
      <c r="E635" s="2" t="s">
        <v>55</v>
      </c>
      <c r="F635" s="5">
        <v>11355</v>
      </c>
      <c r="G635" s="6">
        <v>1004</v>
      </c>
      <c r="H635" t="str">
        <f t="shared" si="27"/>
        <v>Know Your Place</v>
      </c>
      <c r="I635" t="str">
        <f t="shared" si="28"/>
        <v>knowyourplace</v>
      </c>
      <c r="J635" t="str">
        <f t="shared" si="29"/>
        <v>Tycor Internation…</v>
      </c>
    </row>
    <row r="636" spans="1:10" ht="18" x14ac:dyDescent="0.2">
      <c r="A636" s="2">
        <v>636</v>
      </c>
      <c r="B636" s="3" t="s">
        <v>1514</v>
      </c>
      <c r="C636" s="4">
        <v>45345</v>
      </c>
      <c r="D636" s="2" t="s">
        <v>1515</v>
      </c>
      <c r="E636" s="2" t="s">
        <v>55</v>
      </c>
      <c r="F636" s="5">
        <v>11251</v>
      </c>
      <c r="G636" s="2">
        <v>995</v>
      </c>
      <c r="H636" t="str">
        <f t="shared" si="27"/>
        <v>Isle of Hope</v>
      </c>
      <c r="I636" t="str">
        <f t="shared" si="28"/>
        <v>isleofhope</v>
      </c>
      <c r="J636" t="str">
        <f t="shared" si="29"/>
        <v>Aventura Entertai…</v>
      </c>
    </row>
    <row r="637" spans="1:10" ht="18" x14ac:dyDescent="0.2">
      <c r="A637" s="2">
        <v>637</v>
      </c>
      <c r="B637" s="3" t="s">
        <v>1516</v>
      </c>
      <c r="C637" s="4">
        <v>45380</v>
      </c>
      <c r="D637" s="2" t="s">
        <v>289</v>
      </c>
      <c r="E637" s="2" t="s">
        <v>38</v>
      </c>
      <c r="F637" s="5">
        <v>11236</v>
      </c>
      <c r="G637" s="2">
        <v>993</v>
      </c>
      <c r="H637" t="str">
        <f t="shared" si="27"/>
        <v>Lousy Carter</v>
      </c>
      <c r="I637" t="str">
        <f t="shared" si="28"/>
        <v>lousycarter</v>
      </c>
      <c r="J637" t="str">
        <f t="shared" si="29"/>
        <v>Magnolia Pictures</v>
      </c>
    </row>
    <row r="638" spans="1:10" ht="18" x14ac:dyDescent="0.2">
      <c r="A638" s="2">
        <v>638</v>
      </c>
      <c r="B638" s="3" t="s">
        <v>1517</v>
      </c>
      <c r="C638" s="4">
        <v>45534</v>
      </c>
      <c r="D638" s="2" t="s">
        <v>225</v>
      </c>
      <c r="E638" s="2" t="s">
        <v>55</v>
      </c>
      <c r="F638" s="5">
        <v>11125</v>
      </c>
      <c r="G638" s="2">
        <v>984</v>
      </c>
      <c r="H638" t="str">
        <f t="shared" si="27"/>
        <v>Gharibeh Va Meh</v>
      </c>
      <c r="I638" t="str">
        <f t="shared" si="28"/>
        <v>gharibehvameh</v>
      </c>
      <c r="J638" t="str">
        <f t="shared" si="29"/>
        <v>Janus Films</v>
      </c>
    </row>
    <row r="639" spans="1:10" ht="18" x14ac:dyDescent="0.2">
      <c r="A639" s="2">
        <v>639</v>
      </c>
      <c r="B639" s="3" t="s">
        <v>1518</v>
      </c>
      <c r="C639" s="4">
        <v>45352</v>
      </c>
      <c r="D639" s="2" t="s">
        <v>542</v>
      </c>
      <c r="E639" s="2" t="s">
        <v>19</v>
      </c>
      <c r="F639" s="5">
        <v>11073</v>
      </c>
      <c r="G639" s="2">
        <v>979</v>
      </c>
      <c r="H639" t="str">
        <f t="shared" si="27"/>
        <v>Amelia’s Children</v>
      </c>
      <c r="I639" t="str">
        <f t="shared" si="28"/>
        <v>ameliaschildren</v>
      </c>
      <c r="J639" t="str">
        <f t="shared" si="29"/>
        <v>Magnet Releasing</v>
      </c>
    </row>
    <row r="640" spans="1:10" ht="18" x14ac:dyDescent="0.2">
      <c r="A640" s="2">
        <v>640</v>
      </c>
      <c r="B640" s="3" t="s">
        <v>1519</v>
      </c>
      <c r="C640" s="4">
        <v>45567</v>
      </c>
      <c r="D640" s="2" t="s">
        <v>461</v>
      </c>
      <c r="E640" s="2" t="s">
        <v>89</v>
      </c>
      <c r="F640" s="5">
        <v>11052</v>
      </c>
      <c r="G640" s="2">
        <v>977</v>
      </c>
      <c r="H640" t="str">
        <f t="shared" si="27"/>
        <v>Food and Country</v>
      </c>
      <c r="I640" t="str">
        <f t="shared" si="28"/>
        <v>foodandcountry</v>
      </c>
      <c r="J640" t="str">
        <f t="shared" si="29"/>
        <v>Greenwich</v>
      </c>
    </row>
    <row r="641" spans="1:10" ht="18" x14ac:dyDescent="0.2">
      <c r="A641" s="2">
        <v>641</v>
      </c>
      <c r="B641" s="3" t="s">
        <v>1520</v>
      </c>
      <c r="C641" s="4">
        <v>45394</v>
      </c>
      <c r="D641" s="2" t="s">
        <v>431</v>
      </c>
      <c r="E641" s="2" t="s">
        <v>55</v>
      </c>
      <c r="F641" s="5">
        <v>10895</v>
      </c>
      <c r="G641" s="2">
        <v>963</v>
      </c>
      <c r="H641" t="str">
        <f t="shared" si="27"/>
        <v>Augure</v>
      </c>
      <c r="I641" t="str">
        <f t="shared" si="28"/>
        <v>augure</v>
      </c>
      <c r="J641" t="str">
        <f t="shared" si="29"/>
        <v>Utopia</v>
      </c>
    </row>
    <row r="642" spans="1:10" ht="18" x14ac:dyDescent="0.2">
      <c r="A642" s="2">
        <v>642</v>
      </c>
      <c r="B642" s="3" t="s">
        <v>1521</v>
      </c>
      <c r="C642" s="4">
        <v>45324</v>
      </c>
      <c r="D642" s="2" t="s">
        <v>477</v>
      </c>
      <c r="E642" s="2" t="s">
        <v>55</v>
      </c>
      <c r="F642" s="5">
        <v>10342</v>
      </c>
      <c r="G642" s="2">
        <v>914</v>
      </c>
      <c r="H642" t="str">
        <f t="shared" ref="H642:H702" si="30">IFERROR(TRIM(LEFT(B642,FIND("(",B642)-1)),TRIM(B642))</f>
        <v>Aus meiner Haut</v>
      </c>
      <c r="I642" t="str">
        <f t="shared" ref="I642:I702" si="31">SUBSTITUTE(SUBSTITUTE(SUBSTITUTE(SUBSTITUTE(SUBSTITUTE(SUBSTITUTE(SUBSTITUTE(SUBSTITUTE(SUBSTITUTE(SUBSTITUTE(SUBSTITUTE(SUBSTITUTE(LOWER(LEFT(SUBSTITUTE(H642,"…",""),25)),":",""),",",""),".",""),"'",""),"’",""),"!",""),"*",""),"—",""),"–",""),"-",""),"&amp;","")," ","")</f>
        <v>ausmeinerhaut</v>
      </c>
      <c r="J642" t="str">
        <f t="shared" ref="J642:J702" si="32">IF(D642="","Other",D642)</f>
        <v>Kino Lorber</v>
      </c>
    </row>
    <row r="643" spans="1:10" ht="18" x14ac:dyDescent="0.2">
      <c r="A643" s="2">
        <v>643</v>
      </c>
      <c r="B643" s="3" t="s">
        <v>1522</v>
      </c>
      <c r="C643" s="4">
        <v>45534</v>
      </c>
      <c r="D643" s="2" t="s">
        <v>477</v>
      </c>
      <c r="E643" s="2" t="s">
        <v>50</v>
      </c>
      <c r="F643" s="5">
        <v>10210</v>
      </c>
      <c r="G643" s="2">
        <v>903</v>
      </c>
      <c r="H643" t="str">
        <f t="shared" si="30"/>
        <v>L'Étoile Filante</v>
      </c>
      <c r="I643" t="str">
        <f t="shared" si="31"/>
        <v>létoilefilante</v>
      </c>
      <c r="J643" t="str">
        <f t="shared" si="32"/>
        <v>Kino Lorber</v>
      </c>
    </row>
    <row r="644" spans="1:10" ht="18" x14ac:dyDescent="0.2">
      <c r="A644" s="2">
        <v>644</v>
      </c>
      <c r="B644" s="3" t="s">
        <v>1523</v>
      </c>
      <c r="C644" s="4">
        <v>45331</v>
      </c>
      <c r="D644" s="2" t="s">
        <v>431</v>
      </c>
      <c r="E644" s="2" t="s">
        <v>55</v>
      </c>
      <c r="F644" s="5">
        <v>10077</v>
      </c>
      <c r="G644" s="2">
        <v>891</v>
      </c>
      <c r="H644" t="str">
        <f t="shared" si="30"/>
        <v>Drift</v>
      </c>
      <c r="I644" t="str">
        <f t="shared" si="31"/>
        <v>drift</v>
      </c>
      <c r="J644" t="str">
        <f t="shared" si="32"/>
        <v>Utopia</v>
      </c>
    </row>
    <row r="645" spans="1:10" ht="18" x14ac:dyDescent="0.2">
      <c r="A645" s="2">
        <v>645</v>
      </c>
      <c r="B645" s="3" t="s">
        <v>1524</v>
      </c>
      <c r="C645" s="4">
        <v>45492</v>
      </c>
      <c r="D645" s="2" t="s">
        <v>698</v>
      </c>
      <c r="E645" s="2" t="s">
        <v>55</v>
      </c>
      <c r="F645" s="5">
        <v>10012</v>
      </c>
      <c r="G645" s="2">
        <v>885</v>
      </c>
      <c r="H645" t="str">
        <f t="shared" si="30"/>
        <v>Great Absence</v>
      </c>
      <c r="I645" t="str">
        <f t="shared" si="31"/>
        <v>greatabsence</v>
      </c>
      <c r="J645" t="str">
        <f t="shared" si="32"/>
        <v>Picturehouse</v>
      </c>
    </row>
    <row r="646" spans="1:10" ht="18" x14ac:dyDescent="0.2">
      <c r="A646" s="2">
        <v>646</v>
      </c>
      <c r="B646" s="3" t="s">
        <v>1525</v>
      </c>
      <c r="C646" s="4">
        <v>45492</v>
      </c>
      <c r="D646" s="2" t="s">
        <v>492</v>
      </c>
      <c r="E646" s="2" t="s">
        <v>38</v>
      </c>
      <c r="F646" s="5">
        <v>9966</v>
      </c>
      <c r="G646" s="2">
        <v>881</v>
      </c>
      <c r="H646" t="str">
        <f t="shared" si="30"/>
        <v>Scream Therapy</v>
      </c>
      <c r="I646" t="str">
        <f t="shared" si="31"/>
        <v>screamtherapy</v>
      </c>
      <c r="J646" t="str">
        <f t="shared" si="32"/>
        <v>Indican Pictures</v>
      </c>
    </row>
    <row r="647" spans="1:10" ht="18" x14ac:dyDescent="0.2">
      <c r="A647" s="2">
        <v>647</v>
      </c>
      <c r="B647" s="3" t="s">
        <v>1526</v>
      </c>
      <c r="C647" s="4">
        <v>45261</v>
      </c>
      <c r="D647" s="2" t="s">
        <v>77</v>
      </c>
      <c r="E647" s="2" t="s">
        <v>55</v>
      </c>
      <c r="F647" s="5">
        <v>9734</v>
      </c>
      <c r="G647" s="2">
        <v>861</v>
      </c>
      <c r="H647" t="str">
        <f t="shared" si="30"/>
        <v>Eileen</v>
      </c>
      <c r="I647" t="str">
        <f t="shared" si="31"/>
        <v>eileen</v>
      </c>
      <c r="J647" t="str">
        <f t="shared" si="32"/>
        <v>Neon</v>
      </c>
    </row>
    <row r="648" spans="1:10" ht="18" x14ac:dyDescent="0.2">
      <c r="A648" s="2">
        <v>648</v>
      </c>
      <c r="B648" s="3" t="s">
        <v>1527</v>
      </c>
      <c r="C648" s="4">
        <v>45534</v>
      </c>
      <c r="D648" s="2" t="s">
        <v>413</v>
      </c>
      <c r="E648" s="2" t="s">
        <v>50</v>
      </c>
      <c r="F648" s="5">
        <v>9649</v>
      </c>
      <c r="G648" s="2">
        <v>853</v>
      </c>
      <c r="H648" t="str">
        <f t="shared" si="30"/>
        <v>Out Come the Wolves</v>
      </c>
      <c r="I648" t="str">
        <f t="shared" si="31"/>
        <v>outcomethewolves</v>
      </c>
      <c r="J648" t="str">
        <f t="shared" si="32"/>
        <v>IFC Films</v>
      </c>
    </row>
    <row r="649" spans="1:10" ht="18" x14ac:dyDescent="0.2">
      <c r="A649" s="2">
        <v>649</v>
      </c>
      <c r="B649" s="3" t="s">
        <v>1528</v>
      </c>
      <c r="C649" s="4">
        <v>45602</v>
      </c>
      <c r="D649" s="2" t="s">
        <v>461</v>
      </c>
      <c r="E649" s="2" t="s">
        <v>89</v>
      </c>
      <c r="F649" s="5">
        <v>9522</v>
      </c>
      <c r="G649" s="2">
        <v>842</v>
      </c>
      <c r="H649" t="str">
        <f t="shared" si="30"/>
        <v>Starring Jerry as Himself</v>
      </c>
      <c r="I649" t="str">
        <f t="shared" si="31"/>
        <v>starringjerryashimself</v>
      </c>
      <c r="J649" t="str">
        <f t="shared" si="32"/>
        <v>Greenwich</v>
      </c>
    </row>
    <row r="650" spans="1:10" ht="18" x14ac:dyDescent="0.2">
      <c r="A650" s="2">
        <v>650</v>
      </c>
      <c r="B650" s="3" t="s">
        <v>1529</v>
      </c>
      <c r="C650" s="4">
        <v>45366</v>
      </c>
      <c r="D650" s="2" t="s">
        <v>495</v>
      </c>
      <c r="E650" s="2" t="s">
        <v>55</v>
      </c>
      <c r="F650" s="5">
        <v>9340</v>
      </c>
      <c r="G650" s="2">
        <v>826</v>
      </c>
      <c r="H650" t="str">
        <f t="shared" si="30"/>
        <v>Pastor’s Kid</v>
      </c>
      <c r="I650" t="str">
        <f t="shared" si="31"/>
        <v>pastorskid</v>
      </c>
      <c r="J650" t="str">
        <f t="shared" si="32"/>
        <v>Atlas Distribution</v>
      </c>
    </row>
    <row r="651" spans="1:10" ht="18" x14ac:dyDescent="0.2">
      <c r="A651" s="2">
        <v>651</v>
      </c>
      <c r="B651" s="3" t="s">
        <v>1530</v>
      </c>
      <c r="C651" s="4">
        <v>45569</v>
      </c>
      <c r="D651" s="2" t="s">
        <v>154</v>
      </c>
      <c r="E651" s="2" t="s">
        <v>19</v>
      </c>
      <c r="F651" s="5">
        <v>9299</v>
      </c>
      <c r="G651" s="2">
        <v>822</v>
      </c>
      <c r="H651" t="str">
        <f t="shared" si="30"/>
        <v>Little Bites</v>
      </c>
      <c r="I651" t="str">
        <f t="shared" si="31"/>
        <v>littlebites</v>
      </c>
      <c r="J651" t="str">
        <f t="shared" si="32"/>
        <v>RLJ Entertainment</v>
      </c>
    </row>
    <row r="652" spans="1:10" ht="18" x14ac:dyDescent="0.2">
      <c r="A652" s="2">
        <v>652</v>
      </c>
      <c r="B652" s="3" t="s">
        <v>1531</v>
      </c>
      <c r="C652" s="4">
        <v>45569</v>
      </c>
      <c r="D652" s="2" t="s">
        <v>1331</v>
      </c>
      <c r="E652" s="2" t="s">
        <v>89</v>
      </c>
      <c r="F652" s="5">
        <v>8766</v>
      </c>
      <c r="G652" s="2">
        <v>775</v>
      </c>
      <c r="H652" t="str">
        <f t="shared" si="30"/>
        <v>Separated</v>
      </c>
      <c r="I652" t="str">
        <f t="shared" si="31"/>
        <v>separated</v>
      </c>
      <c r="J652" t="str">
        <f t="shared" si="32"/>
        <v>Submarine Deluxe</v>
      </c>
    </row>
    <row r="653" spans="1:10" ht="18" x14ac:dyDescent="0.2">
      <c r="A653" s="2">
        <v>653</v>
      </c>
      <c r="B653" s="3" t="s">
        <v>1532</v>
      </c>
      <c r="C653" s="4">
        <v>45275</v>
      </c>
      <c r="D653" s="2" t="s">
        <v>289</v>
      </c>
      <c r="E653" s="2" t="s">
        <v>89</v>
      </c>
      <c r="F653" s="5">
        <v>8713</v>
      </c>
      <c r="G653" s="2">
        <v>770</v>
      </c>
      <c r="H653" t="str">
        <f t="shared" si="30"/>
        <v>Immediate Family</v>
      </c>
      <c r="I653" t="str">
        <f t="shared" si="31"/>
        <v>immediatefamily</v>
      </c>
      <c r="J653" t="str">
        <f t="shared" si="32"/>
        <v>Magnolia Pictures</v>
      </c>
    </row>
    <row r="654" spans="1:10" ht="18" x14ac:dyDescent="0.2">
      <c r="A654" s="2">
        <v>654</v>
      </c>
      <c r="B654" s="3" t="s">
        <v>1533</v>
      </c>
      <c r="C654" s="4">
        <v>45464</v>
      </c>
      <c r="D654" s="2" t="s">
        <v>431</v>
      </c>
      <c r="E654" s="2" t="s">
        <v>55</v>
      </c>
      <c r="F654" s="5">
        <v>8631</v>
      </c>
      <c r="G654" s="2">
        <v>763</v>
      </c>
      <c r="H654" t="str">
        <f t="shared" si="30"/>
        <v>Chestnut</v>
      </c>
      <c r="I654" t="str">
        <f t="shared" si="31"/>
        <v>chestnut</v>
      </c>
      <c r="J654" t="str">
        <f t="shared" si="32"/>
        <v>Utopia</v>
      </c>
    </row>
    <row r="655" spans="1:10" ht="18" x14ac:dyDescent="0.2">
      <c r="A655" s="2">
        <v>655</v>
      </c>
      <c r="B655" s="3" t="s">
        <v>1534</v>
      </c>
      <c r="C655" s="4">
        <v>45296</v>
      </c>
      <c r="D655" s="2" t="s">
        <v>413</v>
      </c>
      <c r="E655" s="2" t="s">
        <v>12</v>
      </c>
      <c r="F655" s="5">
        <v>8510</v>
      </c>
      <c r="G655" s="2">
        <v>752</v>
      </c>
      <c r="H655" t="str">
        <f t="shared" si="30"/>
        <v>Farang</v>
      </c>
      <c r="I655" t="str">
        <f t="shared" si="31"/>
        <v>farang</v>
      </c>
      <c r="J655" t="str">
        <f t="shared" si="32"/>
        <v>IFC Films</v>
      </c>
    </row>
    <row r="656" spans="1:10" ht="18" x14ac:dyDescent="0.2">
      <c r="A656" s="2">
        <v>656</v>
      </c>
      <c r="B656" s="3" t="s">
        <v>486</v>
      </c>
      <c r="C656" s="4">
        <v>45651</v>
      </c>
      <c r="D656" s="2" t="s">
        <v>225</v>
      </c>
      <c r="E656" s="2" t="s">
        <v>55</v>
      </c>
      <c r="F656" s="5">
        <v>8319</v>
      </c>
      <c r="G656" s="2">
        <v>736</v>
      </c>
      <c r="H656" t="str">
        <f t="shared" si="30"/>
        <v>Vermiglio</v>
      </c>
      <c r="I656" t="str">
        <f t="shared" si="31"/>
        <v>vermiglio</v>
      </c>
      <c r="J656" t="str">
        <f t="shared" si="32"/>
        <v>Janus Films</v>
      </c>
    </row>
    <row r="657" spans="1:10" ht="18" x14ac:dyDescent="0.2">
      <c r="A657" s="2">
        <v>657</v>
      </c>
      <c r="B657" s="3" t="s">
        <v>1535</v>
      </c>
      <c r="C657" s="4">
        <v>45576</v>
      </c>
      <c r="D657" s="2" t="s">
        <v>1536</v>
      </c>
      <c r="E657" s="2" t="s">
        <v>38</v>
      </c>
      <c r="F657" s="5">
        <v>8125</v>
      </c>
      <c r="G657" s="2">
        <v>718</v>
      </c>
      <c r="H657" t="str">
        <f t="shared" si="30"/>
        <v>A Little Family Drama</v>
      </c>
      <c r="I657" t="str">
        <f t="shared" si="31"/>
        <v>alittlefamilydrama</v>
      </c>
      <c r="J657" t="str">
        <f t="shared" si="32"/>
        <v>Emblematic Pictur…</v>
      </c>
    </row>
    <row r="658" spans="1:10" ht="18" x14ac:dyDescent="0.2">
      <c r="A658" s="2">
        <v>658</v>
      </c>
      <c r="B658" s="3" t="s">
        <v>1537</v>
      </c>
      <c r="C658" s="4">
        <v>45380</v>
      </c>
      <c r="D658" s="2" t="s">
        <v>492</v>
      </c>
      <c r="E658" s="2" t="s">
        <v>38</v>
      </c>
      <c r="F658" s="5">
        <v>8014</v>
      </c>
      <c r="G658" s="2">
        <v>709</v>
      </c>
      <c r="H658" t="str">
        <f t="shared" si="30"/>
        <v>Mind Body &amp; Soul</v>
      </c>
      <c r="I658" t="str">
        <f t="shared" si="31"/>
        <v>mindbodysoul</v>
      </c>
      <c r="J658" t="str">
        <f t="shared" si="32"/>
        <v>Indican Pictures</v>
      </c>
    </row>
    <row r="659" spans="1:10" ht="18" x14ac:dyDescent="0.2">
      <c r="A659" s="2">
        <v>659</v>
      </c>
      <c r="B659" s="3" t="s">
        <v>1538</v>
      </c>
      <c r="C659" s="4">
        <v>45569</v>
      </c>
      <c r="D659" s="2" t="s">
        <v>542</v>
      </c>
      <c r="E659" s="2" t="s">
        <v>50</v>
      </c>
      <c r="F659" s="5">
        <v>7746</v>
      </c>
      <c r="G659" s="2">
        <v>685</v>
      </c>
      <c r="H659" t="str">
        <f t="shared" si="30"/>
        <v>Things Will Be Different</v>
      </c>
      <c r="I659" t="str">
        <f t="shared" si="31"/>
        <v>thingswillbedifferent</v>
      </c>
      <c r="J659" t="str">
        <f t="shared" si="32"/>
        <v>Magnet Releasing</v>
      </c>
    </row>
    <row r="660" spans="1:10" ht="18" x14ac:dyDescent="0.2">
      <c r="A660" s="2">
        <v>660</v>
      </c>
      <c r="B660" s="3" t="s">
        <v>1539</v>
      </c>
      <c r="C660" s="4">
        <v>45574</v>
      </c>
      <c r="D660" s="2" t="s">
        <v>461</v>
      </c>
      <c r="E660" s="2" t="s">
        <v>89</v>
      </c>
      <c r="F660" s="5">
        <v>7721</v>
      </c>
      <c r="G660" s="2">
        <v>683</v>
      </c>
      <c r="H660" t="str">
        <f t="shared" si="30"/>
        <v>Mad About the Boy — The Noël …</v>
      </c>
      <c r="I660" t="str">
        <f t="shared" si="31"/>
        <v>madabouttheboythen</v>
      </c>
      <c r="J660" t="str">
        <f t="shared" si="32"/>
        <v>Greenwich</v>
      </c>
    </row>
    <row r="661" spans="1:10" ht="18" x14ac:dyDescent="0.2">
      <c r="A661" s="2">
        <v>661</v>
      </c>
      <c r="B661" s="3" t="s">
        <v>1540</v>
      </c>
      <c r="C661" s="4">
        <v>36196</v>
      </c>
      <c r="D661" s="2" t="s">
        <v>375</v>
      </c>
      <c r="E661" s="2" t="s">
        <v>50</v>
      </c>
      <c r="F661" s="5">
        <v>6903</v>
      </c>
      <c r="G661" s="2">
        <v>610</v>
      </c>
      <c r="H661" t="str">
        <f t="shared" si="30"/>
        <v>Peeping Tom</v>
      </c>
      <c r="I661" t="str">
        <f t="shared" si="31"/>
        <v>peepingtom</v>
      </c>
      <c r="J661" t="str">
        <f t="shared" si="32"/>
        <v>Rialto Pictures</v>
      </c>
    </row>
    <row r="662" spans="1:10" ht="18" x14ac:dyDescent="0.2">
      <c r="A662" s="2">
        <v>662</v>
      </c>
      <c r="B662" s="3" t="s">
        <v>685</v>
      </c>
      <c r="C662" s="4">
        <v>45653</v>
      </c>
      <c r="D662" s="2" t="s">
        <v>641</v>
      </c>
      <c r="E662" s="2" t="s">
        <v>50</v>
      </c>
      <c r="F662" s="5">
        <v>6865</v>
      </c>
      <c r="G662" s="2">
        <v>607</v>
      </c>
      <c r="H662" t="str">
        <f t="shared" si="30"/>
        <v>Santosh</v>
      </c>
      <c r="I662" t="str">
        <f t="shared" si="31"/>
        <v>santosh</v>
      </c>
      <c r="J662" t="str">
        <f t="shared" si="32"/>
        <v>Metrograph Pictur…</v>
      </c>
    </row>
    <row r="663" spans="1:10" ht="18" x14ac:dyDescent="0.2">
      <c r="A663" s="2">
        <v>663</v>
      </c>
      <c r="B663" s="3" t="s">
        <v>793</v>
      </c>
      <c r="C663" s="4">
        <v>45534</v>
      </c>
      <c r="D663" s="2" t="s">
        <v>492</v>
      </c>
      <c r="E663" s="2" t="s">
        <v>50</v>
      </c>
      <c r="F663" s="5">
        <v>6785</v>
      </c>
      <c r="G663" s="2">
        <v>600</v>
      </c>
      <c r="H663" t="str">
        <f t="shared" si="30"/>
        <v>Petrol</v>
      </c>
      <c r="I663" t="str">
        <f t="shared" si="31"/>
        <v>petrol</v>
      </c>
      <c r="J663" t="str">
        <f t="shared" si="32"/>
        <v>Indican Pictures</v>
      </c>
    </row>
    <row r="664" spans="1:10" ht="18" x14ac:dyDescent="0.2">
      <c r="A664" s="2">
        <v>664</v>
      </c>
      <c r="B664" s="3" t="s">
        <v>1541</v>
      </c>
      <c r="C664" s="4">
        <v>45457</v>
      </c>
      <c r="D664" s="2" t="s">
        <v>1471</v>
      </c>
      <c r="E664" s="2" t="s">
        <v>38</v>
      </c>
      <c r="F664" s="5">
        <v>6543</v>
      </c>
      <c r="G664" s="2">
        <v>579</v>
      </c>
      <c r="H664" t="str">
        <f t="shared" si="30"/>
        <v>Summer Solstice</v>
      </c>
      <c r="I664" t="str">
        <f t="shared" si="31"/>
        <v>summersolstice</v>
      </c>
      <c r="J664" t="str">
        <f t="shared" si="32"/>
        <v>Cartilage Films</v>
      </c>
    </row>
    <row r="665" spans="1:10" ht="18" x14ac:dyDescent="0.2">
      <c r="A665" s="2">
        <v>665</v>
      </c>
      <c r="B665" s="3" t="s">
        <v>1542</v>
      </c>
      <c r="C665" s="4">
        <v>45443</v>
      </c>
      <c r="D665" s="2" t="s">
        <v>542</v>
      </c>
      <c r="E665" s="2" t="s">
        <v>50</v>
      </c>
      <c r="F665" s="5">
        <v>6279</v>
      </c>
      <c r="G665" s="2">
        <v>555</v>
      </c>
      <c r="H665" t="str">
        <f t="shared" si="30"/>
        <v>What You Wish For</v>
      </c>
      <c r="I665" t="str">
        <f t="shared" si="31"/>
        <v>whatyouwishfor</v>
      </c>
      <c r="J665" t="str">
        <f t="shared" si="32"/>
        <v>Magnet Releasing</v>
      </c>
    </row>
    <row r="666" spans="1:10" ht="18" x14ac:dyDescent="0.2">
      <c r="A666" s="2">
        <v>666</v>
      </c>
      <c r="B666" s="3" t="s">
        <v>1543</v>
      </c>
      <c r="C666" s="7">
        <v>30305</v>
      </c>
      <c r="D666" s="2" t="s">
        <v>375</v>
      </c>
      <c r="E666" s="2" t="s">
        <v>55</v>
      </c>
      <c r="F666" s="5">
        <v>6224</v>
      </c>
      <c r="G666" s="2">
        <v>550</v>
      </c>
      <c r="H666" t="str">
        <f t="shared" si="30"/>
        <v>Coup de Torchon</v>
      </c>
      <c r="I666" t="str">
        <f t="shared" si="31"/>
        <v>coupdetorchon</v>
      </c>
      <c r="J666" t="str">
        <f t="shared" si="32"/>
        <v>Rialto Pictures</v>
      </c>
    </row>
    <row r="667" spans="1:10" ht="18" x14ac:dyDescent="0.2">
      <c r="A667" s="2">
        <v>667</v>
      </c>
      <c r="B667" s="3">
        <v>2073</v>
      </c>
      <c r="C667" s="4">
        <v>45653</v>
      </c>
      <c r="D667" s="2" t="s">
        <v>77</v>
      </c>
      <c r="E667" s="2" t="s">
        <v>89</v>
      </c>
      <c r="F667" s="5">
        <v>5915</v>
      </c>
      <c r="G667" s="2">
        <v>523</v>
      </c>
      <c r="H667" t="str">
        <f t="shared" si="30"/>
        <v>2073</v>
      </c>
      <c r="I667" t="str">
        <f t="shared" si="31"/>
        <v>2073</v>
      </c>
      <c r="J667" t="str">
        <f t="shared" si="32"/>
        <v>Neon</v>
      </c>
    </row>
    <row r="668" spans="1:10" ht="18" x14ac:dyDescent="0.2">
      <c r="A668" s="2">
        <v>668</v>
      </c>
      <c r="B668" s="3" t="s">
        <v>1544</v>
      </c>
      <c r="C668" s="4">
        <v>45485</v>
      </c>
      <c r="D668" s="2" t="s">
        <v>542</v>
      </c>
      <c r="E668" s="2" t="s">
        <v>12</v>
      </c>
      <c r="F668" s="5">
        <v>5491</v>
      </c>
      <c r="G668" s="2">
        <v>485</v>
      </c>
      <c r="H668" t="str">
        <f t="shared" si="30"/>
        <v>The Convert</v>
      </c>
      <c r="I668" t="str">
        <f t="shared" si="31"/>
        <v>theconvert</v>
      </c>
      <c r="J668" t="str">
        <f t="shared" si="32"/>
        <v>Magnet Releasing</v>
      </c>
    </row>
    <row r="669" spans="1:10" ht="18" x14ac:dyDescent="0.2">
      <c r="A669" s="2">
        <v>669</v>
      </c>
      <c r="B669" s="3" t="s">
        <v>1545</v>
      </c>
      <c r="C669" s="4">
        <v>45450</v>
      </c>
      <c r="D669" s="2" t="s">
        <v>604</v>
      </c>
      <c r="E669" s="2" t="s">
        <v>38</v>
      </c>
      <c r="F669" s="5">
        <v>5370</v>
      </c>
      <c r="G669" s="2">
        <v>475</v>
      </c>
      <c r="H669" t="str">
        <f t="shared" si="30"/>
        <v>Longing</v>
      </c>
      <c r="I669" t="str">
        <f t="shared" si="31"/>
        <v>longing</v>
      </c>
      <c r="J669" t="str">
        <f t="shared" si="32"/>
        <v>Mongrel Media</v>
      </c>
    </row>
    <row r="670" spans="1:10" ht="18" x14ac:dyDescent="0.2">
      <c r="A670" s="2">
        <v>670</v>
      </c>
      <c r="B670" s="3" t="s">
        <v>1546</v>
      </c>
      <c r="C670" s="4">
        <v>45492</v>
      </c>
      <c r="D670" s="2" t="s">
        <v>492</v>
      </c>
      <c r="E670" s="2" t="s">
        <v>50</v>
      </c>
      <c r="F670" s="5">
        <v>5250</v>
      </c>
      <c r="G670" s="2">
        <v>464</v>
      </c>
      <c r="H670" t="str">
        <f t="shared" si="30"/>
        <v>Valleyheart</v>
      </c>
      <c r="I670" t="str">
        <f t="shared" si="31"/>
        <v>valleyheart</v>
      </c>
      <c r="J670" t="str">
        <f t="shared" si="32"/>
        <v>Indican Pictures</v>
      </c>
    </row>
    <row r="671" spans="1:10" ht="18" x14ac:dyDescent="0.2">
      <c r="A671" s="2">
        <v>671</v>
      </c>
      <c r="B671" s="3" t="s">
        <v>1547</v>
      </c>
      <c r="C671" s="4">
        <v>43627</v>
      </c>
      <c r="D671" s="2" t="s">
        <v>492</v>
      </c>
      <c r="E671" s="2" t="s">
        <v>19</v>
      </c>
      <c r="F671" s="5">
        <v>5157</v>
      </c>
      <c r="G671" s="2">
        <v>456</v>
      </c>
      <c r="H671" t="str">
        <f t="shared" si="30"/>
        <v>Killer Unicorn</v>
      </c>
      <c r="I671" t="str">
        <f t="shared" si="31"/>
        <v>killerunicorn</v>
      </c>
      <c r="J671" t="str">
        <f t="shared" si="32"/>
        <v>Indican Pictures</v>
      </c>
    </row>
    <row r="672" spans="1:10" ht="18" x14ac:dyDescent="0.2">
      <c r="A672" s="2">
        <v>672</v>
      </c>
      <c r="B672" s="3" t="s">
        <v>1548</v>
      </c>
      <c r="C672" s="4">
        <v>45317</v>
      </c>
      <c r="D672" s="2" t="s">
        <v>542</v>
      </c>
      <c r="E672" s="2" t="s">
        <v>19</v>
      </c>
      <c r="F672" s="5">
        <v>4974</v>
      </c>
      <c r="G672" s="2">
        <v>440</v>
      </c>
      <c r="H672" t="str">
        <f t="shared" si="30"/>
        <v>The Seeding</v>
      </c>
      <c r="I672" t="str">
        <f t="shared" si="31"/>
        <v>theseeding</v>
      </c>
      <c r="J672" t="str">
        <f t="shared" si="32"/>
        <v>Magnet Releasing</v>
      </c>
    </row>
    <row r="673" spans="1:10" ht="18" x14ac:dyDescent="0.2">
      <c r="A673" s="2">
        <v>673</v>
      </c>
      <c r="B673" s="3" t="s">
        <v>1549</v>
      </c>
      <c r="C673" s="4">
        <v>45611</v>
      </c>
      <c r="D673" s="2" t="s">
        <v>1550</v>
      </c>
      <c r="E673" s="2" t="s">
        <v>89</v>
      </c>
      <c r="F673" s="5">
        <v>4700</v>
      </c>
      <c r="G673" s="2">
        <v>416</v>
      </c>
      <c r="H673" t="str">
        <f t="shared" si="30"/>
        <v>Nathan-ism</v>
      </c>
      <c r="I673" t="str">
        <f t="shared" si="31"/>
        <v>nathanism</v>
      </c>
      <c r="J673" t="str">
        <f t="shared" si="32"/>
        <v>Outsider</v>
      </c>
    </row>
    <row r="674" spans="1:10" ht="18" x14ac:dyDescent="0.2">
      <c r="A674" s="2">
        <v>674</v>
      </c>
      <c r="B674" s="3" t="s">
        <v>1551</v>
      </c>
      <c r="C674" s="4">
        <v>45541</v>
      </c>
      <c r="D674" s="2" t="s">
        <v>391</v>
      </c>
      <c r="E674" s="2" t="s">
        <v>38</v>
      </c>
      <c r="F674" s="5">
        <v>4658</v>
      </c>
      <c r="G674" s="2">
        <v>412</v>
      </c>
      <c r="H674" t="str">
        <f t="shared" si="30"/>
        <v>The Paragon</v>
      </c>
      <c r="I674" t="str">
        <f t="shared" si="31"/>
        <v>theparagon</v>
      </c>
      <c r="J674" t="str">
        <f t="shared" si="32"/>
        <v>Music Box Films</v>
      </c>
    </row>
    <row r="675" spans="1:10" ht="18" x14ac:dyDescent="0.2">
      <c r="A675" s="2">
        <v>675</v>
      </c>
      <c r="B675" s="3" t="s">
        <v>1552</v>
      </c>
      <c r="C675" s="4">
        <v>45275</v>
      </c>
      <c r="D675" s="2" t="s">
        <v>477</v>
      </c>
      <c r="E675" s="2" t="s">
        <v>89</v>
      </c>
      <c r="F675" s="5">
        <v>4609</v>
      </c>
      <c r="G675" s="2">
        <v>408</v>
      </c>
      <c r="H675" t="str">
        <f t="shared" si="30"/>
        <v>Godard seul le cinéma</v>
      </c>
      <c r="I675" t="str">
        <f t="shared" si="31"/>
        <v>godardseullecinéma</v>
      </c>
      <c r="J675" t="str">
        <f t="shared" si="32"/>
        <v>Kino Lorber</v>
      </c>
    </row>
    <row r="676" spans="1:10" ht="18" x14ac:dyDescent="0.2">
      <c r="A676" s="2">
        <v>676</v>
      </c>
      <c r="B676" s="3" t="s">
        <v>481</v>
      </c>
      <c r="C676" s="4">
        <v>45702</v>
      </c>
      <c r="D676" s="2" t="s">
        <v>313</v>
      </c>
      <c r="E676" s="2" t="s">
        <v>55</v>
      </c>
      <c r="F676" s="5">
        <v>4550</v>
      </c>
      <c r="G676" s="2">
        <v>402</v>
      </c>
      <c r="H676" t="str">
        <f t="shared" si="30"/>
        <v>Universal Language</v>
      </c>
      <c r="I676" t="str">
        <f t="shared" si="31"/>
        <v>universallanguage</v>
      </c>
      <c r="J676" t="str">
        <f t="shared" si="32"/>
        <v>Oscilloscope Pict…</v>
      </c>
    </row>
    <row r="677" spans="1:10" ht="18" x14ac:dyDescent="0.2">
      <c r="A677" s="2">
        <v>677</v>
      </c>
      <c r="B677" s="3" t="s">
        <v>1553</v>
      </c>
      <c r="C677" s="4">
        <v>45555</v>
      </c>
      <c r="D677" s="2" t="s">
        <v>260</v>
      </c>
      <c r="E677" s="2" t="s">
        <v>89</v>
      </c>
      <c r="F677" s="5">
        <v>4413</v>
      </c>
      <c r="G677" s="2">
        <v>390</v>
      </c>
      <c r="H677" t="str">
        <f t="shared" si="30"/>
        <v>My Dearest Fu Bao</v>
      </c>
      <c r="I677" t="str">
        <f t="shared" si="31"/>
        <v>mydearestfubao</v>
      </c>
      <c r="J677" t="str">
        <f t="shared" si="32"/>
        <v>Well Go USA</v>
      </c>
    </row>
    <row r="678" spans="1:10" ht="18" x14ac:dyDescent="0.2">
      <c r="A678" s="2">
        <v>678</v>
      </c>
      <c r="B678" s="3" t="s">
        <v>1554</v>
      </c>
      <c r="C678" s="4">
        <v>45632</v>
      </c>
      <c r="D678" s="2" t="s">
        <v>391</v>
      </c>
      <c r="E678" s="2" t="s">
        <v>50</v>
      </c>
      <c r="F678" s="5">
        <v>4383</v>
      </c>
      <c r="G678" s="2">
        <v>388</v>
      </c>
      <c r="H678" t="str">
        <f t="shared" si="30"/>
        <v>Tú no eres yo</v>
      </c>
      <c r="I678" t="str">
        <f t="shared" si="31"/>
        <v>túnoeresyo</v>
      </c>
      <c r="J678" t="str">
        <f t="shared" si="32"/>
        <v>Music Box Films</v>
      </c>
    </row>
    <row r="679" spans="1:10" ht="18" x14ac:dyDescent="0.2">
      <c r="A679" s="2">
        <v>679</v>
      </c>
      <c r="B679" s="3" t="s">
        <v>1555</v>
      </c>
      <c r="C679" s="4">
        <v>45457</v>
      </c>
      <c r="D679" s="2" t="s">
        <v>391</v>
      </c>
      <c r="E679" s="2" t="s">
        <v>50</v>
      </c>
      <c r="F679" s="5">
        <v>3506</v>
      </c>
      <c r="G679" s="2">
        <v>310</v>
      </c>
      <c r="H679" t="str">
        <f t="shared" si="30"/>
        <v>L'amour et les forêts</v>
      </c>
      <c r="I679" t="str">
        <f t="shared" si="31"/>
        <v>lamouretlesforêts</v>
      </c>
      <c r="J679" t="str">
        <f t="shared" si="32"/>
        <v>Music Box Films</v>
      </c>
    </row>
    <row r="680" spans="1:10" ht="18" x14ac:dyDescent="0.2">
      <c r="A680" s="2">
        <v>680</v>
      </c>
      <c r="B680" s="3" t="s">
        <v>1556</v>
      </c>
      <c r="C680" s="4">
        <v>45471</v>
      </c>
      <c r="D680" s="2" t="s">
        <v>1557</v>
      </c>
      <c r="E680" s="2" t="s">
        <v>55</v>
      </c>
      <c r="F680" s="5">
        <v>3473</v>
      </c>
      <c r="G680" s="2">
        <v>307</v>
      </c>
      <c r="H680" t="str">
        <f t="shared" si="30"/>
        <v>June Zero</v>
      </c>
      <c r="I680" t="str">
        <f t="shared" si="31"/>
        <v>junezero</v>
      </c>
      <c r="J680" t="str">
        <f t="shared" si="32"/>
        <v>Cohen Media Group</v>
      </c>
    </row>
    <row r="681" spans="1:10" ht="18" x14ac:dyDescent="0.2">
      <c r="A681" s="2">
        <v>681</v>
      </c>
      <c r="B681" s="3" t="s">
        <v>1558</v>
      </c>
      <c r="C681" s="4">
        <v>45100</v>
      </c>
      <c r="D681" s="2" t="s">
        <v>1506</v>
      </c>
      <c r="E681" s="2" t="s">
        <v>89</v>
      </c>
      <c r="F681" s="5">
        <v>3263</v>
      </c>
      <c r="G681" s="2">
        <v>289</v>
      </c>
      <c r="H681" t="str">
        <f t="shared" si="30"/>
        <v>Break the Mold: The Zach Bate…</v>
      </c>
      <c r="I681" t="str">
        <f t="shared" si="31"/>
        <v>breakthemoldthezach</v>
      </c>
      <c r="J681" t="str">
        <f t="shared" si="32"/>
        <v>Holt Hamilton Dis…</v>
      </c>
    </row>
    <row r="682" spans="1:10" ht="18" x14ac:dyDescent="0.2">
      <c r="A682" s="2">
        <v>682</v>
      </c>
      <c r="B682" s="3" t="s">
        <v>1559</v>
      </c>
      <c r="C682" s="4">
        <v>45261</v>
      </c>
      <c r="D682" s="2" t="s">
        <v>477</v>
      </c>
      <c r="E682" s="2" t="s">
        <v>50</v>
      </c>
      <c r="F682" s="5">
        <v>3253</v>
      </c>
      <c r="G682" s="2">
        <v>288</v>
      </c>
      <c r="H682" t="str">
        <f t="shared" si="30"/>
        <v>La syndicaliste</v>
      </c>
      <c r="I682" t="str">
        <f t="shared" si="31"/>
        <v>lasyndicaliste</v>
      </c>
      <c r="J682" t="str">
        <f t="shared" si="32"/>
        <v>Kino Lorber</v>
      </c>
    </row>
    <row r="683" spans="1:10" ht="18" x14ac:dyDescent="0.2">
      <c r="A683" s="2">
        <v>683</v>
      </c>
      <c r="B683" s="3" t="s">
        <v>1560</v>
      </c>
      <c r="C683" s="4">
        <v>44869</v>
      </c>
      <c r="D683" s="2" t="s">
        <v>492</v>
      </c>
      <c r="E683" s="2" t="s">
        <v>55</v>
      </c>
      <c r="F683" s="5">
        <v>3222</v>
      </c>
      <c r="G683" s="2">
        <v>285</v>
      </c>
      <c r="H683" t="str">
        <f t="shared" si="30"/>
        <v>When Men Were Men</v>
      </c>
      <c r="I683" t="str">
        <f t="shared" si="31"/>
        <v>whenmenweremen</v>
      </c>
      <c r="J683" t="str">
        <f t="shared" si="32"/>
        <v>Indican Pictures</v>
      </c>
    </row>
    <row r="684" spans="1:10" ht="18" x14ac:dyDescent="0.2">
      <c r="A684" s="2">
        <v>684</v>
      </c>
      <c r="B684" s="3" t="s">
        <v>1561</v>
      </c>
      <c r="C684" s="4">
        <v>45499</v>
      </c>
      <c r="D684" s="2" t="s">
        <v>154</v>
      </c>
      <c r="E684" s="2" t="s">
        <v>50</v>
      </c>
      <c r="F684" s="5">
        <v>3214</v>
      </c>
      <c r="G684" s="2">
        <v>284</v>
      </c>
      <c r="H684" t="str">
        <f t="shared" si="30"/>
        <v>The Last Breath</v>
      </c>
      <c r="I684" t="str">
        <f t="shared" si="31"/>
        <v>thelastbreath</v>
      </c>
      <c r="J684" t="str">
        <f t="shared" si="32"/>
        <v>RLJ Entertainment</v>
      </c>
    </row>
    <row r="685" spans="1:10" ht="18" x14ac:dyDescent="0.2">
      <c r="A685" s="2">
        <v>685</v>
      </c>
      <c r="B685" s="3" t="s">
        <v>1562</v>
      </c>
      <c r="C685" s="4">
        <v>45499</v>
      </c>
      <c r="D685" s="2" t="s">
        <v>289</v>
      </c>
      <c r="E685" s="2" t="s">
        <v>55</v>
      </c>
      <c r="F685" s="5">
        <v>2869</v>
      </c>
      <c r="G685" s="2">
        <v>254</v>
      </c>
      <c r="H685" t="str">
        <f t="shared" si="30"/>
        <v>Konvoi</v>
      </c>
      <c r="I685" t="str">
        <f t="shared" si="31"/>
        <v>konvoi</v>
      </c>
      <c r="J685" t="str">
        <f t="shared" si="32"/>
        <v>Magnolia Pictures</v>
      </c>
    </row>
    <row r="686" spans="1:10" ht="18" x14ac:dyDescent="0.2">
      <c r="A686" s="2">
        <v>686</v>
      </c>
      <c r="B686" s="3" t="s">
        <v>1563</v>
      </c>
      <c r="C686" s="4">
        <v>45037</v>
      </c>
      <c r="D686" s="2" t="s">
        <v>391</v>
      </c>
      <c r="E686" s="2" t="s">
        <v>55</v>
      </c>
      <c r="F686" s="5">
        <v>2854</v>
      </c>
      <c r="G686" s="2">
        <v>252</v>
      </c>
      <c r="H686" t="str">
        <f t="shared" si="30"/>
        <v>Les enfants des autres</v>
      </c>
      <c r="I686" t="str">
        <f t="shared" si="31"/>
        <v>lesenfantsdesautres</v>
      </c>
      <c r="J686" t="str">
        <f t="shared" si="32"/>
        <v>Music Box Films</v>
      </c>
    </row>
    <row r="687" spans="1:10" ht="18" x14ac:dyDescent="0.2">
      <c r="A687" s="2">
        <v>687</v>
      </c>
      <c r="B687" s="3" t="s">
        <v>1564</v>
      </c>
      <c r="C687" s="4">
        <v>45247</v>
      </c>
      <c r="D687" s="2" t="s">
        <v>413</v>
      </c>
      <c r="E687" s="2" t="s">
        <v>89</v>
      </c>
      <c r="F687" s="5">
        <v>2652</v>
      </c>
      <c r="G687" s="2">
        <v>234</v>
      </c>
      <c r="H687" t="str">
        <f t="shared" si="30"/>
        <v>The Disappearance of Shere Hi…</v>
      </c>
      <c r="I687" t="str">
        <f t="shared" si="31"/>
        <v>thedisappearanceofsher</v>
      </c>
      <c r="J687" t="str">
        <f t="shared" si="32"/>
        <v>IFC Films</v>
      </c>
    </row>
    <row r="688" spans="1:10" ht="18" x14ac:dyDescent="0.2">
      <c r="A688" s="2">
        <v>688</v>
      </c>
      <c r="B688" s="3" t="s">
        <v>1565</v>
      </c>
      <c r="C688" s="4">
        <v>45562</v>
      </c>
      <c r="D688" s="2" t="s">
        <v>313</v>
      </c>
      <c r="E688" s="2" t="s">
        <v>50</v>
      </c>
      <c r="F688" s="5">
        <v>2621</v>
      </c>
      <c r="G688" s="2">
        <v>232</v>
      </c>
      <c r="H688" t="str">
        <f t="shared" si="30"/>
        <v>Die Theorie von Allem</v>
      </c>
      <c r="I688" t="str">
        <f t="shared" si="31"/>
        <v>dietheorievonallem</v>
      </c>
      <c r="J688" t="str">
        <f t="shared" si="32"/>
        <v>Oscilloscope Pict…</v>
      </c>
    </row>
    <row r="689" spans="1:10" ht="18" x14ac:dyDescent="0.2">
      <c r="A689" s="2">
        <v>689</v>
      </c>
      <c r="B689" s="3" t="s">
        <v>1566</v>
      </c>
      <c r="C689" s="4">
        <v>45135</v>
      </c>
      <c r="D689" s="2" t="s">
        <v>391</v>
      </c>
      <c r="E689" s="2" t="s">
        <v>55</v>
      </c>
      <c r="F689" s="5">
        <v>2444</v>
      </c>
      <c r="G689" s="2">
        <v>216</v>
      </c>
      <c r="H689" t="str">
        <f t="shared" si="30"/>
        <v>The Unknown Country</v>
      </c>
      <c r="I689" t="str">
        <f t="shared" si="31"/>
        <v>theunknowncountry</v>
      </c>
      <c r="J689" t="str">
        <f t="shared" si="32"/>
        <v>Music Box Films</v>
      </c>
    </row>
    <row r="690" spans="1:10" ht="18" x14ac:dyDescent="0.2">
      <c r="A690" s="2">
        <v>690</v>
      </c>
      <c r="B690" s="3" t="s">
        <v>1567</v>
      </c>
      <c r="C690" s="4">
        <v>45345</v>
      </c>
      <c r="D690" s="2" t="s">
        <v>402</v>
      </c>
      <c r="E690" s="2" t="s">
        <v>50</v>
      </c>
      <c r="F690" s="5">
        <v>2301</v>
      </c>
      <c r="G690" s="2">
        <v>203</v>
      </c>
      <c r="H690" t="str">
        <f t="shared" si="30"/>
        <v>Bring Him to Me</v>
      </c>
      <c r="I690" t="str">
        <f t="shared" si="31"/>
        <v>bringhimtome</v>
      </c>
      <c r="J690" t="str">
        <f t="shared" si="32"/>
        <v>Samuel Goldwyn Fi…</v>
      </c>
    </row>
    <row r="691" spans="1:10" ht="18" x14ac:dyDescent="0.2">
      <c r="A691" s="2">
        <v>691</v>
      </c>
      <c r="B691" s="3" t="s">
        <v>1568</v>
      </c>
      <c r="C691" s="4">
        <v>44239</v>
      </c>
      <c r="D691" s="2" t="s">
        <v>492</v>
      </c>
      <c r="E691" s="2" t="s">
        <v>38</v>
      </c>
      <c r="F691" s="5">
        <v>2118</v>
      </c>
      <c r="G691" s="2">
        <v>187</v>
      </c>
      <c r="H691" t="str">
        <f t="shared" si="30"/>
        <v>The Incredible 25th Year of M…</v>
      </c>
      <c r="I691" t="str">
        <f t="shared" si="31"/>
        <v>theincredible25thyear</v>
      </c>
      <c r="J691" t="str">
        <f t="shared" si="32"/>
        <v>Indican Pictures</v>
      </c>
    </row>
    <row r="692" spans="1:10" ht="18" x14ac:dyDescent="0.2">
      <c r="A692" s="2">
        <v>692</v>
      </c>
      <c r="B692" s="3" t="s">
        <v>1569</v>
      </c>
      <c r="C692" s="4">
        <v>45163</v>
      </c>
      <c r="D692" s="2" t="s">
        <v>391</v>
      </c>
      <c r="E692" s="2" t="s">
        <v>89</v>
      </c>
      <c r="F692" s="5">
        <v>1363</v>
      </c>
      <c r="G692" s="2">
        <v>121</v>
      </c>
      <c r="H692" t="str">
        <f t="shared" si="30"/>
        <v>Fremont</v>
      </c>
      <c r="I692" t="str">
        <f t="shared" si="31"/>
        <v>fremont</v>
      </c>
      <c r="J692" t="str">
        <f t="shared" si="32"/>
        <v>Music Box Films</v>
      </c>
    </row>
    <row r="693" spans="1:10" ht="18" x14ac:dyDescent="0.2">
      <c r="A693" s="2">
        <v>693</v>
      </c>
      <c r="B693" s="3" t="s">
        <v>1570</v>
      </c>
      <c r="C693" s="4">
        <v>45191</v>
      </c>
      <c r="D693" s="2" t="s">
        <v>391</v>
      </c>
      <c r="E693" s="2" t="s">
        <v>55</v>
      </c>
      <c r="F693" s="5">
        <v>1153</v>
      </c>
      <c r="G693" s="2">
        <v>102</v>
      </c>
      <c r="H693" t="str">
        <f t="shared" si="30"/>
        <v>My Sailor, My Love</v>
      </c>
      <c r="I693" t="str">
        <f t="shared" si="31"/>
        <v>mysailormylove</v>
      </c>
      <c r="J693" t="str">
        <f t="shared" si="32"/>
        <v>Music Box Films</v>
      </c>
    </row>
    <row r="694" spans="1:10" ht="18" x14ac:dyDescent="0.2">
      <c r="A694" s="2">
        <v>694</v>
      </c>
      <c r="B694" s="3" t="s">
        <v>1571</v>
      </c>
      <c r="C694" s="4">
        <v>45639</v>
      </c>
      <c r="D694" s="2" t="s">
        <v>604</v>
      </c>
      <c r="E694" s="2" t="s">
        <v>55</v>
      </c>
      <c r="F694" s="5">
        <v>1004</v>
      </c>
      <c r="G694" s="2">
        <v>89</v>
      </c>
      <c r="H694" t="str">
        <f t="shared" si="30"/>
        <v>Aberdeen</v>
      </c>
      <c r="I694" t="str">
        <f t="shared" si="31"/>
        <v>aberdeen</v>
      </c>
      <c r="J694" t="str">
        <f t="shared" si="32"/>
        <v>Mongrel Media</v>
      </c>
    </row>
    <row r="695" spans="1:10" ht="18" x14ac:dyDescent="0.2">
      <c r="A695" s="2">
        <v>695</v>
      </c>
      <c r="B695" s="3" t="s">
        <v>1572</v>
      </c>
      <c r="C695" s="4">
        <v>45310</v>
      </c>
      <c r="D695" s="2"/>
      <c r="E695" s="2" t="s">
        <v>55</v>
      </c>
      <c r="F695" s="5">
        <v>904</v>
      </c>
      <c r="G695" s="2">
        <v>80</v>
      </c>
      <c r="H695" t="str">
        <f t="shared" si="30"/>
        <v>Mr. Hit Me Up</v>
      </c>
      <c r="I695" t="str">
        <f t="shared" si="31"/>
        <v>mrhitmeup</v>
      </c>
      <c r="J695" t="str">
        <f t="shared" si="32"/>
        <v>Other</v>
      </c>
    </row>
    <row r="696" spans="1:10" ht="18" x14ac:dyDescent="0.2">
      <c r="A696" s="2">
        <v>696</v>
      </c>
      <c r="B696" s="3" t="s">
        <v>1573</v>
      </c>
      <c r="C696" s="4">
        <v>45100</v>
      </c>
      <c r="D696" s="2" t="s">
        <v>391</v>
      </c>
      <c r="E696" s="2" t="s">
        <v>55</v>
      </c>
      <c r="F696" s="5">
        <v>791</v>
      </c>
      <c r="G696" s="2">
        <v>70</v>
      </c>
      <c r="H696" t="str">
        <f t="shared" si="30"/>
        <v>Revoir Paris</v>
      </c>
      <c r="I696" t="str">
        <f t="shared" si="31"/>
        <v>revoirparis</v>
      </c>
      <c r="J696" t="str">
        <f t="shared" si="32"/>
        <v>Music Box Films</v>
      </c>
    </row>
    <row r="697" spans="1:10" ht="18" x14ac:dyDescent="0.2">
      <c r="A697" s="2">
        <v>697</v>
      </c>
      <c r="B697" s="3" t="s">
        <v>1574</v>
      </c>
      <c r="C697" s="4">
        <v>45492</v>
      </c>
      <c r="D697" s="2" t="s">
        <v>260</v>
      </c>
      <c r="E697" s="2" t="s">
        <v>55</v>
      </c>
      <c r="F697" s="5">
        <v>743</v>
      </c>
      <c r="G697" s="2">
        <v>66</v>
      </c>
      <c r="H697" t="str">
        <f t="shared" si="30"/>
        <v>Before Dawn</v>
      </c>
      <c r="I697" t="str">
        <f t="shared" si="31"/>
        <v>beforedawn</v>
      </c>
      <c r="J697" t="str">
        <f t="shared" si="32"/>
        <v>Well Go USA</v>
      </c>
    </row>
    <row r="698" spans="1:10" ht="18" x14ac:dyDescent="0.2">
      <c r="A698" s="2">
        <v>698</v>
      </c>
      <c r="B698" s="3" t="s">
        <v>1575</v>
      </c>
      <c r="C698" s="4">
        <v>45226</v>
      </c>
      <c r="D698" s="2" t="s">
        <v>54</v>
      </c>
      <c r="E698" s="2" t="s">
        <v>89</v>
      </c>
      <c r="F698" s="5">
        <v>705</v>
      </c>
      <c r="G698" s="2">
        <v>62</v>
      </c>
      <c r="H698" t="str">
        <f t="shared" si="30"/>
        <v>After Death</v>
      </c>
      <c r="I698" t="str">
        <f t="shared" si="31"/>
        <v>afterdeath</v>
      </c>
      <c r="J698" t="str">
        <f t="shared" si="32"/>
        <v>Angel Studios</v>
      </c>
    </row>
    <row r="699" spans="1:10" ht="18" x14ac:dyDescent="0.2">
      <c r="A699" s="2">
        <v>699</v>
      </c>
      <c r="B699" s="3" t="s">
        <v>1576</v>
      </c>
      <c r="C699" s="4">
        <v>45492</v>
      </c>
      <c r="D699" s="2" t="s">
        <v>33</v>
      </c>
      <c r="E699" s="2" t="s">
        <v>38</v>
      </c>
      <c r="F699" s="5">
        <v>543</v>
      </c>
      <c r="G699" s="2">
        <v>48</v>
      </c>
      <c r="H699" t="str">
        <f t="shared" si="30"/>
        <v>Cinquanta km all’ora</v>
      </c>
      <c r="I699" t="str">
        <f t="shared" si="31"/>
        <v>cinquantakmallora</v>
      </c>
      <c r="J699" t="str">
        <f t="shared" si="32"/>
        <v>Sony Pictures</v>
      </c>
    </row>
    <row r="700" spans="1:10" ht="18" x14ac:dyDescent="0.2">
      <c r="A700" s="2">
        <v>700</v>
      </c>
      <c r="B700" s="3" t="s">
        <v>1577</v>
      </c>
      <c r="C700" s="4">
        <v>45212</v>
      </c>
      <c r="D700" s="2" t="s">
        <v>391</v>
      </c>
      <c r="E700" s="2" t="s">
        <v>55</v>
      </c>
      <c r="F700" s="5">
        <v>510</v>
      </c>
      <c r="G700" s="2">
        <v>45</v>
      </c>
      <c r="H700" t="str">
        <f t="shared" si="30"/>
        <v>The Road Dance</v>
      </c>
      <c r="I700" t="str">
        <f t="shared" si="31"/>
        <v>theroaddance</v>
      </c>
      <c r="J700" t="str">
        <f t="shared" si="32"/>
        <v>Music Box Films</v>
      </c>
    </row>
    <row r="701" spans="1:10" ht="18" x14ac:dyDescent="0.2">
      <c r="A701" s="2">
        <v>701</v>
      </c>
      <c r="B701" s="3" t="s">
        <v>1578</v>
      </c>
      <c r="C701" s="4">
        <v>45548</v>
      </c>
      <c r="D701" s="2" t="s">
        <v>33</v>
      </c>
      <c r="E701" s="2" t="s">
        <v>38</v>
      </c>
      <c r="F701" s="5">
        <v>485</v>
      </c>
      <c r="G701" s="2">
        <v>43</v>
      </c>
      <c r="H701" t="str">
        <f t="shared" si="30"/>
        <v>Alimañas</v>
      </c>
      <c r="I701" t="str">
        <f t="shared" si="31"/>
        <v>alimañas</v>
      </c>
      <c r="J701" t="str">
        <f t="shared" si="32"/>
        <v>Sony Pictures</v>
      </c>
    </row>
    <row r="702" spans="1:10" ht="18" x14ac:dyDescent="0.2">
      <c r="A702" s="2">
        <v>702</v>
      </c>
      <c r="B702" s="3" t="s">
        <v>1579</v>
      </c>
      <c r="C702" s="4">
        <v>45149</v>
      </c>
      <c r="D702" s="2" t="s">
        <v>431</v>
      </c>
      <c r="E702" s="2" t="s">
        <v>89</v>
      </c>
      <c r="F702" s="5">
        <v>292</v>
      </c>
      <c r="G702" s="2">
        <v>26</v>
      </c>
      <c r="H702" t="str">
        <f t="shared" si="30"/>
        <v>Day By Day</v>
      </c>
      <c r="I702" t="str">
        <f t="shared" si="31"/>
        <v>daybyday</v>
      </c>
      <c r="J702" t="str">
        <f t="shared" si="32"/>
        <v>Utopia</v>
      </c>
    </row>
  </sheetData>
  <hyperlinks>
    <hyperlink ref="B1" r:id="rId1" display="https://www.the-numbers.com/movie/Inside-Out-2-(2024)" xr:uid="{9D76190B-41CB-A24E-B70C-3AE6E284134C}"/>
    <hyperlink ref="C1" r:id="rId2" display="https://www.the-numbers.com/box-office-chart/daily/2024/06/14" xr:uid="{77C1B9E4-4D6D-1641-AE94-33FEED24F4DA}"/>
    <hyperlink ref="B2" r:id="rId3" display="https://www.the-numbers.com/movie/Deadpool-and-Wolverine-(2024)" xr:uid="{F5665058-62C0-F748-B05B-2BED31AA85AD}"/>
    <hyperlink ref="C2" r:id="rId4" display="https://www.the-numbers.com/box-office-chart/daily/2024/07/26" xr:uid="{3C452E3A-0DD5-424C-AF43-BB25DB676D65}"/>
    <hyperlink ref="B3" r:id="rId5" display="https://www.the-numbers.com/movie/Wicked-(2024)" xr:uid="{30D5B300-44E3-5744-9056-AF20DE54178E}"/>
    <hyperlink ref="C3" r:id="rId6" display="https://www.the-numbers.com/box-office-chart/daily/2024/11/22" xr:uid="{B9C5500C-78C3-1C43-97D2-51109336FB16}"/>
    <hyperlink ref="B4" r:id="rId7" display="https://www.the-numbers.com/movie/Moana-2-(2024)" xr:uid="{AD84591D-B523-8948-AA86-DCEDC32EA545}"/>
    <hyperlink ref="C4" r:id="rId8" display="https://www.the-numbers.com/box-office-chart/daily/2024/11/27" xr:uid="{2086E305-3731-284D-B406-8E1B7632335A}"/>
    <hyperlink ref="B5" r:id="rId9" display="https://www.the-numbers.com/movie/Despicable-Me-4-(2024)" xr:uid="{001190A4-B21D-3346-9046-35F626E699FE}"/>
    <hyperlink ref="C5" r:id="rId10" display="https://www.the-numbers.com/box-office-chart/daily/2024/07/03" xr:uid="{70739420-CFBE-1942-AE48-05EBCF75F3F9}"/>
    <hyperlink ref="B6" r:id="rId11" display="https://www.the-numbers.com/movie/Beetlejuice-Beetlejuice-(2024)" xr:uid="{9C676686-A43E-3049-A078-2EB11514D9F3}"/>
    <hyperlink ref="C6" r:id="rId12" display="https://www.the-numbers.com/box-office-chart/daily/2024/09/06" xr:uid="{5551BEBC-4C3F-AB47-86EF-4305D60E0E7B}"/>
    <hyperlink ref="B7" r:id="rId13" display="https://www.the-numbers.com/movie/Dune-Part-Two-(2024)" xr:uid="{9BE15CE9-8388-0A44-B4EC-7AE2AD8481D1}"/>
    <hyperlink ref="C7" r:id="rId14" display="https://www.the-numbers.com/box-office-chart/daily/2024/03/01" xr:uid="{6AF7319D-1E1B-824E-A65D-D4F9907E52EB}"/>
    <hyperlink ref="B8" r:id="rId15" display="https://www.the-numbers.com/movie/Twisters-(2024)" xr:uid="{F1D7EBFA-96B9-F24A-A3AF-FE9E4A18E1BA}"/>
    <hyperlink ref="C8" r:id="rId16" display="https://www.the-numbers.com/box-office-chart/daily/2024/07/19" xr:uid="{0508857C-C988-4F40-9FD7-3F734E8B6472}"/>
    <hyperlink ref="B9" r:id="rId17" display="https://www.the-numbers.com/movie/Godzilla-x-Kong-The-New-Empire-(2024)" xr:uid="{A7714929-33EB-DC4B-8A0C-C54E4EE8B772}"/>
    <hyperlink ref="C9" r:id="rId18" display="https://www.the-numbers.com/box-office-chart/daily/2024/03/29" xr:uid="{1B9B36AD-7B8F-9841-8392-4D6D7DBC407C}"/>
    <hyperlink ref="B10" r:id="rId19" display="https://www.the-numbers.com/movie/Kung-Fu-Panda-4-(2024)" xr:uid="{29C9B8CA-1C26-4E46-BFF8-DEB13A7CAA7B}"/>
    <hyperlink ref="C10" r:id="rId20" display="https://www.the-numbers.com/box-office-chart/daily/2024/03/08" xr:uid="{6B4BBFCB-07CD-3540-88F7-96FC292D3358}"/>
    <hyperlink ref="B11" r:id="rId21" display="https://www.the-numbers.com/movie/Bad-Boys-Ride-or-Die-(2024)" xr:uid="{FE970462-DCB0-0844-98F9-C6F0D2307D65}"/>
    <hyperlink ref="C11" r:id="rId22" display="https://www.the-numbers.com/box-office-chart/daily/2024/06/07" xr:uid="{557F73E3-B433-F84E-95EA-AE69F157829E}"/>
    <hyperlink ref="B12" r:id="rId23" display="https://www.the-numbers.com/movie/Kingdom-of-the-Planet-of-the-Apes-(2024)" xr:uid="{60BADD1C-0E7B-7848-9C5D-68598BFABDBA}"/>
    <hyperlink ref="C12" r:id="rId24" display="https://www.the-numbers.com/box-office-chart/daily/2024/05/10" xr:uid="{A146A267-E951-CC4F-AFDC-7D34CA273FF1}"/>
    <hyperlink ref="B13" r:id="rId25" display="https://www.the-numbers.com/movie/Gladiator-II-(2024)" xr:uid="{761445D8-32D3-3B4D-8500-771AF037DAAF}"/>
    <hyperlink ref="C13" r:id="rId26" display="https://www.the-numbers.com/box-office-chart/daily/2024/11/22" xr:uid="{53A80389-45B8-444B-B3BD-DECAE3CBF677}"/>
    <hyperlink ref="B14" r:id="rId27" display="https://www.the-numbers.com/movie/Sonic-the-Hedgehog-3-(2024)" xr:uid="{EF440A1E-6CFB-DF47-B106-7BBF56E0CB78}"/>
    <hyperlink ref="C14" r:id="rId28" display="https://www.the-numbers.com/box-office-chart/daily/2024/12/20" xr:uid="{6BCA33BC-9142-A24D-BE4D-E9D8AF1461B6}"/>
    <hyperlink ref="B15" r:id="rId29" display="https://www.the-numbers.com/movie/It-Ends-With-Us-(2024)" xr:uid="{C095D8D7-F249-EE42-AE70-092CE53B0B04}"/>
    <hyperlink ref="C15" r:id="rId30" display="https://www.the-numbers.com/box-office-chart/daily/2024/08/09" xr:uid="{A97074FD-B648-7C48-B60C-AAF0CBC7C5F0}"/>
    <hyperlink ref="B16" r:id="rId31" display="https://www.the-numbers.com/movie/Wild-Robot-The-(2024)" xr:uid="{33FBF83C-E8CE-A849-837E-AF6E6616474B}"/>
    <hyperlink ref="C16" r:id="rId32" display="https://www.the-numbers.com/box-office-chart/daily/2024/09/27" xr:uid="{CE00C84F-30E9-C943-BA2C-4084AE1ED2AB}"/>
    <hyperlink ref="B17" r:id="rId33" display="https://www.the-numbers.com/movie/Venom-The-Last-Dance-(2024)" xr:uid="{A7BB0F61-FD64-A146-A7A0-E522B5001EC9}"/>
    <hyperlink ref="C17" r:id="rId34" display="https://www.the-numbers.com/box-office-chart/daily/2024/10/25" xr:uid="{50E61FC2-FE63-1A4A-AB6B-FFA879DB0FB2}"/>
    <hyperlink ref="B18" r:id="rId35" display="https://www.the-numbers.com/movie/Quiet-Place-A-Day-One-(2024)" xr:uid="{49DE56C4-38FF-374E-8155-1D41E5C4973B}"/>
    <hyperlink ref="C18" r:id="rId36" display="https://www.the-numbers.com/box-office-chart/daily/2024/06/28" xr:uid="{9EE5098C-9FA0-3644-9078-161BC9FD754E}"/>
    <hyperlink ref="B19" r:id="rId37" display="https://www.the-numbers.com/movie/Mufasa-The-Lion-King-(2024)" xr:uid="{4F1BDD9D-87DC-D849-A80D-EB193A0CF058}"/>
    <hyperlink ref="C19" r:id="rId38" display="https://www.the-numbers.com/box-office-chart/daily/2024/12/20" xr:uid="{6572FA12-00F5-1D4A-8D19-4C1AEFC1338A}"/>
    <hyperlink ref="B20" r:id="rId39" display="https://www.the-numbers.com/movie/Ghostbusters-Frozen-Empire-(2024)" xr:uid="{C65CA699-B59A-964A-A177-E19972EE8F53}"/>
    <hyperlink ref="C20" r:id="rId40" display="https://www.the-numbers.com/box-office-chart/daily/2024/03/22" xr:uid="{9BCABCF5-F33F-6144-8320-AA13D51414F9}"/>
    <hyperlink ref="B21" r:id="rId41" display="https://www.the-numbers.com/movie/IF-(2024)" xr:uid="{EE339889-3149-6C48-9E00-19844CDEA95B}"/>
    <hyperlink ref="C21" r:id="rId42" display="https://www.the-numbers.com/box-office-chart/daily/2024/05/17" xr:uid="{FA65CEFE-FE30-D044-8A24-7E1E3CBC555B}"/>
    <hyperlink ref="B22" r:id="rId43" display="https://www.the-numbers.com/movie/Alien-Romulus-(2024)" xr:uid="{2B95D542-99F7-FB4F-944B-9A1C0E905C81}"/>
    <hyperlink ref="C22" r:id="rId44" display="https://www.the-numbers.com/box-office-chart/daily/2024/08/16" xr:uid="{41101AB0-1EDE-4D49-87E1-769D40C99AE6}"/>
    <hyperlink ref="B23" r:id="rId45" display="https://www.the-numbers.com/movie/Bob-Marley-One-Love-(2024)" xr:uid="{74D5EAC4-D680-5E44-A392-D9B2B36DEAC0}"/>
    <hyperlink ref="C23" r:id="rId46" display="https://www.the-numbers.com/box-office-chart/daily/2024/02/14" xr:uid="{460CA103-E57D-0F48-B396-FA8598721706}"/>
    <hyperlink ref="B24" r:id="rId47" display="https://www.the-numbers.com/movie/Red-One-(2024)" xr:uid="{2FD03ACD-7A44-E34B-9E39-C098055FA974}"/>
    <hyperlink ref="C24" r:id="rId48" display="https://www.the-numbers.com/box-office-chart/daily/2024/11/15" xr:uid="{31DC5A19-A3BF-8243-9126-43E4F77481B8}"/>
    <hyperlink ref="B25" r:id="rId49" display="https://www.the-numbers.com/movie/Fall-Guy-The-(2024)" xr:uid="{26DC68C7-BF5B-9A4D-A7A3-A61B2C50CD11}"/>
    <hyperlink ref="C25" r:id="rId50" display="https://www.the-numbers.com/box-office-chart/daily/2024/05/03" xr:uid="{7C8B201E-6441-5644-B099-C9A30B30242F}"/>
    <hyperlink ref="B26" r:id="rId51" display="https://www.the-numbers.com/movie/Garfield-Movie-The-(2024)" xr:uid="{F00E3152-A0B7-5A4F-A062-8CC7D064CD70}"/>
    <hyperlink ref="C26" r:id="rId52" display="https://www.the-numbers.com/box-office-chart/daily/2024/05/24" xr:uid="{820845A0-A1C8-4D4B-94F6-0E180B49BFBF}"/>
    <hyperlink ref="B27" r:id="rId53" display="https://www.the-numbers.com/movie/Wonka-(2023)" xr:uid="{CF361B4E-AF7E-5A49-96F4-45187CD82843}"/>
    <hyperlink ref="C27" r:id="rId54" display="https://www.the-numbers.com/box-office-chart/daily/2023/12/15" xr:uid="{E00FE470-A43E-8B45-B967-3C84431FA444}"/>
    <hyperlink ref="B28" r:id="rId55" display="https://www.the-numbers.com/movie/Longlegs-(2024)" xr:uid="{607398C7-320F-6F47-ADB9-3E857E00F886}"/>
    <hyperlink ref="C28" r:id="rId56" display="https://www.the-numbers.com/box-office-chart/daily/2024/07/12" xr:uid="{A616F843-4AC6-EE45-8C27-D1DFDA581281}"/>
    <hyperlink ref="B29" r:id="rId57" display="https://www.the-numbers.com/movie/Migration-(2023)" xr:uid="{A6F54426-D48E-C443-BCED-86C6A6BF05C6}"/>
    <hyperlink ref="C29" r:id="rId58" display="https://www.the-numbers.com/box-office-chart/daily/2023/12/22" xr:uid="{EEF12137-C7CF-8D47-8A76-105E1800C560}"/>
    <hyperlink ref="B30" r:id="rId59" display="https://www.the-numbers.com/movie/Mean-Girls-(2024)" xr:uid="{A07DF57E-EB15-5641-BB4C-4263CAA1148B}"/>
    <hyperlink ref="C30" r:id="rId60" display="https://www.the-numbers.com/box-office-chart/daily/2024/01/12" xr:uid="{C5BD3DB9-42B8-3040-B223-7CDFDAA00E24}"/>
    <hyperlink ref="B31" r:id="rId61" display="https://www.the-numbers.com/movie/Smile-2-(2024)" xr:uid="{5A46FF91-851F-7F45-B4EF-5F51B07DBEE7}"/>
    <hyperlink ref="C31" r:id="rId62" display="https://www.the-numbers.com/box-office-chart/daily/2024/10/18" xr:uid="{B65A22B5-E607-2F4C-A663-AD1E4F4B7BD2}"/>
    <hyperlink ref="B32" r:id="rId63" display="https://www.the-numbers.com/movie/Civil-War-(2024)" xr:uid="{E73F854F-90F7-3F4D-A0E0-6AD195F581BC}"/>
    <hyperlink ref="C32" r:id="rId64" display="https://www.the-numbers.com/box-office-chart/daily/2024/04/12" xr:uid="{731E8FA4-CF97-9A4E-83B8-01508A22063B}"/>
    <hyperlink ref="B33" r:id="rId65" display="https://www.the-numbers.com/movie/Furiosa-A-Mad-Max-Saga-(2024)" xr:uid="{5B45D455-BED1-1346-9B99-3DA387953590}"/>
    <hyperlink ref="C33" r:id="rId66" display="https://www.the-numbers.com/box-office-chart/daily/2024/05/24" xr:uid="{6489F29A-C84B-AA4E-9B38-3721BEF2D63A}"/>
    <hyperlink ref="B34" r:id="rId67" display="https://www.the-numbers.com/movie/Beekeeper-The-(2024)" xr:uid="{6CB81214-01B5-A140-9BF8-C12889D4B8AA}"/>
    <hyperlink ref="C34" r:id="rId68" display="https://www.the-numbers.com/box-office-chart/daily/2024/01/12" xr:uid="{B4DAA09E-2516-6542-99D9-A46A7B074B4F}"/>
    <hyperlink ref="B35" r:id="rId69" display="https://www.the-numbers.com/movie/Anyone-But-You-(2023)" xr:uid="{8F5BE5B3-4EAF-984B-837D-D09B760C47D2}"/>
    <hyperlink ref="C35" r:id="rId70" display="https://www.the-numbers.com/box-office-chart/daily/2023/12/22" xr:uid="{5CEDB91D-5E70-4843-9E78-23C83554534E}"/>
    <hyperlink ref="B36" r:id="rId71" display="https://www.the-numbers.com/movie/Transformers-One-(2024)" xr:uid="{92F47A95-B0D7-6141-B046-96528D710B42}"/>
    <hyperlink ref="C36" r:id="rId72" display="https://www.the-numbers.com/box-office-chart/daily/2024/09/20" xr:uid="{1A691D44-A77B-A542-972F-388EEF6A7E1A}"/>
    <hyperlink ref="B37" r:id="rId73" display="https://www.the-numbers.com/movie/Joker-Folie-a-Deux-(2024)" xr:uid="{21D5E6F8-5F6D-B945-80C7-D15267DC191C}"/>
    <hyperlink ref="C37" r:id="rId74" display="https://www.the-numbers.com/box-office-chart/daily/2024/10/04" xr:uid="{7B72509F-A5E2-3C40-AA62-DADEDB24D925}"/>
    <hyperlink ref="B38" r:id="rId75" display="https://www.the-numbers.com/movie/Terrifier-3-(2024)" xr:uid="{115B4247-3CC4-9041-8A66-211AAA10920E}"/>
    <hyperlink ref="C38" r:id="rId76" display="https://www.the-numbers.com/box-office-chart/daily/2024/10/11" xr:uid="{703229BD-6368-304A-ABEA-8D65ED10CA7B}"/>
    <hyperlink ref="B39" r:id="rId77" display="https://www.the-numbers.com/movie/Challengers-(2024)" xr:uid="{FB3B3CD9-C523-A148-B8F3-0F846C48E83C}"/>
    <hyperlink ref="C39" r:id="rId78" display="https://www.the-numbers.com/box-office-chart/daily/2024/04/26" xr:uid="{AC0E2553-4FFD-0047-8F1F-931B0A65BB02}"/>
    <hyperlink ref="B40" r:id="rId79" display="https://www.the-numbers.com/movie/Nosferatu-(2024)" xr:uid="{69FB95B5-9B23-7B4C-B365-A7538626C6B8}"/>
    <hyperlink ref="C40" r:id="rId80" display="https://www.the-numbers.com/box-office-chart/daily/2024/12/25" xr:uid="{33A60246-BF8D-104A-926E-AD33B259194E}"/>
    <hyperlink ref="B41" r:id="rId81" display="https://www.the-numbers.com/movie/Aquaman-and-the-Lost-Kingdom-(2023)" xr:uid="{D38CA66B-B2CB-A640-B5FD-EF9F0300EBD1}"/>
    <hyperlink ref="C41" r:id="rId82" display="https://www.the-numbers.com/box-office-chart/daily/2023/12/22" xr:uid="{FE5E68A6-0356-5546-9D53-4A96228593FE}"/>
    <hyperlink ref="B42" r:id="rId83" display="https://www.the-numbers.com/movie/Argylle-(2024-United-Kingdom)" xr:uid="{1F888B6E-047F-D349-9D4B-75F17DF9A50E}"/>
    <hyperlink ref="C42" r:id="rId84" display="https://www.the-numbers.com/box-office-chart/daily/2024/02/02" xr:uid="{2BF1B495-F38C-D642-B120-0DA5834310FC}"/>
    <hyperlink ref="B43" r:id="rId85" display="https://www.the-numbers.com/movie/Madame-Web-(2024)" xr:uid="{1A3052A0-5289-5248-817A-0574F7788785}"/>
    <hyperlink ref="C43" r:id="rId86" display="https://www.the-numbers.com/box-office-chart/daily/2024/02/14" xr:uid="{6F1DBC68-5990-924F-B8B1-01FF2FF9D94D}"/>
    <hyperlink ref="B44" r:id="rId87" display="https://www.the-numbers.com/movie/Trap-(2024)" xr:uid="{0908D869-8119-2C43-B123-13CA43F39CFA}"/>
    <hyperlink ref="C44" r:id="rId88" display="https://www.the-numbers.com/box-office-chart/daily/2024/08/02" xr:uid="{4567D241-49D4-E24A-B209-B6625D9D562E}"/>
    <hyperlink ref="B45" r:id="rId89" display="https://www.the-numbers.com/movie/Best-Christmas-Pageant-Ever-The-(2024-Canada)" xr:uid="{645E4E79-E4B4-FB4F-B646-99A6D05CB358}"/>
    <hyperlink ref="C45" r:id="rId90" display="https://www.the-numbers.com/box-office-chart/daily/2024/11/08" xr:uid="{EA0203E4-DCB0-C441-A13A-FD801B4F6C84}"/>
    <hyperlink ref="B46" r:id="rId91" display="https://www.the-numbers.com/movie/Speak-No-Evil-(2024)" xr:uid="{07E5EC86-15CA-DB4B-BE3F-BE83768A9B74}"/>
    <hyperlink ref="C46" r:id="rId92" display="https://www.the-numbers.com/box-office-chart/daily/2024/09/13" xr:uid="{8AE0988E-149B-3441-A0E9-F2940A6D5BF2}"/>
    <hyperlink ref="B47" r:id="rId93" display="https://www.the-numbers.com/movie/Strangers-The-Chapter-1-(2024)" xr:uid="{AB79EE6A-F7D5-2F48-B92C-E6D977129E1C}"/>
    <hyperlink ref="C47" r:id="rId94" display="https://www.the-numbers.com/box-office-chart/daily/2024/05/17" xr:uid="{4A3B33B9-06F5-2F45-B747-58EAF0C76ED0}"/>
    <hyperlink ref="B48" r:id="rId95" display="https://www.the-numbers.com/movie/Coraline" xr:uid="{3DBDF262-871B-5F4E-970D-B549E94E28A6}"/>
    <hyperlink ref="C48" r:id="rId96" display="https://www.the-numbers.com/box-office-chart/daily/2009/02/06" xr:uid="{1BF9EFF4-FA8B-7A40-938F-C319BFE76A38}"/>
    <hyperlink ref="B49" r:id="rId97" display="https://www.the-numbers.com/movie/Night-Swim-(2024)" xr:uid="{F88820F7-86FF-6845-A88F-B1AACA683364}"/>
    <hyperlink ref="C49" r:id="rId98" display="https://www.the-numbers.com/box-office-chart/daily/2024/01/05" xr:uid="{9B9D0265-3EE1-904E-8818-3574D2A34826}"/>
    <hyperlink ref="B50" r:id="rId99" display="https://www.the-numbers.com/movie/Conclave-(2024)" xr:uid="{7BF93B74-024F-4C43-B2B8-4F7696D07FBC}"/>
    <hyperlink ref="C50" r:id="rId100" display="https://www.the-numbers.com/box-office-chart/daily/2024/10/25" xr:uid="{86BB2E47-F3F9-4A4A-9201-FDB6963AB239}"/>
    <hyperlink ref="B51" r:id="rId101" display="https://www.the-numbers.com/movie/Boys-in-the-Boat-The-(2023)" xr:uid="{D3825101-DB93-BC40-88B2-CC6E60CEFCD9}"/>
    <hyperlink ref="C51" r:id="rId102" display="https://www.the-numbers.com/box-office-chart/daily/2023/12/25" xr:uid="{A668821A-F759-B140-BD79-375827579659}"/>
    <hyperlink ref="B52" r:id="rId103" display="https://www.the-numbers.com/movie/Reagan-(2024)" xr:uid="{96EA2B32-7E85-434C-9E40-5190324917F2}"/>
    <hyperlink ref="C52" r:id="rId104" display="https://www.the-numbers.com/box-office-chart/daily/2024/08/30" xr:uid="{54AC6BEF-68DF-D84A-BE1E-6632F0B3A011}"/>
    <hyperlink ref="B53" r:id="rId105" display="https://www.the-numbers.com/movie/Forge-The-(2024)" xr:uid="{4127CA9F-FF3B-234E-9973-871900DD75C1}"/>
    <hyperlink ref="C53" r:id="rId106" display="https://www.the-numbers.com/box-office-chart/daily/2024/08/23" xr:uid="{80C040ED-1FB0-E54C-9EEF-3B61CEFEA616}"/>
    <hyperlink ref="B54" r:id="rId107" display="https://www.the-numbers.com/movie/Horizon-An-American-Saga-Chapter-1-(2024)" xr:uid="{E220BD34-911C-5046-BA2F-1BB0EB8A58F7}"/>
    <hyperlink ref="C54" r:id="rId108" display="https://www.the-numbers.com/box-office-chart/daily/2024/06/28" xr:uid="{B5C8B6C3-3F24-C441-B71B-CF8ECBCED0C3}"/>
    <hyperlink ref="B55" r:id="rId109" display="https://www.the-numbers.com/movie/Complete-Unknown-A-(2024)" xr:uid="{491DAB23-52A7-8343-A6B2-EC1BD8B2BA4A}"/>
    <hyperlink ref="C55" r:id="rId110" display="https://www.the-numbers.com/box-office-chart/daily/2024/12/25" xr:uid="{1373CD66-B541-CF4A-9E00-EE0FE97EE595}"/>
    <hyperlink ref="B56" r:id="rId111" display="https://www.the-numbers.com/movie/Imaginary-(2024)" xr:uid="{76FDBB06-0EA1-954D-8C77-2D7A1E267B32}"/>
    <hyperlink ref="C56" r:id="rId112" display="https://www.the-numbers.com/box-office-chart/daily/2024/03/08" xr:uid="{7182645C-D22B-314F-9D01-FEAE5EEAE32F}"/>
    <hyperlink ref="B57" r:id="rId113" display="https://www.the-numbers.com/movie/Heretic-(2024)" xr:uid="{3458B636-B996-9A45-AF5B-954D37AE62A1}"/>
    <hyperlink ref="C57" r:id="rId114" display="https://www.the-numbers.com/box-office-chart/daily/2024/11/08" xr:uid="{0D896EE9-2047-8045-B711-8B73D43A1439}"/>
    <hyperlink ref="B58" r:id="rId115" display="https://www.the-numbers.com/movie/Abigail-(2024)" xr:uid="{29DA0BFE-9116-AC48-8F65-9CB7E8F4A6B9}"/>
    <hyperlink ref="C58" r:id="rId116" display="https://www.the-numbers.com/box-office-chart/daily/2024/04/19" xr:uid="{45DC36CE-B556-8744-AFF6-00B601C88ED1}"/>
    <hyperlink ref="B59" r:id="rId117" display="https://www.the-numbers.com/movie/Monkey-Man-(2024)" xr:uid="{1DACF326-29E4-B04D-8FC3-C6AF0DFEE24E}"/>
    <hyperlink ref="C59" r:id="rId118" display="https://www.the-numbers.com/box-office-chart/daily/2024/04/05" xr:uid="{1DC4DD5C-AFF4-E94D-8C22-8F2782B7721F}"/>
    <hyperlink ref="B60" r:id="rId119" display="https://www.the-numbers.com/movie/Arthur-the-King-(2024)" xr:uid="{B9ACB75D-B94E-CB4B-BEE8-85DE3911F498}"/>
    <hyperlink ref="C60" r:id="rId120" display="https://www.the-numbers.com/box-office-chart/daily/2024/03/15" xr:uid="{D9739A26-0A82-4748-A379-8C2A95E6B2E1}"/>
    <hyperlink ref="B61" r:id="rId121" display="https://www.the-numbers.com/movie/We-Live-in-Time-(2024-United-Kingdom)" xr:uid="{139F912B-DF71-BC4A-9609-D1DF9BEEAD3A}"/>
    <hyperlink ref="C61" r:id="rId122" display="https://www.the-numbers.com/box-office-chart/daily/2024/10/11" xr:uid="{F8690B9F-241C-D54A-83D1-A180FD5B0B89}"/>
    <hyperlink ref="B62" r:id="rId123" display="https://www.the-numbers.com/movie/Poor-Things-(2023)" xr:uid="{92695F87-3F81-7949-B893-374FCF0DB2D7}"/>
    <hyperlink ref="C62" r:id="rId124" display="https://www.the-numbers.com/box-office-chart/daily/2023/12/08" xr:uid="{44209383-884D-F642-B70B-617F13C4EFB0}"/>
    <hyperlink ref="B63" r:id="rId125" display="https://www.the-numbers.com/movie/Blink-Twice-(2024)" xr:uid="{5B850973-D108-874E-97DC-AC3C006643AC}"/>
    <hyperlink ref="C63" r:id="rId126" display="https://www.the-numbers.com/box-office-chart/daily/2024/08/23" xr:uid="{3AE6BCA3-230C-AB4B-BED2-9A075F6D985C}"/>
    <hyperlink ref="B64" r:id="rId127" display="https://www.the-numbers.com/movie/Kraven-the-Hunter-(2024)" xr:uid="{EDEA5781-05FB-6045-B051-290E81F869DA}"/>
    <hyperlink ref="C64" r:id="rId128" display="https://www.the-numbers.com/box-office-chart/daily/2024/12/13" xr:uid="{0CAE5BC5-D635-E642-897B-51E3E5DCCDB8}"/>
    <hyperlink ref="B65" r:id="rId129" display="https://www.the-numbers.com/movie/Bikeriders-The-(2024)" xr:uid="{ACE0C2CD-4E88-974F-9F36-1AF19BF7CBF1}"/>
    <hyperlink ref="C65" r:id="rId130" display="https://www.the-numbers.com/box-office-chart/daily/2024/06/21" xr:uid="{CFEB8797-5106-CE4F-9C28-632618FFA6FC}"/>
    <hyperlink ref="B66" r:id="rId131" display="https://www.the-numbers.com/movie/Ministry-of-Ungentlemanly-Warfare-The-(2024)" xr:uid="{26A31125-9CFE-E849-A931-B122931490F1}"/>
    <hyperlink ref="C66" r:id="rId132" display="https://www.the-numbers.com/box-office-chart/daily/2024/04/19" xr:uid="{3BCAA891-68CE-D247-AB45-782C8C134516}"/>
    <hyperlink ref="B67" r:id="rId133" display="https://www.the-numbers.com/movie/Fly-Me-to-the-Moon-(2024)" xr:uid="{00A61313-FF7B-664F-83BD-446D46C6AA9E}"/>
    <hyperlink ref="C67" r:id="rId134" display="https://www.the-numbers.com/box-office-chart/daily/2024/07/12" xr:uid="{6306B5CA-B44E-E141-A15C-FAED9A4C475E}"/>
    <hyperlink ref="B68" r:id="rId135" display="https://www.the-numbers.com/movie/Unsung-Hero-(2024)" xr:uid="{82AC2E9A-6E33-4A4E-9B13-AB5015FE5102}"/>
    <hyperlink ref="C68" r:id="rId136" display="https://www.the-numbers.com/box-office-chart/daily/2024/04/26" xr:uid="{FAD624A4-450F-054D-BEFA-8467ACF728F2}"/>
    <hyperlink ref="B69" r:id="rId137" display="https://www.the-numbers.com/movie/First-Omen-The-(2024)" xr:uid="{3381CC77-2A0C-384B-ACDA-EE99F3BD9A9E}"/>
    <hyperlink ref="C69" r:id="rId138" display="https://www.the-numbers.com/box-office-chart/daily/2024/04/05" xr:uid="{8B3F7DA5-8ED0-8646-B9DD-C0A874362948}"/>
    <hyperlink ref="B70" r:id="rId139" display="https://www.the-numbers.com/movie/Iron-Claw-The-(2023)" xr:uid="{9D68E0FC-7933-ED47-A285-32F314F5DA7F}"/>
    <hyperlink ref="C70" r:id="rId140" display="https://www.the-numbers.com/box-office-chart/daily/2023/12/22" xr:uid="{E145392A-220C-2149-8C4E-6A0B2E51FCE7}"/>
    <hyperlink ref="B71" r:id="rId141" display="https://www.the-numbers.com/movie/Cabrini-(2024)" xr:uid="{15B37D91-5FB0-4242-9E20-5ECC4BC853C8}"/>
    <hyperlink ref="C71" r:id="rId142" display="https://www.the-numbers.com/box-office-chart/daily/2024/03/08" xr:uid="{9A30A760-743C-1A4A-95DC-859796B33990}"/>
    <hyperlink ref="B72" r:id="rId143" display="https://www.the-numbers.com/movie/American-Fiction-(2023)" xr:uid="{DF2BC114-EE36-A644-A3CA-A2C3BE7888E2}"/>
    <hyperlink ref="C72" r:id="rId144" display="https://www.the-numbers.com/box-office-chart/daily/2023/12/15" xr:uid="{E4662E03-D9D0-5D4C-8F0E-1F9F37ED184D}"/>
    <hyperlink ref="B73" r:id="rId145" display="https://www.the-numbers.com/movie/Ordinary-Angels-(2024)" xr:uid="{59B92616-BD12-6E4F-A166-CBB7D77167C1}"/>
    <hyperlink ref="C73" r:id="rId146" display="https://www.the-numbers.com/box-office-chart/daily/2024/02/23" xr:uid="{CF77034B-4470-864F-B895-1792C8A012CA}"/>
    <hyperlink ref="B74" r:id="rId147" display="https://www.the-numbers.com/movie/Watchers-The-(2024)" xr:uid="{E47F0B37-D5A2-6343-BE00-8B2C90659F0D}"/>
    <hyperlink ref="C74" r:id="rId148" display="https://www.the-numbers.com/box-office-chart/daily/2024/06/07" xr:uid="{64B30034-9B1F-724A-BCE5-8F559613BBA4}"/>
    <hyperlink ref="B75" r:id="rId149" display="https://www.the-numbers.com/movie/Tarot-(2024)" xr:uid="{BD72A7B0-1134-814C-98AA-056BA5B73278}"/>
    <hyperlink ref="C75" r:id="rId150" display="https://www.the-numbers.com/box-office-chart/daily/2024/05/03" xr:uid="{27AE224D-31D2-2147-82F6-984F42EC2EB9}"/>
    <hyperlink ref="B76" r:id="rId151" display="https://www.the-numbers.com/movie/Kalki-2898-AD-(2024-India)" xr:uid="{08203B23-2D31-AB42-8ACF-D0D773C02A84}"/>
    <hyperlink ref="C76" r:id="rId152" display="https://www.the-numbers.com/box-office-chart/daily/2024/06/27" xr:uid="{B9C9C88C-CB93-4144-9800-92CA99D2F4A1}"/>
    <hyperlink ref="B77" r:id="rId153" display="https://www.the-numbers.com/movie/Demon-Slayer-Kimetsu-no-Yaiba-To-the-Hashira-Training-(2024-Japan)" xr:uid="{798CF916-BEE6-574F-8551-D69A2F317936}"/>
    <hyperlink ref="C77" r:id="rId154" display="https://www.the-numbers.com/box-office-chart/daily/2024/02/23" xr:uid="{B25F7C89-4B7E-8E44-9D19-C0D29C8E79B0}"/>
    <hyperlink ref="B78" r:id="rId155" display="https://www.the-numbers.com/movie/Harold-and-the-Purple-Crayon-(2024)" xr:uid="{E3E20E0B-F102-754A-B0E8-831B356B4737}"/>
    <hyperlink ref="C78" r:id="rId156" display="https://www.the-numbers.com/box-office-chart/daily/2024/08/02" xr:uid="{74ECFE90-4E67-AC48-9B11-B9F73A49431D}"/>
    <hyperlink ref="B79" r:id="rId157" display="https://www.the-numbers.com/movie/Color-Purple-The-(2023)" xr:uid="{46B04041-61D7-DE4E-AED1-71D62A285F9E}"/>
    <hyperlink ref="C79" r:id="rId158" display="https://www.the-numbers.com/box-office-chart/daily/2023/12/25" xr:uid="{BEDB0E59-AA88-2C4D-A29B-E81A15F981EE}"/>
    <hyperlink ref="B80" r:id="rId159" display="https://www.the-numbers.com/movie/Substance-The-(2024)" xr:uid="{C1E21579-F44A-A24E-B117-FA2D09A6CC8E}"/>
    <hyperlink ref="C80" r:id="rId160" display="https://www.the-numbers.com/box-office-chart/daily/2024/09/20" xr:uid="{C35578E5-4E90-3645-BEF9-8E7712EE57A4}"/>
    <hyperlink ref="B81" r:id="rId161" display="https://www.the-numbers.com/movie/Immaculate-(2024)" xr:uid="{46DCFC19-A767-6B43-8078-C733BD5E6A41}"/>
    <hyperlink ref="C81" r:id="rId162" display="https://www.the-numbers.com/box-office-chart/daily/2024/03/22" xr:uid="{96B2FB87-7215-7945-82C9-9653B18DDD90}"/>
    <hyperlink ref="B82" r:id="rId163" display="https://www.the-numbers.com/movie/Borderlands-(2024)" xr:uid="{13AD5A12-CBC1-2D42-8614-818AE6BB87AE}"/>
    <hyperlink ref="C82" r:id="rId164" display="https://www.the-numbers.com/box-office-chart/daily/2024/08/09" xr:uid="{820A805B-F997-0B43-AFE9-6E3E5E87BD59}"/>
    <hyperlink ref="B83" r:id="rId165" display="https://www.the-numbers.com/movie/Interstellar-(2014)" xr:uid="{AED53F0A-574C-F34A-B34D-AB7597A929D5}"/>
    <hyperlink ref="C83" r:id="rId166" display="https://www.the-numbers.com/box-office-chart/daily/2014/11/05" xr:uid="{B8E1FDC8-1627-3D43-8DBF-786A4DEB11AC}"/>
    <hyperlink ref="B84" r:id="rId167" display="https://www.the-numbers.com/movie/Maxxxine-(2024)" xr:uid="{074421C8-5801-104E-BD58-BFF44FE0BF14}"/>
    <hyperlink ref="C84" r:id="rId168" display="https://www.the-numbers.com/box-office-chart/daily/2024/07/05" xr:uid="{04288910-9E06-F842-AA02-EF9534E08533}"/>
    <hyperlink ref="B85" r:id="rId169" display="https://www.the-numbers.com/movie/Chosen-The-Season-4-Episodes-1-through-3-(2024)" xr:uid="{B1082C3F-D79B-6149-92CC-B072DC30F555}"/>
    <hyperlink ref="C85" r:id="rId170" display="https://www.the-numbers.com/box-office-chart/daily/2024/02/01" xr:uid="{527F5CC2-4AAB-4044-9BB1-E0CADC72BB81}"/>
    <hyperlink ref="B86" r:id="rId171" display="https://www.the-numbers.com/movie/Anora-(2024)" xr:uid="{C74FAB25-C762-8948-A243-F8C32452C453}"/>
    <hyperlink ref="C86" r:id="rId172" display="https://www.the-numbers.com/box-office-chart/daily/2024/10/18" xr:uid="{B7399266-E0A0-B242-926A-C73C5553EFC7}"/>
    <hyperlink ref="B87" r:id="rId173" display="https://www.the-numbers.com/movie/Homestead-(2024)" xr:uid="{4A8858B8-4F1B-0245-B1BC-7B4042AB54C5}"/>
    <hyperlink ref="C87" r:id="rId174" display="https://www.the-numbers.com/box-office-chart/daily/2024/12/20" xr:uid="{9FCE1727-B71C-EA40-83EF-C2F107C29346}"/>
    <hyperlink ref="B88" r:id="rId175" display="https://www.the-numbers.com/movie/Star-Wars-Ep-I-The-Phantom-Menace" xr:uid="{51BD1DE4-1967-BB4A-8969-5A5D939E0606}"/>
    <hyperlink ref="C88" r:id="rId176" display="https://www.the-numbers.com/box-office-chart/daily/1999/05/19" xr:uid="{4664EDFA-6610-0C44-B3E9-C5365563AB6A}"/>
    <hyperlink ref="B89" r:id="rId177" display="https://www.the-numbers.com/movie/Pushpa-The-Rule-Part-2-(2024-India)" xr:uid="{87A94662-5840-824B-B5B0-D877332A27B5}"/>
    <hyperlink ref="C89" r:id="rId178" display="https://www.the-numbers.com/box-office-chart/daily/2024/12/05" xr:uid="{74DE4B52-2293-BE40-9C72-5517C8AAB41A}"/>
    <hyperlink ref="B90" r:id="rId179" display="https://www.the-numbers.com/movie/Am-I-Racist-(2024)" xr:uid="{E1B40A9A-3286-6E49-9F75-8AC4072041BA}"/>
    <hyperlink ref="C90" r:id="rId180" display="https://www.the-numbers.com/box-office-chart/daily/2024/09/13" xr:uid="{0230A9AF-77C9-0F4E-A576-8234BD1070EB}"/>
    <hyperlink ref="B91" r:id="rId181" display="https://www.the-numbers.com/movie/Here-(2024)" xr:uid="{8B60A1CD-31E2-3D41-88B5-14811DC6B3A9}"/>
    <hyperlink ref="C91" r:id="rId182" display="https://www.the-numbers.com/box-office-chart/daily/2024/11/01" xr:uid="{A1DDEB56-4309-5448-B6DC-CCD3D1259D01}"/>
    <hyperlink ref="B92" r:id="rId183" display="https://www.the-numbers.com/movie/Bonhoeffer-Pastor-Spy-Assassin-(2024-Belgium)" xr:uid="{C1F89621-4303-8543-85DC-C7EF2138DD17}"/>
    <hyperlink ref="C92" r:id="rId184" display="https://www.the-numbers.com/box-office-chart/daily/2024/11/22" xr:uid="{0C07F8E2-B6B6-0447-BC6A-15A01FEDD0DA}"/>
    <hyperlink ref="B93" r:id="rId185" display="https://www.the-numbers.com/movie/Sound-of-Hope-The-Story-of-Possum-Trot-(2024)" xr:uid="{9AE4BED2-63B5-C64D-BC3C-89C6498792A8}"/>
    <hyperlink ref="C93" r:id="rId186" display="https://www.the-numbers.com/box-office-chart/daily/2024/07/04" xr:uid="{AEE85DAB-3FFF-DD41-A043-76A9AA1CCDE9}"/>
    <hyperlink ref="B94" r:id="rId187" display="https://www.the-numbers.com/movie/Godzilla-Minus-One-(2023-Japan)" xr:uid="{55F3DB44-FBB1-2D47-9E2B-F95FD6178A09}"/>
    <hyperlink ref="C94" r:id="rId188" display="https://www.the-numbers.com/box-office-chart/daily/2023/12/01" xr:uid="{83C8A6E9-70CD-C74B-9B2B-B17C16895398}"/>
    <hyperlink ref="B95" r:id="rId189" display="https://www.the-numbers.com/movie/Boy-and-the-Heron-The-(2023-Japan)" xr:uid="{A862790F-38AA-E845-838C-D0A732854183}"/>
    <hyperlink ref="C95" r:id="rId190" display="https://www.the-numbers.com/box-office-chart/daily/2023/12/08" xr:uid="{A6B98A93-AC15-1B46-ACA2-CC1F333DFC7C}"/>
    <hyperlink ref="B96" r:id="rId191" display="https://www.the-numbers.com/movie/Never-Let-Go-(2024)" xr:uid="{DF150F5C-1C3C-A143-9055-901E6CD375C6}"/>
    <hyperlink ref="C96" r:id="rId192" display="https://www.the-numbers.com/box-office-chart/daily/2024/09/20" xr:uid="{1D677678-19BE-7944-AA92-04E06DF42BA9}"/>
    <hyperlink ref="B97" r:id="rId193" display="https://www.the-numbers.com/movie/Late-Night-with-the-Devil-(2023-Australia)" xr:uid="{35D8349C-9204-1645-8482-D5B3E51EF3F8}"/>
    <hyperlink ref="C97" r:id="rId194" display="https://www.the-numbers.com/box-office-chart/daily/2024/03/22" xr:uid="{A1F09CC4-CC60-E54D-B1C9-FCF5E81FD836}"/>
    <hyperlink ref="B98" r:id="rId195" display="https://www.the-numbers.com/movie/Lisa-Frankenstein-(2024)" xr:uid="{38143314-E04D-2B45-A087-26F9BD45468F}"/>
    <hyperlink ref="C98" r:id="rId196" display="https://www.the-numbers.com/box-office-chart/daily/2024/02/09" xr:uid="{D15019FD-3146-1946-A1EE-34C43D0538D9}"/>
    <hyperlink ref="B99" r:id="rId197" display="https://www.the-numbers.com/movie/Piece-by-Piece-(2024)" xr:uid="{31208B85-D1C9-B840-A4B7-01A185854BC4}"/>
    <hyperlink ref="C99" r:id="rId198" display="https://www.the-numbers.com/box-office-chart/daily/2024/10/11" xr:uid="{AA6D45AB-6C72-6444-B4C3-EB0669306CF7}"/>
    <hyperlink ref="B100" r:id="rId199" display="https://www.the-numbers.com/movie/Saturday-Night-(2024)" xr:uid="{B4D0CE2B-3F3F-FE4C-B703-613051885ED5}"/>
    <hyperlink ref="C100" r:id="rId200" display="https://www.the-numbers.com/box-office-chart/daily/2024/09/27" xr:uid="{53F295BD-2E44-9B4A-BBE2-A033502C43ED}"/>
    <hyperlink ref="B101" r:id="rId201" display="https://www.the-numbers.com/movie/Chosen-The-Season-4-Episodes-4-through-6-(2024)" xr:uid="{BE64B121-4889-CD4A-881A-CF8926F62DF0}"/>
    <hyperlink ref="C101" r:id="rId202" display="https://www.the-numbers.com/box-office-chart/daily/2024/02/15" xr:uid="{F2D82006-783A-0E48-B542-B98BE4E5BE79}"/>
    <hyperlink ref="B102" r:id="rId203" display="https://www.the-numbers.com/movie/Crow-The-(2024)" xr:uid="{B35C777E-6204-EA4F-BC86-C70F02F03A3C}"/>
    <hyperlink ref="C102" r:id="rId204" display="https://www.the-numbers.com/box-office-chart/daily/2024/08/23" xr:uid="{352FA23D-B78F-2845-8E77-2B8EFD0835F9}"/>
    <hyperlink ref="B103" r:id="rId205" display="https://www.the-numbers.com/movie/Babygirl-(2024)" xr:uid="{81139071-4FD3-8A49-A1E0-CCA86D5BCC51}"/>
    <hyperlink ref="C103" r:id="rId206" display="https://www.the-numbers.com/box-office-chart/daily/2024/12/25" xr:uid="{717F609B-F8CE-1B49-86CD-EBD5ED52FC3D}"/>
    <hyperlink ref="B104" r:id="rId207" display="https://www.the-numbers.com/movie/Thelma-(2024)" xr:uid="{12429260-F7C6-5743-AF13-5E90ED2D129C}"/>
    <hyperlink ref="C104" r:id="rId208" display="https://www.the-numbers.com/box-office-chart/daily/2024/06/21" xr:uid="{93E907BE-20C7-CA43-991F-0DD5D53552F3}"/>
    <hyperlink ref="B105" r:id="rId209" display="https://www.the-numbers.com/movie/Lord-of-the-Rings-The-The-War-of-the-Rohirrim-(2024)" xr:uid="{E6AC56BB-7F22-9D48-B30D-BF6F1D0D8DCE}"/>
    <hyperlink ref="C105" r:id="rId210" display="https://www.the-numbers.com/box-office-chart/daily/2024/12/13" xr:uid="{E4830C28-23BA-D046-9491-FE72D9EBB1FD}"/>
    <hyperlink ref="B106" r:id="rId211" display="https://www.the-numbers.com/movie/Zone-of-Interest-The-(2023-United-Kingdom)" xr:uid="{2236C5DF-2461-A74F-8157-7DDC3E906CD7}"/>
    <hyperlink ref="C106" r:id="rId212" display="https://www.the-numbers.com/box-office-chart/daily/2023/12/15" xr:uid="{4E3BD75E-AC63-5F40-9E57-D41163F1D2D1}"/>
    <hyperlink ref="B107" r:id="rId213" display="https://www.the-numbers.com/movie/Spy-x-Family-Code-White-(2023-Japan)" xr:uid="{6E29874A-A185-D94D-9633-6FED88DBE72C}"/>
    <hyperlink ref="C107" r:id="rId214" display="https://www.the-numbers.com/box-office-chart/daily/2024/04/19" xr:uid="{315AAA8E-ACF7-A143-9EF3-430BCDD8D179}"/>
    <hyperlink ref="B108" r:id="rId215" display="https://www.the-numbers.com/movie/Love-Lies-Bleeding-(2024-United-Kingdom)" xr:uid="{CBA24F2E-2AED-6D4B-865F-66DFA9DEEA2F}"/>
    <hyperlink ref="C108" r:id="rId216" display="https://www.the-numbers.com/box-office-chart/daily/2024/03/08" xr:uid="{5D902943-67D9-5242-B0B2-B6C109090955}"/>
    <hyperlink ref="B109" r:id="rId217" display="https://www.the-numbers.com/movie/Ferrari-(2023)" xr:uid="{2F13879B-8AC0-B84A-987C-2C76C0D7B1C1}"/>
    <hyperlink ref="C109" r:id="rId218" display="https://www.the-numbers.com/box-office-chart/daily/2023/12/25" xr:uid="{29568353-9FB8-D240-B67C-1A4CC8780F11}"/>
    <hyperlink ref="B110" r:id="rId219" display="https://www.the-numbers.com/movie/Chosen-The-Season-4-Episodes-7-and-8-(2024)" xr:uid="{79DD1BC9-831E-504D-ACFE-E42A24771AA1}"/>
    <hyperlink ref="C110" r:id="rId220" display="https://www.the-numbers.com/box-office-chart/daily/2024/02/29" xr:uid="{4CCB66F7-F247-F949-9D47-D47FB5F9E877}"/>
    <hyperlink ref="B111" r:id="rId221" display="https://www.the-numbers.com/movie/Real-Pain-A-(2024)" xr:uid="{E9A9573D-ECA7-034B-BE31-236CD884A63A}"/>
    <hyperlink ref="C111" r:id="rId222" display="https://www.the-numbers.com/box-office-chart/daily/2024/11/01" xr:uid="{EE81E6D6-ACAB-0C49-8D22-B102FF9AA0A1}"/>
    <hyperlink ref="B112" r:id="rId223" display="https://www.the-numbers.com/movie/Megalopolis-(2024)" xr:uid="{4F72BC6F-5020-634D-B43B-F8B7DBFF99CB}"/>
    <hyperlink ref="C112" r:id="rId224" display="https://www.the-numbers.com/box-office-chart/daily/2024/09/27" xr:uid="{EF12EA2B-F77E-3F4C-8486-2CF2087940D0}"/>
    <hyperlink ref="B113" r:id="rId225" display="https://www.the-numbers.com/movie/Sight-(2024)" xr:uid="{511D9481-F05F-0A48-9FBC-905E3503E0E1}"/>
    <hyperlink ref="C113" r:id="rId226" display="https://www.the-numbers.com/box-office-chart/daily/2024/05/24" xr:uid="{1D27904F-ECE8-D746-BFBF-68059AD8C6A4}"/>
    <hyperlink ref="B114" r:id="rId227" display="https://www.the-numbers.com/movie/Haikyu-The-Movie-Decisive-Battle-at-the-Garbage-Dump-(2024-Japan)" xr:uid="{6FDC38D9-80C5-DD42-AE80-69640C6D7134}"/>
    <hyperlink ref="C114" r:id="rId228" display="https://www.the-numbers.com/box-office-chart/daily/2024/05/31" xr:uid="{3E42168E-ADAE-DF47-8BDB-960A65EEBD9B}"/>
    <hyperlink ref="B115" r:id="rId229" display="https://www.the-numbers.com/movie/Afraid-(2024)" xr:uid="{BFA5685A-828F-2C42-B47A-4540479128F3}"/>
    <hyperlink ref="C115" r:id="rId230" display="https://www.the-numbers.com/box-office-chart/daily/2024/08/30" xr:uid="{B1840EEE-E23C-C946-8CB6-78B3EA60A1C2}"/>
    <hyperlink ref="B116" r:id="rId231" display="https://www.the-numbers.com/movie/Hunger-Games-The-The-Ballad-of-Songbirds-and-Snakes-(2023)" xr:uid="{8D90C982-3A27-4E42-A9BF-25B41B905319}"/>
    <hyperlink ref="C116" r:id="rId232" display="https://www.the-numbers.com/box-office-chart/daily/2023/11/17" xr:uid="{87EF3D83-2427-9D4F-B2CC-58FCC3B9C07D}"/>
    <hyperlink ref="B117" r:id="rId233" display="https://www.the-numbers.com/movie/I-S-S-(2024)" xr:uid="{CDA3C8BD-4C83-E943-9B71-454022739261}"/>
    <hyperlink ref="C117" r:id="rId234" display="https://www.the-numbers.com/box-office-chart/daily/2024/01/19" xr:uid="{35275671-75A2-4A43-B930-8247D5EA2BC1}"/>
    <hyperlink ref="B118" r:id="rId235" display="https://www.the-numbers.com/movie/Cuckoo-(2024-Germany)" xr:uid="{E502130E-F32C-944B-AE8E-961E90DCA2A6}"/>
    <hyperlink ref="C118" r:id="rId236" display="https://www.the-numbers.com/box-office-chart/daily/2024/08/09" xr:uid="{98F8AE4C-2BF5-5E47-98AC-898C99D15361}"/>
    <hyperlink ref="B119" r:id="rId237" display="https://www.the-numbers.com/movie/Back-to-Black-(2024-United-Kingdom)" xr:uid="{E8A63FB2-786A-4642-8C97-E4A00365D2BD}"/>
    <hyperlink ref="C119" r:id="rId238" display="https://www.the-numbers.com/box-office-chart/daily/2024/05/17" xr:uid="{2EDED300-C7BD-4849-A167-B1F20B3DDBD3}"/>
    <hyperlink ref="B120" r:id="rId239" display="https://www.the-numbers.com/movie/Book-of-Clarence-The-(2024)" xr:uid="{ABA8B594-FEA4-0449-87D5-6E295862DB5B}"/>
    <hyperlink ref="C120" r:id="rId240" display="https://www.the-numbers.com/box-office-chart/daily/2024/01/12" xr:uid="{0B0D99DB-A315-A645-9CF9-3CF7F5A107F8}"/>
    <hyperlink ref="B121" r:id="rId241" display="https://www.the-numbers.com/movie/Nightmare-Before-Christmas-The" xr:uid="{602C9A86-0CE1-5A46-89B3-D8E0DE049F9D}"/>
    <hyperlink ref="B122" r:id="rId242" display="https://www.the-numbers.com/movie/Mummy-The-(1999)" xr:uid="{F8E4C8AE-A863-5C4D-9A31-4AC1C186BCF6}"/>
    <hyperlink ref="C122" r:id="rId243" display="https://www.the-numbers.com/box-office-chart/daily/1999/05/07" xr:uid="{CC475874-DA21-C045-9903-41601F78BFBC}"/>
    <hyperlink ref="B123" r:id="rId244" display="https://www.the-numbers.com/movie/Someone-Like-You-(2024)" xr:uid="{16A100B5-2619-1B41-B029-6CF58CCEF294}"/>
    <hyperlink ref="C123" r:id="rId245" display="https://www.the-numbers.com/box-office-chart/daily/2024/04/02" xr:uid="{C70ED880-B46B-2D47-8A09-EB2672803181}"/>
    <hyperlink ref="B124" r:id="rId246" display="https://www.the-numbers.com/movie/One-Life-(2023-United-Kingdom)" xr:uid="{697ABB7E-A05A-534A-8AAB-0316A98289DA}"/>
    <hyperlink ref="C124" r:id="rId247" display="https://www.the-numbers.com/box-office-chart/daily/2024/03/15" xr:uid="{ACEDE036-CC97-F84C-AD52-FB59C5D90E2E}"/>
    <hyperlink ref="B125" r:id="rId248" display="https://www.the-numbers.com/movie/Devara-Part-1-(2024-India)" xr:uid="{63B0D1BE-1E0B-AC42-B06F-6B4CF609A5BD}"/>
    <hyperlink ref="C125" r:id="rId249" display="https://www.the-numbers.com/box-office-chart/daily/2024/09/27" xr:uid="{59C4B5F5-FD93-014E-9231-564E9458FF59}"/>
    <hyperlink ref="B126" r:id="rId250" display="https://www.the-numbers.com/movie/Killers-Game-The-(2024)" xr:uid="{0181E1D2-11DE-BC4F-80F9-01324696B749}"/>
    <hyperlink ref="C126" r:id="rId251" display="https://www.the-numbers.com/box-office-chart/daily/2024/09/13" xr:uid="{809FAFAA-6EC6-3244-A060-93B8DC1FD10C}"/>
    <hyperlink ref="B127" r:id="rId252" display="https://www.the-numbers.com/movie/My-Old-Ass-(2024)" xr:uid="{007563A4-EE46-324A-AD41-83F4CDB19505}"/>
    <hyperlink ref="C127" r:id="rId253" display="https://www.the-numbers.com/box-office-chart/daily/2024/09/13" xr:uid="{36D31588-1E6D-2243-AF66-0DA252723680}"/>
    <hyperlink ref="B128" r:id="rId254" display="https://www.the-numbers.com/movie/Lion-King-The-(1994)" xr:uid="{3AEBC6BF-D45C-C943-8874-C11E27EE2B59}"/>
    <hyperlink ref="B129" r:id="rId255" display="https://www.the-numbers.com/movie/White-Bird-(2024)" xr:uid="{ED5F6999-001C-3D43-9677-606A87B04126}"/>
    <hyperlink ref="C129" r:id="rId256" display="https://www.the-numbers.com/box-office-chart/daily/2024/10/04" xr:uid="{7E71F131-55DB-D342-8D4C-1AE3474178AA}"/>
    <hyperlink ref="B130" r:id="rId257" display="https://www.the-numbers.com/movie/My-Hero-Academia-the-Movie-Youre-Next-(2024-Japan)" xr:uid="{C7D03400-5A18-CF4C-B98C-5608AB9CCD9C}"/>
    <hyperlink ref="C130" r:id="rId258" display="https://www.the-numbers.com/box-office-chart/daily/2024/10/11" xr:uid="{8B7969B4-2624-C346-9CE5-DF17D31B590B}"/>
    <hyperlink ref="B131" r:id="rId259" display="https://www.the-numbers.com/movie/Kinds-of-Kindness-(2024-Ireland)" xr:uid="{4144E9B5-E466-EB43-A298-C4F7BA5F1EE9}"/>
    <hyperlink ref="C131" r:id="rId260" display="https://www.the-numbers.com/box-office-chart/daily/2024/06/21" xr:uid="{640E9E65-BBDE-8149-A3DF-A9E2A10FA3E4}"/>
    <hyperlink ref="B132" r:id="rId261" display="https://www.the-numbers.com/movie/Drive-Away-Dolls-(2024)" xr:uid="{2EF908C1-6892-C347-B884-0E88ECE8569B}"/>
    <hyperlink ref="C132" r:id="rId262" display="https://www.the-numbers.com/box-office-chart/daily/2024/02/23" xr:uid="{4C459161-096D-9D44-AA71-5FD4B1CE971B}"/>
    <hyperlink ref="B133" r:id="rId263" display="https://www.the-numbers.com/movie/Fire-Inside-The-(2024)" xr:uid="{4EFC02D9-FABA-5041-B43A-E5E1190E9C48}"/>
    <hyperlink ref="C133" r:id="rId264" display="https://www.the-numbers.com/box-office-chart/daily/2024/12/25" xr:uid="{192BA24F-BB0F-B041-8517-1A6ABF637155}"/>
    <hyperlink ref="B134" r:id="rId265" display="https://www.the-numbers.com/movie/Wicked-Little-Letters-(2024-France)" xr:uid="{D97B3E7C-0246-4448-866C-E86115B43399}"/>
    <hyperlink ref="C134" r:id="rId266" display="https://www.the-numbers.com/box-office-chart/daily/2024/03/29" xr:uid="{482D7DE5-B8A1-5D4A-8AF9-77EF82475CF8}"/>
    <hyperlink ref="B135" r:id="rId267" display="https://www.the-numbers.com/movie/I-Saw-the-TV-Glow-(2024)" xr:uid="{747DA490-0960-9447-90A9-AEA0B53F3F00}"/>
    <hyperlink ref="C135" r:id="rId268" display="https://www.the-numbers.com/box-office-chart/daily/2024/05/03" xr:uid="{8F6B37A5-1FC7-1E44-A431-E5BCF0EBDBFC}"/>
    <hyperlink ref="B136" r:id="rId269" display="https://www.the-numbers.com/movie/Didi-(2024)" xr:uid="{E41D5446-9305-AE45-8B9C-F78875876AE6}"/>
    <hyperlink ref="C136" r:id="rId270" display="https://www.the-numbers.com/box-office-chart/daily/2024/07/26" xr:uid="{B871DC86-C18C-7349-8775-B4413DD7FAC6}"/>
    <hyperlink ref="B137" r:id="rId271" display="https://www.the-numbers.com/movie/Hello-Love-Again-(2024-Philippines)" xr:uid="{344B95DA-5543-7048-AFF3-DA540394AB75}"/>
    <hyperlink ref="C137" r:id="rId272" display="https://www.the-numbers.com/box-office-chart/daily/2024/11/15" xr:uid="{B3471077-5B1D-CF4B-B50E-5BED75B673BF}"/>
    <hyperlink ref="B138" r:id="rId273" display="https://www.the-numbers.com/movie/Origin-(2023)" xr:uid="{384770A7-7B7C-EA4F-BFAC-7607BEC8828A}"/>
    <hyperlink ref="C138" r:id="rId274" display="https://www.the-numbers.com/box-office-chart/daily/2024/01/19" xr:uid="{50D6AF6D-85A3-1E45-AA47-68B3AEF468CF}"/>
    <hyperlink ref="B139" r:id="rId275" display="https://www.the-numbers.com/movie/Land-of-Bad-(2024)" xr:uid="{04AAA3D9-8B38-B043-B852-C948C6D898A0}"/>
    <hyperlink ref="C139" r:id="rId276" display="https://www.the-numbers.com/box-office-chart/daily/2024/02/16" xr:uid="{F21339AC-69B6-A74C-84A3-FE56F9276460}"/>
    <hyperlink ref="B140" r:id="rId277" display="https://www.the-numbers.com/movie/Exorcism-The-(2024)" xr:uid="{357AC815-6E4C-9D49-B7FF-D160A669654F}"/>
    <hyperlink ref="C140" r:id="rId278" display="https://www.the-numbers.com/box-office-chart/daily/2024/06/21" xr:uid="{AF2E7739-648A-8347-BCCD-FC3B734F9ADF}"/>
    <hyperlink ref="B141" r:id="rId279" display="https://www.the-numbers.com/movie/In-a-Violent-Nature-(2024-Canada)" xr:uid="{1089DF62-99F0-B64B-9C4F-097EE0BCA738}"/>
    <hyperlink ref="C141" r:id="rId280" display="https://www.the-numbers.com/box-office-chart/daily/2024/05/31" xr:uid="{630B04AB-1926-C449-911A-B81D19FB1FB8}"/>
    <hyperlink ref="B142" r:id="rId281" display="https://www.the-numbers.com/movie/Fighter-(2024-India)" xr:uid="{ABECD081-F10A-A74C-B426-CA37546F1980}"/>
    <hyperlink ref="C142" r:id="rId282" display="https://www.the-numbers.com/box-office-chart/daily/2024/01/25" xr:uid="{F4B8A839-EBF2-3540-8D98-E9CE709C7E99}"/>
    <hyperlink ref="B143" r:id="rId283" display="https://www.the-numbers.com/movie/Guntur-Kaaram-(2024-India)" xr:uid="{94F2E7B8-F971-0243-AA43-11392EE8D9E8}"/>
    <hyperlink ref="C143" r:id="rId284" display="https://www.the-numbers.com/box-office-chart/daily/2024/01/12" xr:uid="{7B4D7F7E-3E36-A442-A7DA-D7E9F154AA06}"/>
    <hyperlink ref="B144" r:id="rId285" display="https://www.the-numbers.com/movie/Apprentice-The-(2024)" xr:uid="{C935A3D9-4B43-0D4E-824C-7C05CB4233E5}"/>
    <hyperlink ref="C144" r:id="rId286" display="https://www.the-numbers.com/box-office-chart/daily/2024/10/11" xr:uid="{DCA76873-3163-694F-AF30-CB3D62F44D21}"/>
    <hyperlink ref="B145" r:id="rId287" display="https://www.the-numbers.com/movie/Babes-(2024)" xr:uid="{FC3B375B-E14D-BA43-B000-0D8F7494A0A6}"/>
    <hyperlink ref="C145" r:id="rId288" display="https://www.the-numbers.com/box-office-chart/daily/2024/05/17" xr:uid="{FD2C328A-8936-864A-9901-E05C5DA5F0A6}"/>
    <hyperlink ref="B146" r:id="rId289" display="https://www.the-numbers.com/movie/Perfect-Days-(2023-Japan)" xr:uid="{8A395BCA-72AB-764D-B0A5-0D7D74326DFB}"/>
    <hyperlink ref="C146" r:id="rId290" display="https://www.the-numbers.com/box-office-chart/daily/2024/02/07" xr:uid="{FF7A1707-365D-A64D-BB7F-5FB5A1156560}"/>
    <hyperlink ref="B147" r:id="rId291" display="https://www.the-numbers.com/movie/Y2K-(2024)" xr:uid="{4DC6556D-1D72-9E4A-96D8-A5F53593E4E4}"/>
    <hyperlink ref="C147" r:id="rId292" display="https://www.the-numbers.com/box-office-chart/daily/2024/12/06" xr:uid="{EA6EEDBB-192D-954F-904B-2DCA4A2BE41F}"/>
    <hyperlink ref="B148" r:id="rId293" display="https://www.the-numbers.com/movie/Oppenheimer-(2023)" xr:uid="{BAF31F0D-2545-6344-9C50-046855C40344}"/>
    <hyperlink ref="C148" r:id="rId294" display="https://www.the-numbers.com/box-office-chart/daily/2023/07/21" xr:uid="{AB0B8C70-D6D4-C247-A3F9-32DB5F8E5D24}"/>
    <hyperlink ref="B149" r:id="rId295" display="https://www.the-numbers.com/movie/All-of-Us-Strangers-(2023-United-Kingdom)" xr:uid="{D91B22A1-0660-CA46-A22B-7AD508FEF6D3}"/>
    <hyperlink ref="C149" r:id="rId296" display="https://www.the-numbers.com/box-office-chart/daily/2023/12/22" xr:uid="{7E35D21C-ADE4-B148-9D0B-95C82A9B9664}"/>
    <hyperlink ref="B150" r:id="rId297" display="https://www.the-numbers.com/movie/Front-Room-The-(2024)" xr:uid="{2A72FA79-2417-6D44-9ACD-D0026A2D7134}"/>
    <hyperlink ref="C150" r:id="rId298" display="https://www.the-numbers.com/box-office-chart/daily/2024/09/06" xr:uid="{30BDD15D-CE1D-1545-B0CB-C6A0EF38B216}"/>
    <hyperlink ref="B151" r:id="rId299" display="https://www.the-numbers.com/movie/Wish-(2023)" xr:uid="{9D08F424-ADB4-B94C-9834-7CEE234C7FFC}"/>
    <hyperlink ref="C151" r:id="rId300" display="https://www.the-numbers.com/box-office-chart/daily/2023/11/22" xr:uid="{E93A51CD-949C-5C42-95EE-E9B9210B10BB}"/>
    <hyperlink ref="B152" r:id="rId301" display="https://www.the-numbers.com/movie/Solo-Leveling-ReAwakening-(2024-Japan)" xr:uid="{5A4E6BB7-BE0B-4141-BBAC-378EBECD9025}"/>
    <hyperlink ref="C152" r:id="rId302" display="https://www.the-numbers.com/box-office-chart/daily/2024/12/04" xr:uid="{1A777C22-7044-804D-B20A-A20E73865445}"/>
    <hyperlink ref="B153" r:id="rId303" display="https://www.the-numbers.com/movie/Gods-Not-Dead-In-God-We-Trust-(2024)" xr:uid="{E9B29EE3-13EF-D84A-BF41-FB3589058300}"/>
    <hyperlink ref="C153" r:id="rId304" display="https://www.the-numbers.com/box-office-chart/daily/2024/09/12" xr:uid="{E26D6431-E266-504E-BEB7-3F5D90EF7F70}"/>
    <hyperlink ref="B154" r:id="rId305" display="https://www.the-numbers.com/movie/Lord-of-the-Rings-The-Fellowship-of-the-Ring-The" xr:uid="{4200FAEC-56FE-204A-8A56-5A1D02FCFC8D}"/>
    <hyperlink ref="C154" r:id="rId306" display="https://www.the-numbers.com/box-office-chart/daily/2001/12/19" xr:uid="{FD7C4161-E84D-BC45-8B2A-414A6075D99B}"/>
    <hyperlink ref="B155" r:id="rId307" display="https://www.the-numbers.com/movie/2024-Oscar-Shorts-(2024)" xr:uid="{D1FB83C6-29FC-7C44-BB61-074E5FD6990E}"/>
    <hyperlink ref="C155" r:id="rId308" display="https://www.the-numbers.com/box-office-chart/daily/2024/02/16" xr:uid="{038D4F6C-EEB4-5C4A-AEA4-87F18B06B107}"/>
    <hyperlink ref="B156" r:id="rId309" display="https://www.the-numbers.com/movie/Strange-Darling-(2024)" xr:uid="{B3A4F730-BE49-7C42-B882-89301B51996A}"/>
    <hyperlink ref="C156" r:id="rId310" display="https://www.the-numbers.com/box-office-chart/daily/2024/08/23" xr:uid="{C00ABF28-8F5F-254E-A0FB-D14435272B0C}"/>
    <hyperlink ref="B157" r:id="rId311" display="https://www.the-numbers.com/movie/Long-Game-The-(2024)" xr:uid="{926ABA4D-507F-524A-A268-80CDF2613966}"/>
    <hyperlink ref="C157" r:id="rId312" display="https://www.the-numbers.com/box-office-chart/daily/2024/04/12" xr:uid="{3333AF25-C695-834D-B06F-9B4822791D35}"/>
    <hyperlink ref="B158" r:id="rId313" display="https://www.the-numbers.com/movie/Jesus-Thirsts-The-Miracle-of-the-Eucharist-(2024)" xr:uid="{790E6D0D-4865-A04C-AEB7-9431A0848F6E}"/>
    <hyperlink ref="C158" r:id="rId314" display="https://www.the-numbers.com/box-office-chart/daily/2024/06/04" xr:uid="{C6A2BADD-15AE-F540-90A4-609746EA6D94}"/>
    <hyperlink ref="B159" r:id="rId315" display="https://www.the-numbers.com/movie/1992-(2024)" xr:uid="{A12C5F52-4EC8-B847-99C5-95DCB155F780}"/>
    <hyperlink ref="C159" r:id="rId316" display="https://www.the-numbers.com/box-office-chart/daily/2024/08/30" xr:uid="{D2ACA017-FFB6-A74C-A716-EA00CFCF9BB9}"/>
    <hyperlink ref="B160" r:id="rId317" display="https://www.the-numbers.com/movie/Fabulous-Four-The-(2024)" xr:uid="{2AA353CF-7277-174E-8B2A-47F33064CE3C}"/>
    <hyperlink ref="C160" r:id="rId318" display="https://www.the-numbers.com/box-office-chart/daily/2024/07/26" xr:uid="{6A3127D2-26C0-EF45-BC16-DEA6111A87D5}"/>
    <hyperlink ref="B161" r:id="rId319" display="https://www.the-numbers.com/movie/Queer-(2024)" xr:uid="{6A53DEED-E351-7C4B-9314-326A8C1747ED}"/>
    <hyperlink ref="C161" r:id="rId320" display="https://www.the-numbers.com/box-office-chart/daily/2024/11/27" xr:uid="{518A9644-3F6F-9E4A-8E8C-B2348D80353C}"/>
    <hyperlink ref="B162" r:id="rId321" display="https://www.the-numbers.com/movie/For-King-and-Country-A-Drummer-Boy-Christmas-Live-(2024)" xr:uid="{A3BC45E4-8F99-AC42-92B7-8580D346C905}"/>
    <hyperlink ref="C162" r:id="rId322" display="https://www.the-numbers.com/box-office-chart/daily/2024/12/05" xr:uid="{34BC33CC-2EAA-E54D-B1CF-9C8522E090BB}"/>
    <hyperlink ref="B163" r:id="rId323" display="https://www.the-numbers.com/movie/White-Christmas-(1954)" xr:uid="{4407E6BF-2FF5-5145-96ED-CFC5A7C3DA0F}"/>
    <hyperlink ref="B164" r:id="rId324" display="https://www.the-numbers.com/movie/Sing-Sing-(2024)" xr:uid="{90084E46-AAB5-EA4E-B176-3C655AA6FA03}"/>
    <hyperlink ref="C164" r:id="rId325" display="https://www.the-numbers.com/box-office-chart/daily/2024/07/12" xr:uid="{17E09068-948D-014F-B54A-8B9BA61B727A}"/>
    <hyperlink ref="B165" r:id="rId326" display="https://www.the-numbers.com/movie/My-Penguin-Friend-(2024)" xr:uid="{83524B88-87D4-EC4F-9093-0FF2D168E866}"/>
    <hyperlink ref="C165" r:id="rId327" display="https://www.the-numbers.com/box-office-chart/daily/2024/08/16" xr:uid="{0FEA1E8C-9427-2A4C-9186-05440E7834E0}"/>
    <hyperlink ref="B166" r:id="rId328" display="https://www.the-numbers.com/movie/Absolution-(2024)" xr:uid="{C3F39368-6156-5B43-9C5F-4FC8C0AF7EB5}"/>
    <hyperlink ref="C166" r:id="rId329" display="https://www.the-numbers.com/box-office-chart/daily/2024/11/01" xr:uid="{92F4F9A5-209A-DB41-BA31-F58E5883F41E}"/>
    <hyperlink ref="B167" r:id="rId330" display="https://www.the-numbers.com/movie/Dune-(2020)" xr:uid="{62683452-A327-D345-AD0E-8A070CD3E618}"/>
    <hyperlink ref="C167" r:id="rId331" display="https://www.the-numbers.com/box-office-chart/daily/2021/10/22" xr:uid="{81B7CFC3-FD3B-7E41-8E5F-8B7685745FED}"/>
    <hyperlink ref="B168" r:id="rId332" display="https://www.the-numbers.com/movie/Ezra-(2024)" xr:uid="{73B3EFD6-34AD-0544-88EC-CDE768A5A1C2}"/>
    <hyperlink ref="C168" r:id="rId333" display="https://www.the-numbers.com/box-office-chart/daily/2024/05/31" xr:uid="{37E43F5F-1A2B-FC46-8E6C-ABB3E80B79F9}"/>
    <hyperlink ref="B169" r:id="rId334" display="https://www.the-numbers.com/movie/Sight-and-Sound-Presents-Daniel-Live-(2024)" xr:uid="{52DA40A7-9B6E-F54D-86B6-ED3ED4728858}"/>
    <hyperlink ref="C169" r:id="rId335" display="https://www.the-numbers.com/box-office-chart/daily/2024/08/30" xr:uid="{7B9D3B4B-A1FE-4B4D-A1A4-856817345393}"/>
    <hyperlink ref="B170" r:id="rId336" display="https://www.the-numbers.com/movie/Boy-Kills-World-(2024)" xr:uid="{3DFED739-1039-E646-B713-9E30CAB4158A}"/>
    <hyperlink ref="C170" r:id="rId337" display="https://www.the-numbers.com/box-office-chart/daily/2024/04/26" xr:uid="{E94A04B7-E04E-CE4C-ACF1-3CD2C7CF08DC}"/>
    <hyperlink ref="B171" r:id="rId338" display="https://www.the-numbers.com/movie/Lord-of-the-Rings-The-Two-Towers-The" xr:uid="{7A6BF94D-A8C4-0147-85C2-0656DA27EC97}"/>
    <hyperlink ref="C171" r:id="rId339" display="https://www.the-numbers.com/box-office-chart/daily/2002/12/18" xr:uid="{7CEA735F-4A70-5743-B55C-C364634472AF}"/>
    <hyperlink ref="B172" r:id="rId340" display="https://www.the-numbers.com/movie/Blue-Angels-The-(2024)" xr:uid="{2333E5C1-9347-DA47-9BDA-36D9FE0A9DD0}"/>
    <hyperlink ref="C172" r:id="rId341" display="https://www.the-numbers.com/box-office-chart/daily/2024/05/17" xr:uid="{367023F0-E28C-E749-A66D-C7B0E0974118}"/>
    <hyperlink ref="B173" r:id="rId342" display="https://www.the-numbers.com/movie/Rite-Here-Rite-Now-(2024)" xr:uid="{16ACB6C8-25EE-3644-AFD3-426F2060CFC7}"/>
    <hyperlink ref="C173" r:id="rId343" display="https://www.the-numbers.com/box-office-chart/daily/2024/06/20" xr:uid="{F9A25608-3FD5-8D4D-98AD-AFA1FBCA4443}"/>
    <hyperlink ref="B174" r:id="rId344" display="https://www.the-numbers.com/movie/passion-de-Dodin-Bouffant-La-(2023-France)" xr:uid="{278FE779-262F-E248-915D-CBD41CF6047A}"/>
    <hyperlink ref="C174" r:id="rId345" display="https://www.the-numbers.com/box-office-chart/daily/2023/11/10" xr:uid="{2CEBE922-C442-224A-88E5-FB59BAF651F5}"/>
    <hyperlink ref="B175" r:id="rId346" display="https://www.the-numbers.com/movie/Jung-Kook-I-Am-Still-(2024-South-Korea)" xr:uid="{08705B5E-6B6E-F748-9500-0F1F428CF608}"/>
    <hyperlink ref="C175" r:id="rId347" display="https://www.the-numbers.com/box-office-chart/daily/2024/09/18" xr:uid="{9F0683E6-B621-C14B-8BA5-134BCFC35718}"/>
    <hyperlink ref="B176" r:id="rId348" display="https://www.the-numbers.com/movie/Tillu-Square-(2024-India)" xr:uid="{5F6A97B9-5326-0340-AD9B-38CCB8C17A69}"/>
    <hyperlink ref="C176" r:id="rId349" display="https://www.the-numbers.com/box-office-chart/daily/2024/03/29" xr:uid="{279417BD-DA5B-AB47-B392-4FB2AE964C62}"/>
    <hyperlink ref="B177" r:id="rId350" display="https://www.the-numbers.com/movie/American-Society-of-Magical-Negroes-The-(2024)" xr:uid="{4D5D81D3-5136-104F-85B6-EFEC1512584E}"/>
    <hyperlink ref="C177" r:id="rId351" display="https://www.the-numbers.com/box-office-chart/daily/2024/03/15" xr:uid="{CE6AFC8D-A934-5048-A970-B99519606B9E}"/>
    <hyperlink ref="B178" r:id="rId352" display="https://www.the-numbers.com/movie/Summer-Camp-(2024)" xr:uid="{EDEEF12E-CBDF-DC41-A5FE-8843568BC78D}"/>
    <hyperlink ref="C178" r:id="rId353" display="https://www.the-numbers.com/box-office-chart/daily/2024/05/31" xr:uid="{CC31FD0E-5A6E-9D45-A021-560DC7A91493}"/>
    <hyperlink ref="B179" r:id="rId354" display="https://www.the-numbers.com/movie/Princess-Mononoke-(1997-Japan)" xr:uid="{78D6BF40-1AB8-8640-AD62-0B0AF30500A4}"/>
    <hyperlink ref="C179" r:id="rId355" display="https://www.the-numbers.com/box-office-chart/daily/1999/10/29" xr:uid="{3A826109-E467-114B-A898-3302E54ED5C0}"/>
    <hyperlink ref="B180" r:id="rId356" display="https://www.the-numbers.com/movie/Howls-Moving-Castle-(2004-Japan)" xr:uid="{A8A2E86E-306F-FD4A-9C44-BA55757E6E62}"/>
    <hyperlink ref="C180" r:id="rId357" display="https://www.the-numbers.com/box-office-chart/daily/2005/06/10" xr:uid="{DCBF40EF-3823-534C-8ECC-D98EFDF2D701}"/>
    <hyperlink ref="B181" r:id="rId358" display="https://www.the-numbers.com/movie/Hitpig-(2024)" xr:uid="{CCB7979B-19F2-B448-8EDE-92C24BDF30FB}"/>
    <hyperlink ref="C181" r:id="rId359" display="https://www.the-numbers.com/box-office-chart/daily/2024/11/01" xr:uid="{52DCFC7E-9A45-3043-A858-3DEAB92F9C7D}"/>
    <hyperlink ref="B182" r:id="rId360" display="https://www.the-numbers.com/movie/Elevation-(2024)" xr:uid="{D67890A7-2655-9040-A00B-C5F62193D56D}"/>
    <hyperlink ref="C182" r:id="rId361" display="https://www.the-numbers.com/box-office-chart/daily/2024/11/08" xr:uid="{0AB3EA0B-D4FA-E24A-8ABE-D09EA33FD10A}"/>
    <hyperlink ref="B183" r:id="rId362" display="https://www.the-numbers.com/movie/Exhuma-(2023-South-Korea)" xr:uid="{8157CF9A-3E31-7244-8DCC-DB06AEA6218E}"/>
    <hyperlink ref="C183" r:id="rId363" display="https://www.the-numbers.com/box-office-chart/daily/2024/03/15" xr:uid="{23CBAD1C-03B7-1243-970D-94210B30BA6E}"/>
    <hyperlink ref="B184" r:id="rId364" display="https://www.the-numbers.com/movie/Alien-(1979)" xr:uid="{02C9B900-12B8-C445-BABA-1F09DB4FD1DB}"/>
    <hyperlink ref="B185" r:id="rId365" display="https://www.the-numbers.com/movie/Hanu-Man-(2024-India)" xr:uid="{540C283D-9443-0B4A-8123-54A046881A83}"/>
    <hyperlink ref="C185" r:id="rId366" display="https://www.the-numbers.com/box-office-chart/daily/2024/01/12" xr:uid="{E387A486-964B-8548-A5BA-EBBBC94A35F2}"/>
    <hyperlink ref="B186" r:id="rId367" display="https://www.the-numbers.com/movie/In-the-Land-of-Saints-and-Sinners-(2023)" xr:uid="{698D4739-B007-144C-8180-C504CBBE4577}"/>
    <hyperlink ref="C186" r:id="rId368" display="https://www.the-numbers.com/box-office-chart/daily/2024/03/29" xr:uid="{57A33FF5-B6F4-AD4E-A4B4-C2E3E277C4AF}"/>
    <hyperlink ref="B187" r:id="rId369" display="https://www.the-numbers.com/movie/Problemista-(2023)" xr:uid="{1B41D03C-D117-9946-BB39-3BE6BB1E6485}"/>
    <hyperlink ref="C187" r:id="rId370" display="https://www.the-numbers.com/box-office-chart/daily/2023/03/08" xr:uid="{C5D4E0BD-3594-1243-998C-93F4E081194B}"/>
    <hyperlink ref="B188" r:id="rId371" display="https://www.the-numbers.com/movie/Bhool-Bhulaiyaa-3-(2024-India)" xr:uid="{C422E819-A28A-F84D-B83A-295177AF8BD2}"/>
    <hyperlink ref="C188" r:id="rId372" display="https://www.the-numbers.com/box-office-chart/daily/2024/11/01" xr:uid="{80553DF6-5F2F-7B41-8ECE-81B9B3FCD896}"/>
    <hyperlink ref="B189" r:id="rId373" display="https://www.the-numbers.com/movie/Singham-Again-(2024-India)" xr:uid="{096ABB93-F5E7-8C4C-A0D2-58228CD47C81}"/>
    <hyperlink ref="C189" r:id="rId374" display="https://www.the-numbers.com/box-office-chart/daily/2024/11/01" xr:uid="{FA2D8020-0E8E-B74B-BEEB-0900E5388B4B}"/>
    <hyperlink ref="B190" r:id="rId375" display="https://www.the-numbers.com/movie/Flow-le-chat-qui-navait-plus-peur-de-leau-(2024-France)" xr:uid="{153C8A71-A4C0-8A46-908D-D437C7388FC2}"/>
    <hyperlink ref="C190" r:id="rId376" display="https://www.the-numbers.com/box-office-chart/daily/2024/01/07" xr:uid="{C8176786-11A9-BA4B-B41E-0C3B1648E2A6}"/>
    <hyperlink ref="B191" r:id="rId377" display="https://www.the-numbers.com/movie/Stree-2-(2024-India)" xr:uid="{6FEB3758-A96E-DB4B-BB28-C96D9ABDEAD5}"/>
    <hyperlink ref="C191" r:id="rId378" display="https://www.the-numbers.com/box-office-chart/daily/2024/08/16" xr:uid="{B5AD2131-E8FC-614D-9725-AA07D6950923}"/>
    <hyperlink ref="B192" r:id="rId379" display="https://www.the-numbers.com/movie/Holdovers-The-(2023)" xr:uid="{A0A6DA4D-E0C6-1243-9244-CC444E1A43D7}"/>
    <hyperlink ref="C192" r:id="rId380" display="https://www.the-numbers.com/box-office-chart/daily/2023/10/27" xr:uid="{17BE2439-F380-F343-85E0-3683BC98871F}"/>
    <hyperlink ref="B193" r:id="rId381" display="https://www.the-numbers.com/movie/Ark-and-the-Darkness-The-(2024)" xr:uid="{0984BFE1-56AE-2A47-8BD9-F440626A84CB}"/>
    <hyperlink ref="C193" r:id="rId382" display="https://www.the-numbers.com/box-office-chart/daily/2024/03/20" xr:uid="{742513B8-763F-5142-829D-1C889D5C85CE}"/>
    <hyperlink ref="B194" r:id="rId383" display="https://www.the-numbers.com/movie/Between-the-Temples-(2024)" xr:uid="{88456967-6ED5-CB4B-B133-640C2B1E3B41}"/>
    <hyperlink ref="C194" r:id="rId384" display="https://www.the-numbers.com/box-office-chart/daily/2024/08/23" xr:uid="{C56C1232-FB8C-F842-A27B-DD30B92CD5D3}"/>
    <hyperlink ref="B195" r:id="rId385" display="https://www.the-numbers.com/movie/Lee-(2024)" xr:uid="{1CC4CEFC-5F45-A740-8811-3AADCD51832F}"/>
    <hyperlink ref="C195" r:id="rId386" display="https://www.the-numbers.com/box-office-chart/daily/2024/09/27" xr:uid="{8706A070-1F3A-AE4C-B58C-7BCD1614C6B8}"/>
    <hyperlink ref="B196" r:id="rId387" display="https://www.the-numbers.com/movie/Look-Back-(2024-Japan)" xr:uid="{C2C196FC-234B-D747-9030-0D865779EB07}"/>
    <hyperlink ref="C196" r:id="rId388" display="https://www.the-numbers.com/box-office-chart/daily/2024/10/04" xr:uid="{2B811CAD-5FBF-BD4C-AB33-03482230F7D6}"/>
    <hyperlink ref="B197" r:id="rId389" display="https://www.the-numbers.com/movie/YOLO-(2024-China)" xr:uid="{354A4089-B5C9-6445-BC40-77D585349625}"/>
    <hyperlink ref="C197" r:id="rId390" display="https://www.the-numbers.com/box-office-chart/daily/2024/03/08" xr:uid="{B09DC3CB-F04D-7E4E-9151-6657A869140C}"/>
    <hyperlink ref="B198" r:id="rId391" display="https://www.the-numbers.com/movie/Queen-Rock-Montreal-(2007-United-Kingdom)" xr:uid="{54932602-BF6A-2D4B-8083-7E3FC05D557F}"/>
    <hyperlink ref="C198" r:id="rId392" display="https://www.the-numbers.com/box-office-chart/daily/2024/01/18" xr:uid="{9038BB78-0C84-8248-9B96-EEE2F02F4AD3}"/>
    <hyperlink ref="B199" r:id="rId393" display="https://www.the-numbers.com/movie/Escape-From-Germany-(2024)" xr:uid="{7857EC95-D0E8-744C-8430-E9D80D1AB961}"/>
    <hyperlink ref="C199" r:id="rId394" display="https://www.the-numbers.com/box-office-chart/daily/2024/04/11" xr:uid="{B54BD044-8BE0-9C4B-A1B9-4ADECF3A756B}"/>
    <hyperlink ref="B200" r:id="rId395" display="https://www.the-numbers.com/movie/Order-The-(2024)" xr:uid="{05F73A98-66CD-C447-85B9-AA3E35B361C3}"/>
    <hyperlink ref="C200" r:id="rId396" display="https://www.the-numbers.com/box-office-chart/daily/2024/12/06" xr:uid="{D53B48F2-F648-2F46-BE01-2D180A173B93}"/>
    <hyperlink ref="B201" r:id="rId397" display="https://www.the-numbers.com/movie/Suga-Agust-D-Tour-D-Day-The-Movie-(2024-South-Korea)" xr:uid="{2DCB1936-E98B-FC44-BE3F-740174FDF6E1}"/>
    <hyperlink ref="C201" r:id="rId398" display="https://www.the-numbers.com/box-office-chart/daily/2024/04/10" xr:uid="{61FBC8D8-CFBD-F041-9E2D-77DA584EFC06}"/>
    <hyperlink ref="B202" r:id="rId399" display="https://www.the-numbers.com/movie/Out-of-Darkness-(2024-United-Kingdom)" xr:uid="{FE9B53A3-73D0-6F41-AC7C-83FB89C932E3}"/>
    <hyperlink ref="C202" r:id="rId400" display="https://www.the-numbers.com/box-office-chart/daily/2024/02/09" xr:uid="{A3405C55-683E-D646-9C64-69EAFC8C7B27}"/>
    <hyperlink ref="B203" r:id="rId401" display="https://www.the-numbers.com/movie/Werewolves-(2024)" xr:uid="{D9444837-ABD8-494D-B499-29C6186B2EB9}"/>
    <hyperlink ref="C203" r:id="rId402" display="https://www.the-numbers.com/box-office-chart/daily/2024/12/06" xr:uid="{C8DD76E8-58BE-CF46-B0C3-CC1FC27C659E}"/>
    <hyperlink ref="B204" r:id="rId403" display="https://www.the-numbers.com/movie/Blue-Lock-The-Movie-Episode-Nagi-(2024-Japan)" xr:uid="{DDF0AC42-9888-F640-A0AE-DAE8FA6942CC}"/>
    <hyperlink ref="C204" r:id="rId404" display="https://www.the-numbers.com/box-office-chart/daily/2024/06/28" xr:uid="{CDFAA33A-4BDB-7246-9FFD-343C2702B489}"/>
    <hyperlink ref="B205" r:id="rId405" display="https://www.the-numbers.com/movie/Jatt-and-Juliet-3-(2024-India)" xr:uid="{3C33EC3E-FEB9-D24B-8FC8-28938F59144C}"/>
    <hyperlink ref="C205" r:id="rId406" display="https://www.the-numbers.com/box-office-chart/daily/2024/06/27" xr:uid="{C6EE8D14-1DDD-6A4B-AFA6-F932D3B8E8BC}"/>
    <hyperlink ref="B206" r:id="rId407" display="https://www.the-numbers.com/movie/Firing-Squad-The-(2024)" xr:uid="{9AE41EFB-88C8-9A46-8DE7-709CBD606406}"/>
    <hyperlink ref="C206" r:id="rId408" display="https://www.the-numbers.com/box-office-chart/daily/2024/08/02" xr:uid="{CA7EC8AE-72B5-064E-98F6-8D3E8D601316}"/>
    <hyperlink ref="B207" r:id="rId409" display="https://www.the-numbers.com/movie/City-of-Dreams-(2024)" xr:uid="{81BC2D54-5683-B248-B0D8-6AB8B50E1BD4}"/>
    <hyperlink ref="C207" r:id="rId410" display="https://www.the-numbers.com/box-office-chart/daily/2024/08/30" xr:uid="{2922DA3E-2538-814E-9EEC-0855C67DB681}"/>
    <hyperlink ref="B208" r:id="rId411" display="https://www.the-numbers.com/movie/Hocus-Pocus-(1993)" xr:uid="{399C2537-E6F7-6343-9D2A-307E262DBE3C}"/>
    <hyperlink ref="B209" r:id="rId412" display="https://www.the-numbers.com/movie/Crew-(2024-India)" xr:uid="{D9219912-0BAE-8C49-9F3F-8A46B9705078}"/>
    <hyperlink ref="C209" r:id="rId413" display="https://www.the-numbers.com/box-office-chart/daily/2024/03/29" xr:uid="{83755D23-8DAF-9847-AF23-546360C1BAF4}"/>
    <hyperlink ref="B210" r:id="rId414" display="https://www.the-numbers.com/movie/Overlord-The-Sacred-Kingdom-(2024-Japan)" xr:uid="{2962FF57-8BB3-B543-8FA3-AFF3D325C9E7}"/>
    <hyperlink ref="C210" r:id="rId415" display="https://www.the-numbers.com/box-office-chart/daily/2024/11/08" xr:uid="{AC625E91-701B-1946-862A-28C06EF21AD5}"/>
    <hyperlink ref="B211" r:id="rId416" display="https://www.the-numbers.com/movie/Elf-(2003)" xr:uid="{8F1B0B34-2EA5-D941-BC7A-95175D679010}"/>
    <hyperlink ref="C211" r:id="rId417" display="https://www.the-numbers.com/box-office-chart/daily/2003/11/07" xr:uid="{39BDC459-67D0-4F4C-8BAD-7B9E2C102621}"/>
    <hyperlink ref="B212" r:id="rId418" display="https://www.the-numbers.com/movie/Small-Things-Like-These-(2024-Ireland)" xr:uid="{51E697CB-EF3F-FC43-A691-4139B7E6284C}"/>
    <hyperlink ref="C212" r:id="rId419" display="https://www.the-numbers.com/box-office-chart/daily/2024/11/08" xr:uid="{BEB2C24B-45B7-E641-8BE3-E14EDF27343B}"/>
    <hyperlink ref="B213" r:id="rId420" display="https://www.the-numbers.com/movie/Twister" xr:uid="{9D96D3ED-CD15-C243-B10F-7F549E7C5D41}"/>
    <hyperlink ref="B214" r:id="rId421" display="https://www.the-numbers.com/movie/Turning-Red-(2022)" xr:uid="{052078A1-0583-8A47-A2A1-D1D191274919}"/>
    <hyperlink ref="C214" r:id="rId422" display="https://www.the-numbers.com/box-office-chart/daily/2022/03/11" xr:uid="{D9A9F65C-0258-8C44-81A6-C158DDC08201}"/>
    <hyperlink ref="B215" r:id="rId423" display="https://www.the-numbers.com/movie/You-Gotta-Believe-(2024)" xr:uid="{349C2118-064A-9D43-912A-5CB259EB6D25}"/>
    <hyperlink ref="C215" r:id="rId424" display="https://www.the-numbers.com/box-office-chart/daily/2024/08/30" xr:uid="{306C751B-7E9B-F34D-A8B2-7DDC8A7C5625}"/>
    <hyperlink ref="B216" r:id="rId425" display="https://www.the-numbers.com/movie/Vindicating-Trump-(2024)" xr:uid="{41CB636A-4B40-724D-88E1-3DA0CCEBD641}"/>
    <hyperlink ref="C216" r:id="rId426" display="https://www.the-numbers.com/box-office-chart/daily/2024/09/27" xr:uid="{68DC3E08-3BE7-B447-B600-02288F8F4336}"/>
    <hyperlink ref="B217" r:id="rId427" display="https://www.the-numbers.com/movie/Something-to-Stand-for-with-Mike-Rowe-(2024)" xr:uid="{C21ACA58-897B-8546-960A-5AC4084AE045}"/>
    <hyperlink ref="C217" r:id="rId428" display="https://www.the-numbers.com/box-office-chart/daily/2024/06/27" xr:uid="{9488980A-A734-674D-BE02-CA3C447821F5}"/>
    <hyperlink ref="B218" r:id="rId429" display="https://www.the-numbers.com/movie/Goodrich-(2024)" xr:uid="{83462CF4-5C38-504C-849C-76A0960B6129}"/>
    <hyperlink ref="C218" r:id="rId430" display="https://www.the-numbers.com/box-office-chart/daily/2024/10/18" xr:uid="{BDA1C6AE-E498-C144-8AED-3ABAB4517F1C}"/>
    <hyperlink ref="B219" r:id="rId431" display="https://www.the-numbers.com/movie/Anatomie-d-une-chute-(2023-France)" xr:uid="{44E341A8-C6BC-1647-9D27-FF40E99C81D2}"/>
    <hyperlink ref="C219" r:id="rId432" display="https://www.the-numbers.com/box-office-chart/daily/2023/10/13" xr:uid="{EA86E2AF-0051-7045-A7D2-A803C7E25703}"/>
    <hyperlink ref="B220" r:id="rId433" display="https://www.the-numbers.com/movie/Luca-(2021)" xr:uid="{1F21B1DD-5CBB-774F-82A8-F993FAF2CC5D}"/>
    <hyperlink ref="C220" r:id="rId434" display="https://www.the-numbers.com/box-office-chart/daily/2021/06/18" xr:uid="{268AE80D-B86B-EC4B-BB3F-F626B9CF3785}"/>
    <hyperlink ref="B221" r:id="rId435" display="https://www.the-numbers.com/movie/Polar-Express-The-(2004)" xr:uid="{4843FBAB-7645-134C-8694-5FAAA4F8FA52}"/>
    <hyperlink ref="C221" r:id="rId436" display="https://www.the-numbers.com/box-office-chart/daily/2004/11/10" xr:uid="{8B9F8669-72BA-774C-B193-4C54AB43ED1D}"/>
    <hyperlink ref="B222" r:id="rId437" display="https://www.the-numbers.com/movie/End-of-Evangelion-The-(1997-Japan)" xr:uid="{E83B6C61-616D-C044-9BAB-ACFBF8C123E5}"/>
    <hyperlink ref="C222" r:id="rId438" display="https://www.the-numbers.com/box-office-chart/daily/2024/03/17" xr:uid="{A7A853B6-BB9B-2243-A940-274CF11FED10}"/>
    <hyperlink ref="B223" r:id="rId439" display="https://www.the-numbers.com/movie/Monster-Summer-(2024)" xr:uid="{E5B7606B-BBE4-5144-9961-CC81C65FFF81}"/>
    <hyperlink ref="C223" r:id="rId440" display="https://www.the-numbers.com/box-office-chart/daily/2024/10/04" xr:uid="{E385EC3F-0A13-E44C-BD93-33553E8E0363}"/>
    <hyperlink ref="B224" r:id="rId441" display="https://www.the-numbers.com/movie/Oddity-(2024-Ireland)" xr:uid="{8BCA1CE9-97DB-C643-9BDD-B65B71043A3B}"/>
    <hyperlink ref="C224" r:id="rId442" display="https://www.the-numbers.com/box-office-chart/daily/2024/07/19" xr:uid="{4EC91186-8850-4E40-A356-694C4C23EFF7}"/>
    <hyperlink ref="B225" r:id="rId443" display="https://www.the-numbers.com/movie/Przysiga-Ireny-(2024-Poland)" xr:uid="{F4B7F46D-4196-5F43-BC12-295DB7D11636}"/>
    <hyperlink ref="C225" r:id="rId444" display="https://www.the-numbers.com/box-office-chart/daily/2024/04/15" xr:uid="{9C9FA18C-519F-104B-BE4A-C8BC89C80BBB}"/>
    <hyperlink ref="B226" r:id="rId445" display="https://www.the-numbers.com/movie/Spider-Man-2" xr:uid="{53C8E4A1-865B-334C-83A9-DA5FC02A5CE0}"/>
    <hyperlink ref="C226" r:id="rId446" display="https://www.the-numbers.com/box-office-chart/daily/2004/06/30" xr:uid="{6BE9A730-4CB8-CE46-975F-130A294D6217}"/>
    <hyperlink ref="B227" r:id="rId447" display="https://www.the-numbers.com/movie/Touch-(2024-Iceland)" xr:uid="{22BC877C-1166-074A-8258-90A1DEA68A08}"/>
    <hyperlink ref="C227" r:id="rId448" display="https://www.the-numbers.com/box-office-chart/daily/2024/07/12" xr:uid="{7565DE15-1421-CC49-B4B2-3FC068A4ECC8}"/>
    <hyperlink ref="B228" r:id="rId449" display="https://www.the-numbers.com/movie/Kill-(2024-India)" xr:uid="{DB192FB5-A40B-2846-A1DF-09A88BED1437}"/>
    <hyperlink ref="C228" r:id="rId450" display="https://www.the-numbers.com/box-office-chart/daily/2024/07/04" xr:uid="{EA534959-0F0B-5E4C-B31A-1C270CCF5183}"/>
    <hyperlink ref="B229" r:id="rId451" display="https://www.the-numbers.com/movie/Rad-(1986)" xr:uid="{7B1A686A-7CBB-4840-AC8C-D9E484A594A0}"/>
    <hyperlink ref="B230" r:id="rId452" display="https://www.the-numbers.com/movie/Roundup-The-Punishment-(2024-South-Korea)" xr:uid="{9F4D4399-3A1E-7F43-BC04-60F38292F823}"/>
    <hyperlink ref="C230" r:id="rId453" display="https://www.the-numbers.com/box-office-chart/daily/2024/04/26" xr:uid="{BAF15B7D-810E-D249-B5BC-A9263CDD0E90}"/>
    <hyperlink ref="B231" r:id="rId454" display="https://www.the-numbers.com/movie/Kneecap-(2024-Ireland)" xr:uid="{3E75B113-E423-C744-80EF-6214F785C987}"/>
    <hyperlink ref="C231" r:id="rId455" display="https://www.the-numbers.com/box-office-chart/daily/2024/08/02" xr:uid="{13F2906C-4D0F-4D4C-BBA0-1C43316D29EF}"/>
    <hyperlink ref="B232" r:id="rId456" display="https://www.the-numbers.com/movie/Average-Joe-(2024)" xr:uid="{536F9D65-0794-DF42-9B4F-819FBCD5DBAC}"/>
    <hyperlink ref="C232" r:id="rId457" display="https://www.the-numbers.com/box-office-chart/daily/2024/10/11" xr:uid="{83C47AA0-1B62-A64E-902A-22AA9BC3BE8E}"/>
    <hyperlink ref="B233" r:id="rId458" display="https://www.the-numbers.com/movie/Sting-(2024-Australia)" xr:uid="{CE4C1B8B-7E95-234C-B6C5-E31EA668A3DB}"/>
    <hyperlink ref="C233" r:id="rId459" display="https://www.the-numbers.com/box-office-chart/daily/2024/04/12" xr:uid="{A30AFF0B-763E-A948-9C00-FC74E8E90D7B}"/>
    <hyperlink ref="B234" r:id="rId460" display="https://www.the-numbers.com/movie/Vettaiyan-(2024-India)" xr:uid="{33FA2F04-DDF7-F240-AC1B-52DC6962E8ED}"/>
    <hyperlink ref="C234" r:id="rId461" display="https://www.the-numbers.com/box-office-chart/daily/2024/10/10" xr:uid="{F8BDBE9F-F834-574A-AB7C-FD77E979C5A7}"/>
    <hyperlink ref="B235" r:id="rId462" display="https://www.the-numbers.com/movie/Lost-On-A-Mountain-In-Maine-(2024)" xr:uid="{CD9DA78D-A1AC-174F-81FE-8292FE7A492B}"/>
    <hyperlink ref="C235" r:id="rId463" display="https://www.the-numbers.com/box-office-chart/daily/2024/11/01" xr:uid="{0C2143C0-E7F4-634D-A8C3-9875B103C553}"/>
    <hyperlink ref="B236" r:id="rId464" display="https://www.the-numbers.com/movie/Spider-Man-3" xr:uid="{BAA16636-F5C9-D347-9201-F9FB530295D5}"/>
    <hyperlink ref="C236" r:id="rId465" display="https://www.the-numbers.com/box-office-chart/daily/2007/05/04" xr:uid="{BD74F269-4A50-9340-BE8D-8B4B6283F035}"/>
    <hyperlink ref="B237" r:id="rId466" display="https://www.the-numbers.com/movie/Dan-Da-Dan-First-Encounter-(2024-Japan)" xr:uid="{E97433F3-BF80-B246-A3BF-A2A5FA2A1C74}"/>
    <hyperlink ref="C237" r:id="rId467" display="https://www.the-numbers.com/box-office-chart/daily/2024/09/13" xr:uid="{CA51B25C-879B-C34F-A896-D3223D2ED257}"/>
    <hyperlink ref="B238" r:id="rId468" display="https://www.the-numbers.com/movie/Outrun-The-(2024-United-Kingdom)" xr:uid="{D166DD35-0087-1C4B-AFB2-B5CD7F84AD38}"/>
    <hyperlink ref="C238" r:id="rId469" display="https://www.the-numbers.com/box-office-chart/daily/2024/10/04" xr:uid="{C5AE7A41-8EB6-2E49-8880-FE6F7F4916E0}"/>
    <hyperlink ref="B239" r:id="rId470" display="https://www.the-numbers.com/movie/Widow-Clicquot-(2024)" xr:uid="{1871C0C2-1BBF-AE41-B1CF-D43837BEE1B8}"/>
    <hyperlink ref="C239" r:id="rId471" display="https://www.the-numbers.com/box-office-chart/daily/2024/07/19" xr:uid="{8A30CFF5-E4EA-C441-BB50-518CF846C1EF}"/>
    <hyperlink ref="B240" r:id="rId472" display="https://www.the-numbers.com/movie/Sasquatch-Sunset-(2024)" xr:uid="{42BA17E4-7F66-CC4F-A994-7515D60A29F5}"/>
    <hyperlink ref="C240" r:id="rId473" display="https://www.the-numbers.com/box-office-chart/daily/2024/04/12" xr:uid="{8F70AED8-DA3C-614C-ADAA-5CFF608118C2}"/>
    <hyperlink ref="B241" r:id="rId474" display="https://www.the-numbers.com/movie/chimera-La-(2023-Italy)" xr:uid="{91070F2E-30CE-334C-BAE4-43FDD747C5EC}"/>
    <hyperlink ref="C241" r:id="rId475" display="https://www.the-numbers.com/box-office-chart/daily/2024/03/29" xr:uid="{EC0956F8-1FB8-E240-BE32-4D3C08AF21D7}"/>
    <hyperlink ref="B242" r:id="rId476" display="https://www.the-numbers.com/movie/Napoleon-(2023)" xr:uid="{A5CD687C-F3D2-AC47-A4B0-3DD4ED11A7D4}"/>
    <hyperlink ref="C242" r:id="rId477" display="https://www.the-numbers.com/box-office-chart/daily/2023/11/22" xr:uid="{9AFEA627-98F1-7B4E-BB6F-5A7DC1E37F48}"/>
    <hyperlink ref="B243" r:id="rId478" display="https://www.the-numbers.com/movie/Daddio-(2024)" xr:uid="{58D5AF60-0EF2-7B41-8B38-3A5DD7D0E4F5}"/>
    <hyperlink ref="C243" r:id="rId479" display="https://www.the-numbers.com/box-office-chart/daily/2024/06/28" xr:uid="{016CC470-8C57-F742-94A1-4FEF0FE47F73}"/>
    <hyperlink ref="B244" r:id="rId480" display="https://www.the-numbers.com/movie/National-Lampoons-Christmas-Vacation" xr:uid="{B67B53CB-E7A1-6A48-B39D-9529DC3C7454}"/>
    <hyperlink ref="B245" r:id="rId481" display="https://www.the-numbers.com/movie/Article-370-(2024-India)" xr:uid="{1581BC18-D38E-684E-AC05-51229DC9C360}"/>
    <hyperlink ref="C245" r:id="rId482" display="https://www.the-numbers.com/box-office-chart/daily/2024/02/23" xr:uid="{79223D34-1F3D-5D44-91AB-D26D40CC1C6F}"/>
    <hyperlink ref="B246" r:id="rId483" display="https://www.the-numbers.com/movie/Trolls-Band-Together-(2023)" xr:uid="{A8C3C90D-C356-804E-AB22-122F08BC66C2}"/>
    <hyperlink ref="C246" r:id="rId484" display="https://www.the-numbers.com/box-office-chart/daily/2023/11/17" xr:uid="{CEA79F77-6C19-744A-8297-62BB3ED6BDF5}"/>
    <hyperlink ref="B247" r:id="rId485" display="https://www.the-numbers.com/movie/Tenet-(2020)" xr:uid="{422F3629-AC7B-1846-BA6F-0AFF96F561C6}"/>
    <hyperlink ref="C247" r:id="rId486" display="https://www.the-numbers.com/box-office-chart/daily/2020/09/03" xr:uid="{90728143-2D93-B24C-9518-348AD33ED05C}"/>
    <hyperlink ref="B248" r:id="rId487" display="https://www.the-numbers.com/movie/Spider-Man" xr:uid="{1B48DC2F-E754-0645-AAD3-213D9AD0CF60}"/>
    <hyperlink ref="C248" r:id="rId488" display="https://www.the-numbers.com/box-office-chart/daily/2002/05/03" xr:uid="{604F0A90-2580-8A43-93CF-F1066698CB65}"/>
    <hyperlink ref="B249" r:id="rId489" display="https://www.the-numbers.com/movie/Soul-(2020)" xr:uid="{B81A91EF-8892-ED40-AF5A-A4382638862E}"/>
    <hyperlink ref="C249" r:id="rId490" display="https://www.the-numbers.com/box-office-chart/daily/2020/11/20" xr:uid="{F71F92EC-8B21-2E41-86A6-52E1E09C8391}"/>
    <hyperlink ref="B250" r:id="rId491" display="https://www.the-numbers.com/movie/Robot-Dreams-(2023-Spain)" xr:uid="{03992188-E886-084F-8730-EF2203B462F9}"/>
    <hyperlink ref="C250" r:id="rId492" display="https://www.the-numbers.com/box-office-chart/daily/2024/05/31" xr:uid="{8F9E1A5A-2593-8344-B5BE-D6D9EE333D07}"/>
    <hyperlink ref="B251" r:id="rId493" display="https://www.the-numbers.com/movie/Rear-Window" xr:uid="{A04E1375-08A0-6247-890F-FC64FC51A551}"/>
    <hyperlink ref="B252" r:id="rId494" display="https://www.the-numbers.com/movie/Laufeys-A-Night-at-the-Symphony-Hollywood-Bowl-(2024)" xr:uid="{0D700972-D619-E346-BACA-43D29F648FC0}"/>
    <hyperlink ref="C252" r:id="rId495" display="https://www.the-numbers.com/box-office-chart/daily/2024/12/06" xr:uid="{5B02CE07-147F-454B-AFA1-7EB03A185E26}"/>
    <hyperlink ref="B253" r:id="rId496" display="https://www.the-numbers.com/movie/Freuds-Last-Session-(2023-United-Kingdom)" xr:uid="{059D8980-A729-0944-8FA1-6FC3A410C887}"/>
    <hyperlink ref="C253" r:id="rId497" display="https://www.the-numbers.com/box-office-chart/daily/2023/12/22" xr:uid="{2580BBE5-E1C4-244D-88DB-F08C1023DD03}"/>
    <hyperlink ref="B254" r:id="rId498" display="https://www.the-numbers.com/movie/Evil-Does-Not-Exist-(2023-Japan)" xr:uid="{290A7861-30EB-0C42-B0A7-98B5F0DD3731}"/>
    <hyperlink ref="C254" r:id="rId499" display="https://www.the-numbers.com/box-office-chart/daily/2024/05/03" xr:uid="{701B16AA-673E-BC44-9C46-540ECF026022}"/>
    <hyperlink ref="B255" r:id="rId500" display="https://www.the-numbers.com/movie/Spider-Man-Far-From-Home-(2019)" xr:uid="{8D3E29C1-53D8-7543-A8DE-79C4F59BEEFE}"/>
    <hyperlink ref="C255" r:id="rId501" display="https://www.the-numbers.com/box-office-chart/daily/2019/07/02" xr:uid="{F6E00D01-C370-BA42-B75D-95862898985E}"/>
    <hyperlink ref="B256" r:id="rId502" display="https://www.the-numbers.com/movie/Arcadian-(2024)" xr:uid="{CA39FAEF-6D1F-734C-8717-6F6263BBDF83}"/>
    <hyperlink ref="C256" r:id="rId503" display="https://www.the-numbers.com/box-office-chart/daily/2024/04/12" xr:uid="{EE54EE48-1FD8-EC40-9D2C-290D356F3830}"/>
    <hyperlink ref="B257" r:id="rId504" display="https://www.the-numbers.com/movie/Brutalist-The-(2024)" xr:uid="{978D4211-2178-284B-A822-DCF916313F1E}"/>
    <hyperlink ref="C257" r:id="rId505" display="https://www.the-numbers.com/box-office-chart/daily/2024/12/20" xr:uid="{31AD2E15-9AB8-894D-8EBB-C0ED98755743}"/>
    <hyperlink ref="B258" r:id="rId506" display="https://www.the-numbers.com/movie/Whiplash" xr:uid="{F2AEA16F-D95F-7E40-966C-F6C8CC909C7C}"/>
    <hyperlink ref="C258" r:id="rId507" display="https://www.the-numbers.com/box-office-chart/daily/2014/10/10" xr:uid="{1D6AACD2-2374-FC4A-BFF8-24397AB9A947}"/>
    <hyperlink ref="B259" r:id="rId508" display="https://www.the-numbers.com/movie/Janet-Planet-(2024)" xr:uid="{F7FAD94F-25B7-9F4F-99F2-F628BB9AC920}"/>
    <hyperlink ref="C259" r:id="rId509" display="https://www.the-numbers.com/box-office-chart/daily/2024/06/21" xr:uid="{1C0F91F5-4ED3-5649-BE54-CD7BC97A5A50}"/>
    <hyperlink ref="B260" r:id="rId510" display="https://www.the-numbers.com/movie/Catvideofest-2024-(2024)" xr:uid="{742F343B-4B70-594E-B6D3-E8182775DA2A}"/>
    <hyperlink ref="C260" r:id="rId511" display="https://www.the-numbers.com/box-office-chart/daily/2024/08/02" xr:uid="{B3A60868-EBAB-5C4B-BF6B-079152671F9B}"/>
    <hyperlink ref="B261" r:id="rId512" display="https://www.the-numbers.com/movie/Stopmotion-(2024)" xr:uid="{8C0F53A0-ECF8-D942-AE5B-FCA843BC94D0}"/>
    <hyperlink ref="C261" r:id="rId513" display="https://www.the-numbers.com/box-office-chart/daily/2024/02/23" xr:uid="{9889EE78-905F-4543-8E83-F39C996FE4C1}"/>
    <hyperlink ref="B262" r:id="rId514" display="https://www.the-numbers.com/movie/Your-Monster-(2024)" xr:uid="{2DA2F77E-F734-CC43-89A5-C41931EC18B3}"/>
    <hyperlink ref="C262" r:id="rId515" display="https://www.the-numbers.com/box-office-chart/daily/2024/10/25" xr:uid="{5C2A85EF-7710-114A-988F-14429EEF337C}"/>
    <hyperlink ref="B263" r:id="rId516" display="https://www.the-numbers.com/movie/Killers-of-the-Flower-Moon-(2023)" xr:uid="{188CE5F5-C27C-7D41-B11D-F0BD9F226954}"/>
    <hyperlink ref="C263" r:id="rId517" display="https://www.the-numbers.com/box-office-chart/daily/2023/10/20" xr:uid="{0998A695-9348-B54E-BDA0-FD761FC9C4C1}"/>
    <hyperlink ref="B264" r:id="rId518" display="https://www.the-numbers.com/movie/Slingshot-(2024)" xr:uid="{156CCC04-7B94-1F4F-BFC6-856B9EF942CA}"/>
    <hyperlink ref="C264" r:id="rId519" display="https://www.the-numbers.com/box-office-chart/daily/2024/08/30" xr:uid="{1D816932-0AE4-E44F-9464-A12D0552EE97}"/>
    <hyperlink ref="B265" r:id="rId520" display="https://www.the-numbers.com/movie/RM-Right-People-Wrong-Place-(2024-South-Korea)" xr:uid="{B62FEC9E-073E-0F48-A7DD-81254BCC9C02}"/>
    <hyperlink ref="C265" r:id="rId521" display="https://www.the-numbers.com/box-office-chart/daily/2024/12/05" xr:uid="{5ED703E9-62B9-D648-8337-703C5A0EC827}"/>
    <hyperlink ref="B266" r:id="rId522" display="https://www.the-numbers.com/movie/Disciples-in-the-Moonlight-(2024)" xr:uid="{2CC55E71-E88C-DE41-8562-08CC576E9FD3}"/>
    <hyperlink ref="C266" r:id="rId523" display="https://www.the-numbers.com/box-office-chart/daily/2024/07/12" xr:uid="{97E94696-F0DE-1A4B-8263-A9947C50B5DC}"/>
    <hyperlink ref="B267" r:id="rId524" display="https://www.the-numbers.com/movie/Return-The-(2024)" xr:uid="{124495A0-5AB2-EB47-8F63-A7E95A7DF876}"/>
    <hyperlink ref="C267" r:id="rId525" display="https://www.the-numbers.com/box-office-chart/daily/2024/12/06" xr:uid="{F3183E91-5951-6145-ADE7-9892F0AEA630}"/>
    <hyperlink ref="B268" r:id="rId526" display="https://www.the-numbers.com/movie/Ghostlight-(2024)" xr:uid="{F9B0BCAA-AF89-E84D-A568-523E02D57A2A}"/>
    <hyperlink ref="C268" r:id="rId527" display="https://www.the-numbers.com/box-office-chart/daily/2024/06/14" xr:uid="{ED49E0BA-22EC-1046-87A0-8ACC6A687B5B}"/>
    <hyperlink ref="B269" r:id="rId528" display="https://www.the-numbers.com/movie/Spider-Man-No-Way-Home-(2021)" xr:uid="{5F2CDABC-5C87-7D4D-BF8C-9C2A5204F879}"/>
    <hyperlink ref="C269" r:id="rId529" display="https://www.the-numbers.com/box-office-chart/daily/2021/12/17" xr:uid="{CB06F043-86A7-9A49-8D7A-B1759A15A246}"/>
    <hyperlink ref="B270" r:id="rId530" display="https://www.the-numbers.com/movie/Jaws-(1975)" xr:uid="{D416DBC2-625C-8E40-8F39-28F30608A08B}"/>
    <hyperlink ref="B271" r:id="rId531" display="https://www.the-numbers.com/movie/Tuesday-(2024)" xr:uid="{7E53ECDE-3CFC-6C49-A3EF-29DA19354D56}"/>
    <hyperlink ref="C271" r:id="rId532" display="https://www.the-numbers.com/box-office-chart/daily/2024/06/07" xr:uid="{B16852B1-E6DF-0348-B42D-510705560FC2}"/>
    <hyperlink ref="B272" r:id="rId533" display="https://www.the-numbers.com/movie/Bade-Miyan-Chote-Miyan-(2024-India)" xr:uid="{D1BDD018-3D5F-C847-B6AD-2B271932A480}"/>
    <hyperlink ref="C272" r:id="rId534" display="https://www.the-numbers.com/box-office-chart/daily/2024/04/10" xr:uid="{9C0DA9DF-7B0E-2C47-88D3-B377CF891985}"/>
    <hyperlink ref="B273" r:id="rId535" display="https://www.the-numbers.com/movie/Amazing-Spider-Man-The" xr:uid="{AA6E8F92-5F2C-6C49-B19A-6406DC22BA5A}"/>
    <hyperlink ref="C273" r:id="rId536" display="https://www.the-numbers.com/box-office-chart/daily/2012/07/03" xr:uid="{FECDF5FA-828C-974F-9E47-B5DCAE24A793}"/>
    <hyperlink ref="B274" r:id="rId537" display="https://www.the-numbers.com/movie/Amazing-Spider-Man-2-The" xr:uid="{429D8026-CF02-2347-AAB8-6AC69A22E75B}"/>
    <hyperlink ref="C274" r:id="rId538" display="https://www.the-numbers.com/box-office-chart/daily/2014/05/02" xr:uid="{4D3A040A-B5D3-314D-BD31-347D9321D87F}"/>
    <hyperlink ref="B275" r:id="rId539" display="https://www.the-numbers.com/movie/Goonies-The-(1985)" xr:uid="{8305135A-ACE2-4840-B69B-839A0947B818}"/>
    <hyperlink ref="B276" r:id="rId540" display="https://www.the-numbers.com/movie/Renaissance-A-Film-by-Beyonce-(2023)" xr:uid="{7CEC0455-E930-0C43-B8B6-6B5B17D893F7}"/>
    <hyperlink ref="C276" r:id="rId541" display="https://www.the-numbers.com/box-office-chart/daily/2023/12/01" xr:uid="{BE447724-DBD0-9A4F-A156-FD7401941FD0}"/>
    <hyperlink ref="B277" r:id="rId542" display="https://www.the-numbers.com/movie/Salaar-Cease-Fire-Part-1-(2023-India)" xr:uid="{C04D3F80-A9C8-7D46-A095-E29979D5BDCB}"/>
    <hyperlink ref="C277" r:id="rId543" display="https://www.the-numbers.com/box-office-chart/daily/2023/12/22" xr:uid="{B2BABA8A-78C2-F648-9495-00DB8F7163D6}"/>
    <hyperlink ref="B278" r:id="rId544" display="https://www.the-numbers.com/movie/Different-Man-A-(2024)" xr:uid="{D1B84FA1-18D6-E74D-AEB8-98E18220512E}"/>
    <hyperlink ref="C278" r:id="rId545" display="https://www.the-numbers.com/box-office-chart/daily/2024/09/20" xr:uid="{714B29F7-296D-5E47-BFB5-07B9B64DC5DD}"/>
    <hyperlink ref="B279" r:id="rId546" display="https://www.the-numbers.com/movie/Matrix-The" xr:uid="{3E4DDEEE-294C-C94B-92BA-B446F4E83335}"/>
    <hyperlink ref="C279" r:id="rId547" display="https://www.the-numbers.com/box-office-chart/daily/1999/03/31" xr:uid="{073FE2D2-5AF6-B047-BE4E-26B6F621B28D}"/>
    <hyperlink ref="B280" r:id="rId548" display="https://www.the-numbers.com/movie/Journey-to-Bethlehem-(2023)" xr:uid="{30E32811-E996-D74F-810A-87DD66BB0057}"/>
    <hyperlink ref="C280" r:id="rId549" display="https://www.the-numbers.com/box-office-chart/daily/2023/11/10" xr:uid="{7F3B817C-DC3B-6949-9AE9-3D3D294F1706}"/>
    <hyperlink ref="B281" r:id="rId550" display="https://www.the-numbers.com/movie/All-We-Imagine-as-Light-(2024-India)" xr:uid="{90E14676-3100-5B4A-BE3F-559519D6BB41}"/>
    <hyperlink ref="C281" r:id="rId551" display="https://www.the-numbers.com/box-office-chart/daily/2024/11/15" xr:uid="{268C1CFA-365A-6F4A-B700-CFF6621213EE}"/>
    <hyperlink ref="B282" r:id="rId552" display="https://www.the-numbers.com/movie/Memoir-of-a-Snail-(2024-Australia)" xr:uid="{D88CAB20-E3B5-F84D-A44D-3105278DB9E2}"/>
    <hyperlink ref="C282" r:id="rId553" display="https://www.the-numbers.com/box-office-chart/daily/2024/10/25" xr:uid="{C6EF9175-9FB2-4E46-9346-A99C271ACD98}"/>
    <hyperlink ref="B283" r:id="rId554" display="https://www.the-numbers.com/movie/Hundreds-of-Beavers-(2024)" xr:uid="{658F38AA-E36F-9D44-B6C9-AF04D86B54F8}"/>
    <hyperlink ref="C283" r:id="rId555" display="https://www.the-numbers.com/box-office-chart/daily/2024/01/26" xr:uid="{03B864B3-212B-FE46-B29E-42737846B54E}"/>
    <hyperlink ref="B284" r:id="rId556" display="https://www.the-numbers.com/movie/Ryans-World-the-Movie-Titan-Universe-Adventure-(2024)" xr:uid="{1F7C5CA7-179F-5845-9A77-C6D2D7752D19}"/>
    <hyperlink ref="C284" r:id="rId557" display="https://www.the-numbers.com/box-office-chart/daily/2024/05/24" xr:uid="{2689FD07-86D6-7A44-9D92-B0C1FB55099D}"/>
    <hyperlink ref="B285" r:id="rId558" display="https://www.the-numbers.com/movie/Weekend-in-Taipei-(2024-France)" xr:uid="{61FC687E-6B4A-E147-A78B-AB900377F0A4}"/>
    <hyperlink ref="C285" r:id="rId559" display="https://www.the-numbers.com/box-office-chart/daily/2024/11/08" xr:uid="{BCEEEFF0-14A3-C349-AC6B-E93940CEB8F8}"/>
    <hyperlink ref="B286" r:id="rId560" display="https://www.the-numbers.com/movie/Lehrerzimmer-Das-(2023-Germany)" xr:uid="{34DD403C-67EA-DC49-B2EB-63E80C1886C2}"/>
    <hyperlink ref="C286" r:id="rId561" display="https://www.the-numbers.com/box-office-chart/daily/2023/12/25" xr:uid="{C50B066B-0A91-9846-8B53-7186ECFADDCB}"/>
    <hyperlink ref="B287" r:id="rId562" display="https://www.the-numbers.com/movie/Shining-The-(1980)" xr:uid="{D3427507-FF57-404F-87ED-E490E7478835}"/>
    <hyperlink ref="B288" r:id="rId563" display="https://www.the-numbers.com/movie/Not-Another-Church-Movie-(2024)" xr:uid="{B95FB2D8-6B4E-164E-A6D2-7F4B51C65919}"/>
    <hyperlink ref="C288" r:id="rId564" display="https://www.the-numbers.com/box-office-chart/daily/2024/05/10" xr:uid="{75204264-4A93-C04D-9C07-A9D71D6E0CD4}"/>
    <hyperlink ref="B289" r:id="rId565" display="https://www.the-numbers.com/movie/Rumours-(2024-Canada)" xr:uid="{2B5DF1E7-C96F-F140-92D3-CC346589480B}"/>
    <hyperlink ref="C289" r:id="rId566" display="https://www.the-numbers.com/box-office-chart/daily/2024/10/18" xr:uid="{E1DB65DA-8C4D-3F4C-A5F9-956E4C434D5B}"/>
    <hyperlink ref="B290" r:id="rId567" display="https://www.the-numbers.com/movie/Faith-of-Angels-(2024)" xr:uid="{49BE30EC-B25F-9E4B-AAD1-72415E25C108}"/>
    <hyperlink ref="C290" r:id="rId568" display="https://www.the-numbers.com/box-office-chart/daily/2024/09/12" xr:uid="{46F04019-52A0-EC43-8A5A-67762002E139}"/>
    <hyperlink ref="B291" r:id="rId569" display="https://www.the-numbers.com/movie/Wildcat-(2024)" xr:uid="{99131A0B-0793-974F-B4C9-694D3F7D8E46}"/>
    <hyperlink ref="C291" r:id="rId570" display="https://www.the-numbers.com/box-office-chart/daily/2024/05/03" xr:uid="{08C9671B-33DF-0E4E-B8C5-496C2357B804}"/>
    <hyperlink ref="B292" r:id="rId571" display="https://www.the-numbers.com/movie/Barbie-(2023)" xr:uid="{941C49A9-9BE7-754D-8982-E9CA2A733CC5}"/>
    <hyperlink ref="C292" r:id="rId572" display="https://www.the-numbers.com/box-office-chart/daily/2023/07/21" xr:uid="{40512CFC-A15D-E648-ABAB-DC12BF961950}"/>
    <hyperlink ref="B293" r:id="rId573" display="https://www.the-numbers.com/movie/Harry-Potter-and-the-Prisoner-of-Azkaban" xr:uid="{037A68B1-1CB0-E14E-B447-D600D95D467A}"/>
    <hyperlink ref="C293" r:id="rId574" display="https://www.the-numbers.com/box-office-chart/daily/2004/06/04" xr:uid="{B6C6A8DC-E8F7-B944-A97F-F41F198D2361}"/>
    <hyperlink ref="B294" r:id="rId575" display="https://www.the-numbers.com/movie/Lord-of-the-Rings-The-Return-of-the-King-The" xr:uid="{BC7A147A-7926-884E-B80D-40627042A784}"/>
    <hyperlink ref="C294" r:id="rId576" display="https://www.the-numbers.com/box-office-chart/daily/2003/12/17" xr:uid="{4AD0A903-EE22-9744-910A-CCBA29C6687C}"/>
    <hyperlink ref="B295" r:id="rId577" display="https://www.the-numbers.com/movie/Harry-Potter-and-the-Deathly-Hallows-Part-II" xr:uid="{1D834306-9DE0-784B-8CFA-342EE4C1E065}"/>
    <hyperlink ref="C295" r:id="rId578" display="https://www.the-numbers.com/box-office-chart/daily/2011/07/15" xr:uid="{F94FDED7-A7A4-8441-8978-141B41DB8066}"/>
    <hyperlink ref="B296" r:id="rId579" display="https://www.the-numbers.com/movie/Treasure-(2024-Germany)" xr:uid="{DFF3C871-C62B-3540-BD49-B532181FE482}"/>
    <hyperlink ref="C296" r:id="rId580" display="https://www.the-numbers.com/box-office-chart/daily/2024/06/14" xr:uid="{17E3798B-1FA6-9B42-A582-806182E3F4F5}"/>
    <hyperlink ref="B297" r:id="rId581" display="https://www.the-numbers.com/movie/Wizard-of-Oz-The-(1939)" xr:uid="{AA6D5FEB-C403-B142-B0E3-1B883BF864AD}"/>
    <hyperlink ref="B298" r:id="rId582" display="https://www.the-numbers.com/movie/Winnie-the-Pooh-Blood-and-Honey-2-(2024-United-Kingdom)" xr:uid="{70C998E0-81DF-004D-85EC-A374F81BE86A}"/>
    <hyperlink ref="C298" r:id="rId583" display="https://www.the-numbers.com/box-office-chart/daily/2024/03/26" xr:uid="{8A5295CD-303F-DD4D-AA95-D133B9C33E6F}"/>
    <hyperlink ref="B299" r:id="rId584" display="https://www.the-numbers.com/movie/Firebrand-(2024-United-Kingdom)" xr:uid="{8C14A5B2-C0DF-9C46-8D2E-38283C264362}"/>
    <hyperlink ref="C299" r:id="rId585" display="https://www.the-numbers.com/box-office-chart/daily/2024/06/14" xr:uid="{C3B08CAC-86D2-8648-BBA2-8510FD77D9AA}"/>
    <hyperlink ref="B300" r:id="rId586" display="https://www.the-numbers.com/movie/Dune" xr:uid="{77CE78F5-C7CD-0B41-8A77-A6E93B80BC13}"/>
    <hyperlink ref="B301" r:id="rId587" display="https://www.the-numbers.com/movie/Exhibiting-Forgiveness-(2024)" xr:uid="{7D82A652-D251-DA4F-AAF2-4CD24E728C7D}"/>
    <hyperlink ref="C301" r:id="rId588" display="https://www.the-numbers.com/box-office-chart/daily/2024/10/18" xr:uid="{15C6DA53-4BAC-0549-A4A8-5E59B70A9C9D}"/>
    <hyperlink ref="B302" r:id="rId589" display="https://www.the-numbers.com/movie/How-the-Grinch-Stole-Christmas-(2000)" xr:uid="{2B271845-ECE0-7441-96D9-5A333DA993F8}"/>
    <hyperlink ref="C302" r:id="rId590" display="https://www.the-numbers.com/box-office-chart/daily/2000/11/17" xr:uid="{53B10531-2E54-4349-BBC3-9132FE5D152A}"/>
    <hyperlink ref="B303" r:id="rId591" display="https://www.the-numbers.com/movie/Seven-Samurai-(1954-Japan)" xr:uid="{DB52B15A-8679-344E-BA2E-8CD1348C76EC}"/>
    <hyperlink ref="B304" r:id="rId592" display="https://www.the-numbers.com/movie/William-Shatner-You-Can-Call-Me-Bill-(2024)" xr:uid="{0EC6A8A9-EA69-BC46-BEE4-BC4F8A6FB2D0}"/>
    <hyperlink ref="C304" r:id="rId593" display="https://www.the-numbers.com/box-office-chart/daily/2024/03/22" xr:uid="{8233E2ED-87A0-F641-9480-5A65E99FB0B1}"/>
    <hyperlink ref="B305" r:id="rId594" display="https://www.the-numbers.com/movie/Back-to-the-Future-(1985)" xr:uid="{5AAEBF72-6CA4-894C-BB56-9312AE02D5CD}"/>
    <hyperlink ref="B306" r:id="rId595" display="https://www.the-numbers.com/movie/Harry-Potter-and-the-Half-Blood-Prince" xr:uid="{B49285E7-F4C9-BC40-AA5A-CA6F4FA420AF}"/>
    <hyperlink ref="C306" r:id="rId596" display="https://www.the-numbers.com/box-office-chart/daily/2009/07/15" xr:uid="{102F9520-1350-DB41-9C59-163B5F3AE112}"/>
    <hyperlink ref="B307" r:id="rId597" display="https://www.the-numbers.com/movie/Skincare-(2024)" xr:uid="{2E47AEA7-87C8-7248-A9FB-573976549605}"/>
    <hyperlink ref="C307" r:id="rId598" display="https://www.the-numbers.com/box-office-chart/daily/2024/08/16" xr:uid="{32BC2B58-1888-B24A-934E-5E370752CDCE}"/>
    <hyperlink ref="B308" r:id="rId599" display="https://www.the-numbers.com/movie/Snack-Shack-(2024)" xr:uid="{10E6FD80-E6B4-8743-81A8-993C393D4A00}"/>
    <hyperlink ref="C308" r:id="rId600" display="https://www.the-numbers.com/box-office-chart/daily/2024/03/15" xr:uid="{2ABA8929-0058-E348-99B4-454FB295BDD4}"/>
    <hyperlink ref="B309" r:id="rId601" display="https://www.the-numbers.com/movie/Miserables-Les-(2012)" xr:uid="{383B913E-B009-C04A-9157-5F9817971CCB}"/>
    <hyperlink ref="C309" r:id="rId602" display="https://www.the-numbers.com/box-office-chart/daily/2012/12/25" xr:uid="{86E47199-7D9F-294B-BF64-4869765E916E}"/>
    <hyperlink ref="B310" r:id="rId603" display="https://www.the-numbers.com/movie/Critic-The-(2024)" xr:uid="{A84600E9-3ED8-3140-B29D-6E5130CE9045}"/>
    <hyperlink ref="C310" r:id="rId604" display="https://www.the-numbers.com/box-office-chart/daily/2024/09/13" xr:uid="{C35A377E-2EA0-E247-8881-DFA193CA27DF}"/>
    <hyperlink ref="B311" r:id="rId605" display="https://www.the-numbers.com/movie/Azrael-(2024)" xr:uid="{325C4A63-F50B-6F4B-AB4D-19CD117EEB24}"/>
    <hyperlink ref="C311" r:id="rId606" display="https://www.the-numbers.com/box-office-chart/daily/2024/09/27" xr:uid="{36E228E1-3162-4947-A1E2-DA74FA5716EB}"/>
    <hyperlink ref="B312" r:id="rId607" display="https://www.the-numbers.com/movie/Dragonkeeper-(2023-Spain)" xr:uid="{1FB315D3-FA0D-EF49-BD07-BE28A05928CC}"/>
    <hyperlink ref="C312" r:id="rId608" display="https://www.the-numbers.com/box-office-chart/daily/2024/05/03" xr:uid="{E2D26CA2-EAE7-0C4B-8B2F-0DB48049C43F}"/>
    <hyperlink ref="B313" r:id="rId609" display="https://www.the-numbers.com/movie/Scrambled-(2024)" xr:uid="{C5B78F53-6FBC-0F44-BBC1-374E98B68219}"/>
    <hyperlink ref="C313" r:id="rId610" display="https://www.the-numbers.com/box-office-chart/daily/2024/02/02" xr:uid="{3ED73EC5-024F-DB43-854C-08F1C4DCCFF3}"/>
    <hyperlink ref="B314" r:id="rId611" display="https://www.the-numbers.com/movie/Harry-Potter-and-the-Goblet-of-Fire" xr:uid="{7C5D4DD8-4233-094E-8193-52BAAF0E9FA9}"/>
    <hyperlink ref="C314" r:id="rId612" display="https://www.the-numbers.com/box-office-chart/daily/2005/11/18" xr:uid="{70D60FF3-BFDF-A04A-88BB-C44F60A7E667}"/>
    <hyperlink ref="B315" r:id="rId613" display="https://www.the-numbers.com/movie/One-From-the-Heart" xr:uid="{5E889379-29E3-E34B-A88E-8551A44D6312}"/>
    <hyperlink ref="B316" r:id="rId614" display="https://www.the-numbers.com/movie/Jesus-A-Deaf-Missions-Film-(2024)" xr:uid="{34A3FBBD-3203-184A-9CB1-597073838A03}"/>
    <hyperlink ref="C316" r:id="rId615" display="https://www.the-numbers.com/box-office-chart/daily/2024/06/20" xr:uid="{CA63A517-EE0C-5C41-A425-C9E8B5D1D667}"/>
    <hyperlink ref="B317" r:id="rId616" display="https://www.the-numbers.com/movie/Bete-La-(2022-France)" xr:uid="{F5F8E432-C39D-CE4E-AD23-686100E04D16}"/>
    <hyperlink ref="C317" r:id="rId617" display="https://www.the-numbers.com/box-office-chart/daily/2024/04/05" xr:uid="{667B2608-6A97-9C47-A8D6-D7F6EA282697}"/>
    <hyperlink ref="B318" r:id="rId618" display="https://www.the-numbers.com/movie/Ghost-in-the-Shell-2-Innocence" xr:uid="{533AD859-1F36-C748-B5FA-49889AE41462}"/>
    <hyperlink ref="C318" r:id="rId619" display="https://www.the-numbers.com/box-office-chart/daily/2004/09/17" xr:uid="{CCA9900B-658D-4D4C-8281-E105DBE606EB}"/>
    <hyperlink ref="B319" r:id="rId620" display="https://www.the-numbers.com/movie/Harry-Potter-and-the-Chamber-of-Secrets" xr:uid="{3B3B35EC-9107-7F4A-A073-DB758687E113}"/>
    <hyperlink ref="C319" r:id="rId621" display="https://www.the-numbers.com/box-office-chart/daily/2002/11/15" xr:uid="{45BAC9C4-3A24-BD48-95F8-AF1577B486D4}"/>
    <hyperlink ref="B320" r:id="rId622" display="https://www.the-numbers.com/movie/I-THE-EXECUTIONER-(2024-South-Korea)" xr:uid="{738D9EC1-7243-AC40-9823-8DBE63672B38}"/>
    <hyperlink ref="C320" r:id="rId623" display="https://www.the-numbers.com/box-office-chart/daily/2024/09/27" xr:uid="{0883A148-4AFF-6348-8730-6AB45E258F8F}"/>
    <hyperlink ref="B321" r:id="rId624" display="https://www.the-numbers.com/movie/Hard-Miles-(2024)" xr:uid="{F2466AFA-BD1A-3946-9405-E496F7A88BC3}"/>
    <hyperlink ref="C321" r:id="rId625" display="https://www.the-numbers.com/box-office-chart/daily/2024/04/19" xr:uid="{555BA7FE-2959-3A46-B700-38E911C64682}"/>
    <hyperlink ref="B322" r:id="rId626" display="https://www.the-numbers.com/movie/Rob-Peace-(2024)" xr:uid="{5C8AE800-F007-6C45-9890-7046EC6F8334}"/>
    <hyperlink ref="C322" r:id="rId627" display="https://www.the-numbers.com/box-office-chart/daily/2024/08/16" xr:uid="{3A4019DE-5259-2542-9B95-721C08BA2630}"/>
    <hyperlink ref="B323" r:id="rId628" display="https://www.the-numbers.com/movie/Spider-Man-Homecoming" xr:uid="{D75771D4-9E97-5B43-8DD9-D42B36C21CAE}"/>
    <hyperlink ref="C323" r:id="rId629" display="https://www.the-numbers.com/box-office-chart/daily/2017/07/07" xr:uid="{4BFFD652-AA59-0244-A731-840922048589}"/>
    <hyperlink ref="B324" r:id="rId630" display="https://www.the-numbers.com/movie/Blazing-Saddles-(1974)" xr:uid="{CF57A465-5BB5-5146-AA5E-AD8762FB26E5}"/>
    <hyperlink ref="B325" r:id="rId631" display="https://www.the-numbers.com/movie/Back-to-the-Future-Part-II" xr:uid="{C023B150-909A-EC4C-86F9-A06F8190B77A}"/>
    <hyperlink ref="B326" r:id="rId632" display="https://www.the-numbers.com/movie/Good-One-(2024)" xr:uid="{363D5A52-F78D-3244-BEC4-5170BB3E456F}"/>
    <hyperlink ref="C326" r:id="rId633" display="https://www.the-numbers.com/box-office-chart/daily/2024/08/09" xr:uid="{38CF0BFE-DAA3-9B43-9B1D-9A4D51BE0A34}"/>
    <hyperlink ref="B327" r:id="rId634" display="https://www.the-numbers.com/movie/Shrek-(2001)" xr:uid="{C50EF6C0-7060-6649-A927-BBF427F7EF20}"/>
    <hyperlink ref="C327" r:id="rId635" display="https://www.the-numbers.com/box-office-chart/daily/2001/05/18" xr:uid="{0B7DCCB8-2CA5-B444-9D59-8B2D80913EFE}"/>
    <hyperlink ref="B328" r:id="rId636" display="https://www.the-numbers.com/movie/Forty-Seven-Days-with-Jesus-(2024)" xr:uid="{D94CB716-8EE6-DF44-852C-96E5676873C5}"/>
    <hyperlink ref="C328" r:id="rId637" display="https://www.the-numbers.com/box-office-chart/daily/2024/03/11" xr:uid="{3E7189C5-549B-2346-B5B6-E5A290F31740}"/>
    <hyperlink ref="B329" r:id="rId638" display="https://www.the-numbers.com/movie/Paris-Texas" xr:uid="{CC3CD72E-962A-FD43-A03B-65E1E770D1E8}"/>
    <hyperlink ref="B330" r:id="rId639" display="https://www.the-numbers.com/movie/Anselm-Das-Rauschen-der-Zeit-(2023-Germany)" xr:uid="{9A6EE2D8-E82B-E04D-94DF-C7F743CC4BEA}"/>
    <hyperlink ref="C330" r:id="rId640" display="https://www.the-numbers.com/box-office-chart/daily/2023/12/08" xr:uid="{ADA10987-FE55-3C4B-BB33-41248F373075}"/>
    <hyperlink ref="B331" r:id="rId641" display="https://www.the-numbers.com/movie/Casablanca" xr:uid="{BF398647-033C-0E42-8131-3C9481801D98}"/>
    <hyperlink ref="B332" r:id="rId642" display="https://www.the-numbers.com/movie/Twilight-of-the-Warriors-Walled-In-(2024-China)" xr:uid="{42A258E1-6021-0F42-8520-8C3BEF4C0E45}"/>
    <hyperlink ref="C332" r:id="rId643" display="https://www.the-numbers.com/box-office-chart/daily/2024/08/09" xr:uid="{20E609E9-EB3B-2343-8B18-088E4E1DE441}"/>
    <hyperlink ref="B333" r:id="rId644" display="https://www.the-numbers.com/movie/Harry-Potter-and-the-Order-of-the-Phoenix" xr:uid="{172FC122-2315-DA49-9539-82F8CCC377FC}"/>
    <hyperlink ref="C333" r:id="rId645" display="https://www.the-numbers.com/box-office-chart/daily/2007/07/11" xr:uid="{680F5C44-5083-2840-83D7-C28FA125CCAF}"/>
    <hyperlink ref="B334" r:id="rId646" display="https://www.the-numbers.com/movie/Millers-Girl-(2024)" xr:uid="{3E95A173-998D-8F4F-90DA-B811274F2222}"/>
    <hyperlink ref="C334" r:id="rId647" display="https://www.the-numbers.com/box-office-chart/daily/2024/01/26" xr:uid="{9AF10A66-8FA1-5F49-90AB-51DDABAF5494}"/>
    <hyperlink ref="B335" r:id="rId648" display="https://www.the-numbers.com/movie/Fall-The-(2008)" xr:uid="{B068F242-C189-5A42-8FCD-E45301A0B2ED}"/>
    <hyperlink ref="C335" r:id="rId649" display="https://www.the-numbers.com/box-office-chart/daily/2008/05/09" xr:uid="{500E16F0-02E7-8746-9BCC-04E9C91A3C88}"/>
    <hyperlink ref="B336" r:id="rId650" display="https://www.the-numbers.com/movie/Silent-Voice-A-(2016-Japan)" xr:uid="{C5C1D091-52C6-8E4C-99D4-EFCED2F3A2A4}"/>
    <hyperlink ref="C336" r:id="rId651" display="https://www.the-numbers.com/box-office-chart/daily/2019/04/02" xr:uid="{DA7E957B-FA71-3C40-BA01-79647EE65948}"/>
    <hyperlink ref="B337" r:id="rId652" display="https://www.the-numbers.com/movie/Lahn-mah-(2024-Thailand)" xr:uid="{7B4AFA56-FA9A-A249-8B6C-727F33090582}"/>
    <hyperlink ref="C337" r:id="rId653" display="https://www.the-numbers.com/box-office-chart/daily/2024/09/13" xr:uid="{F9A58C48-3F5B-FF49-A2FD-19A209A26389}"/>
    <hyperlink ref="B338" r:id="rId654" display="https://www.the-numbers.com/movie/Memory-(2023)" xr:uid="{045DBD23-1961-DA47-B513-3E17470BAE60}"/>
    <hyperlink ref="C338" r:id="rId655" display="https://www.the-numbers.com/box-office-chart/daily/2023/12/22" xr:uid="{61985991-75E8-2E4E-9855-8B00083CA8C2}"/>
    <hyperlink ref="B339" r:id="rId656" display="https://www.the-numbers.com/movie/Nightmare-on-Elm-Street-A-(1984)" xr:uid="{ACAB59E3-4D1A-B148-A7D9-DCAEAB97CFEB}"/>
    <hyperlink ref="B340" r:id="rId657" display="https://www.the-numbers.com/movie/Dunki-(2023-India)" xr:uid="{B5F3112A-7FF3-604E-BE14-6D9E06645482}"/>
    <hyperlink ref="C340" r:id="rId658" display="https://www.the-numbers.com/box-office-chart/daily/2023/12/21" xr:uid="{A3A1A901-0802-C144-AA0F-47A55C4A6B85}"/>
    <hyperlink ref="B341" r:id="rId659" display="https://www.the-numbers.com/movie/Harry-Potter-and-the-Deathly-Hallows-Part-I" xr:uid="{35DCE2AC-1464-F348-B425-D4A9A3AE33C5}"/>
    <hyperlink ref="C341" r:id="rId660" display="https://www.the-numbers.com/box-office-chart/daily/2010/11/19" xr:uid="{7113E5A2-FD9D-314A-A31D-9561DA120D89}"/>
    <hyperlink ref="B342" r:id="rId661" display="https://www.the-numbers.com/movie/We-Grown-Now-(2024)" xr:uid="{F798855C-5F3C-4C40-896F-AA4248835C39}"/>
    <hyperlink ref="C342" r:id="rId662" display="https://www.the-numbers.com/box-office-chart/daily/2024/04/19" xr:uid="{4A1E8A2F-8936-014C-AFA5-903D8BADEE8F}"/>
    <hyperlink ref="B343" r:id="rId663" display="https://www.the-numbers.com/movie/Kung-Fu-Panda-(2008)" xr:uid="{F0211DDD-2F99-B14F-AE17-57FFB5430363}"/>
    <hyperlink ref="C343" r:id="rId664" display="https://www.the-numbers.com/box-office-chart/daily/2008/06/06" xr:uid="{8721019E-E75F-364B-9C37-0BF22C574CA5}"/>
    <hyperlink ref="B344" r:id="rId665" display="https://www.the-numbers.com/movie/Accidental-Texan-(2024)" xr:uid="{C3F34F64-C6AD-F449-87B7-969BB057E3F9}"/>
    <hyperlink ref="C344" r:id="rId666" display="https://www.the-numbers.com/box-office-chart/daily/2024/03/08" xr:uid="{72FE8FC2-4DC7-0047-B049-3246863D7940}"/>
    <hyperlink ref="B345" r:id="rId667" display="https://www.the-numbers.com/movie/Kuolleet-lehdet-(2023-Finland)" xr:uid="{DAAADFAF-4156-BB48-9524-F35F04A00CBB}"/>
    <hyperlink ref="C345" r:id="rId668" display="https://www.the-numbers.com/box-office-chart/daily/2023/11/17" xr:uid="{53D25AFD-4067-C946-A16D-A278B2E83D4A}"/>
    <hyperlink ref="B346" r:id="rId669" display="https://www.the-numbers.com/movie/I-Am-Celine-Dion-(2024)" xr:uid="{DCCDB270-DD3F-F645-944B-0C66D207D0B8}"/>
    <hyperlink ref="C346" r:id="rId670" display="https://www.the-numbers.com/box-office-chart/daily/2024/06/21" xr:uid="{69B2227C-8B89-6D46-930B-69766F94CD58}"/>
    <hyperlink ref="B347" r:id="rId671" display="https://www.the-numbers.com/movie/Spider-Man-Across-the-Spider-Verse-(2023)" xr:uid="{2AC94F40-AB39-F148-86C7-6C9E855CE50C}"/>
    <hyperlink ref="C347" r:id="rId672" display="https://www.the-numbers.com/box-office-chart/daily/2023/06/02" xr:uid="{0104EDCB-F19D-384A-A057-83C933BC3938}"/>
    <hyperlink ref="B348" r:id="rId673" display="https://www.the-numbers.com/movie/Housekeeping-for-Beginners-(2024-Macedonia)" xr:uid="{7931F524-7216-1743-B998-ABF5155881B7}"/>
    <hyperlink ref="C348" r:id="rId674" display="https://www.the-numbers.com/box-office-chart/daily/2024/04/05" xr:uid="{E37D0FC0-310F-894F-A285-889D9E43CDE3}"/>
    <hyperlink ref="B349" r:id="rId675" display="https://www.the-numbers.com/movie/Minions-The-Rise-of-Gru-(2021)" xr:uid="{7CA221BD-436A-9F4E-96E3-CF58C943308D}"/>
    <hyperlink ref="C349" r:id="rId676" display="https://www.the-numbers.com/box-office-chart/daily/2022/07/01" xr:uid="{E30DDD7F-1ECE-194E-A1E9-B513A660C88E}"/>
    <hyperlink ref="B350" r:id="rId677" display="https://www.the-numbers.com/movie/Gremlins" xr:uid="{99FEDE82-20BC-2D4B-9070-C099B503AFC6}"/>
    <hyperlink ref="B351" r:id="rId678" display="https://www.the-numbers.com/movie/Hopeful-The-(2024)" xr:uid="{13002532-F37A-3E48-89FF-2E9E9D075EEE}"/>
    <hyperlink ref="C351" r:id="rId679" display="https://www.the-numbers.com/box-office-chart/daily/2024/04/17" xr:uid="{6F754A79-46DE-4B45-8195-FCE31A59CE0F}"/>
    <hyperlink ref="B352" r:id="rId680" display="https://www.the-numbers.com/movie/How-to-Train-Your-Dragon" xr:uid="{8FE60FF9-C93D-4443-8928-CC7F02819FBD}"/>
    <hyperlink ref="C352" r:id="rId681" display="https://www.the-numbers.com/box-office-chart/daily/2010/03/26" xr:uid="{DC5946FC-1EA6-4742-9549-F61F584B8D75}"/>
    <hyperlink ref="B353" r:id="rId682" display="https://www.the-numbers.com/movie/National-Anthem-(2024)" xr:uid="{4F831C6A-7E7E-E04A-993C-D74E0DFC64D1}"/>
    <hyperlink ref="C353" r:id="rId683" display="https://www.the-numbers.com/box-office-chart/daily/2024/07/12" xr:uid="{216EEE5B-8F7A-A94D-84DE-4B8828B81B3B}"/>
    <hyperlink ref="B354" r:id="rId684" display="https://www.the-numbers.com/movie/Batman-The-(2021)" xr:uid="{ACCAFECC-DA15-A04C-B0A7-86543E9F6E47}"/>
    <hyperlink ref="C354" r:id="rId685" display="https://www.the-numbers.com/box-office-chart/daily/2022/03/01" xr:uid="{97BBF80C-444B-E84E-815F-CBA2FC5F5CA1}"/>
    <hyperlink ref="B355" r:id="rId686" display="https://www.the-numbers.com/movie/Lost-Boys-The" xr:uid="{FACD3862-CABE-7749-B041-446C919AE07F}"/>
    <hyperlink ref="B356" r:id="rId687" display="https://www.the-numbers.com/movie/Dr-Seuss-The-Grinch-(2018)" xr:uid="{62777856-BD93-3B4E-A204-79E19C6A81B5}"/>
    <hyperlink ref="C356" r:id="rId688" display="https://www.the-numbers.com/box-office-chart/daily/2018/11/09" xr:uid="{778989B1-73C9-8E45-AE71-4E878707BAC5}"/>
    <hyperlink ref="B357" r:id="rId689" display="https://www.the-numbers.com/movie/Bastarden-(2024-Denmark)" xr:uid="{56B7A8AA-1798-0146-A71E-84DF1B743A64}"/>
    <hyperlink ref="C357" r:id="rId690" display="https://www.the-numbers.com/box-office-chart/daily/2024/02/02" xr:uid="{CE7CBD25-D3B9-4641-86B6-0CF837190991}"/>
    <hyperlink ref="B358" r:id="rId691" display="https://www.the-numbers.com/movie/Escape-(2024-South-Korea)" xr:uid="{CB4E1A39-8A61-DA49-9037-C6E057DF33FD}"/>
    <hyperlink ref="C358" r:id="rId692" display="https://www.the-numbers.com/box-office-chart/daily/2024/07/05" xr:uid="{77D85602-A4FE-C34E-AD5C-617AB252D727}"/>
    <hyperlink ref="B359" r:id="rId693" display="https://www.the-numbers.com/movie/Carpenter-The-(2024)" xr:uid="{B6788285-E79B-6D4D-B39E-F9D9A17B5119}"/>
    <hyperlink ref="C359" r:id="rId694" display="https://www.the-numbers.com/box-office-chart/daily/2024/11/01" xr:uid="{6754F642-58C4-B24A-AA34-6AEAA7BE78E5}"/>
    <hyperlink ref="B360" r:id="rId695" display="https://www.the-numbers.com/movie/Sweet-East-The-(2023)" xr:uid="{10A637C0-4275-B14A-A232-6D0C08A15956}"/>
    <hyperlink ref="C360" r:id="rId696" display="https://www.the-numbers.com/box-office-chart/daily/2023/12/01" xr:uid="{B6A9B157-DE7F-A049-AA09-E555038444A4}"/>
    <hyperlink ref="B361" r:id="rId697" display="https://www.the-numbers.com/movie/Room-Next-Door-The-(2024-Spain)" xr:uid="{919D9701-73EB-A445-8316-02DFC5FF7E7A}"/>
    <hyperlink ref="C361" r:id="rId698" display="https://www.the-numbers.com/box-office-chart/daily/2024/12/20" xr:uid="{98F3EABF-6217-F346-AD79-7EB360D9B7E9}"/>
    <hyperlink ref="B362" r:id="rId699" display="https://www.the-numbers.com/movie/Seed-of-the-Sacred-Fig-The-(2024-Iran)" xr:uid="{39286F28-6461-1E40-95DC-B3157A9E9E79}"/>
    <hyperlink ref="C362" r:id="rId700" display="https://www.the-numbers.com/box-office-chart/daily/2024/11/27" xr:uid="{65A79189-B270-244C-9E09-BFF62205C529}"/>
    <hyperlink ref="B363" r:id="rId701" display="https://www.the-numbers.com/movie/Nostalghia" xr:uid="{F0045E13-2ADC-F343-B26A-A69FC630E2B5}"/>
    <hyperlink ref="C363" r:id="rId702" display="https://www.the-numbers.com/box-office-chart/daily/2013/05/31" xr:uid="{B0A24A55-E9CF-D744-8E36-5AC3355ABF21}"/>
    <hyperlink ref="B364" r:id="rId703" display="https://www.the-numbers.com/movie/Hijack-1971-(2024-South-Korea)" xr:uid="{AA4B6F0C-6052-9944-AC87-3E554B3AE203}"/>
    <hyperlink ref="C364" r:id="rId704" display="https://www.the-numbers.com/box-office-chart/daily/2024/07/05" xr:uid="{CE145F6D-6488-844D-AFB4-49450DCE04C3}"/>
    <hyperlink ref="B365" r:id="rId705" display="https://www.the-numbers.com/movie/Nickel-Boys-(2024)" xr:uid="{93B83633-31CF-4E40-BE3B-E0CE9451B0A6}"/>
    <hyperlink ref="C365" r:id="rId706" display="https://www.the-numbers.com/box-office-chart/daily/2024/12/13" xr:uid="{BECBAD14-CFF1-CD45-A219-CCF69BAB7132}"/>
    <hyperlink ref="B366" r:id="rId707" display="https://www.the-numbers.com/movie/Its-Only-Life-After-All-(2024)" xr:uid="{EA8C6725-CB6B-E94D-8AE2-A991EB91C1C7}"/>
    <hyperlink ref="C366" r:id="rId708" display="https://www.the-numbers.com/box-office-chart/daily/2024/04/10" xr:uid="{F8DCB1EB-5D92-1E40-A5EE-687391808AAF}"/>
    <hyperlink ref="B367" r:id="rId709" display="https://www.the-numbers.com/movie/Noryang-Deadly-Sea-(2023-South-Korea)" xr:uid="{ED8D2DA2-689F-C64A-9F93-AA3C60A551A8}"/>
    <hyperlink ref="C367" r:id="rId710" display="https://www.the-numbers.com/box-office-chart/daily/2023/12/22" xr:uid="{D806BAA4-683E-AD44-9B50-3753F8DB71F4}"/>
    <hyperlink ref="B368" r:id="rId711" display="https://www.the-numbers.com/movie/Batman" xr:uid="{2AE13FC3-7856-8743-BB15-BF970E2CA005}"/>
    <hyperlink ref="B369" r:id="rId712" display="https://www.the-numbers.com/movie/Old-Oak-The-(2023-United-Kingdom)" xr:uid="{35DA0F79-084F-C541-ACAC-6D45D6C37F3F}"/>
    <hyperlink ref="C369" r:id="rId713" display="https://www.the-numbers.com/box-office-chart/daily/2024/04/05" xr:uid="{38533C4F-5A00-FA48-B833-963381781FBC}"/>
    <hyperlink ref="B370" r:id="rId714" display="https://www.the-numbers.com/movie/Animal-(2023-India)" xr:uid="{41B516CD-4D03-5D4D-AE7D-B3ED3B2C926F}"/>
    <hyperlink ref="C370" r:id="rId715" display="https://www.the-numbers.com/box-office-chart/daily/2023/12/01" xr:uid="{7E31CF27-CFD6-A94A-985D-989476B8C53A}"/>
    <hyperlink ref="B371" r:id="rId716" display="https://www.the-numbers.com/movie/Just-a-Bit-Outside-The-Story-of-the-1982-Milwaukee-Brewers-(2024)" xr:uid="{BE311575-0B89-F64A-A89B-68C3243CBBDC}"/>
    <hyperlink ref="C371" r:id="rId717" display="https://www.the-numbers.com/box-office-chart/daily/2024/09/13" xr:uid="{2B3BC631-793F-DA4D-9EBD-CF905D6B84EF}"/>
    <hyperlink ref="B372" r:id="rId718" display="https://www.the-numbers.com/movie/Asphalt-City-(2023)" xr:uid="{7A0B65B6-8DE2-C44F-AD90-A2E7306A65FC}"/>
    <hyperlink ref="C372" r:id="rId719" display="https://www.the-numbers.com/box-office-chart/daily/2024/03/29" xr:uid="{1DC56773-3166-2944-AB47-0C07CB916160}"/>
    <hyperlink ref="B373" r:id="rId720" display="https://www.the-numbers.com/movie/Ghost-Cat-Anzu-(2024-Japan)" xr:uid="{2CA530E0-4E75-F640-8EF4-8DCCC8ECFEDC}"/>
    <hyperlink ref="C373" r:id="rId721" display="https://www.the-numbers.com/box-office-chart/daily/2024/11/15" xr:uid="{44D1A8F9-4EC0-A443-9320-2111BEF0FFC1}"/>
    <hyperlink ref="B374" r:id="rId722" display="https://www.the-numbers.com/movie/September-5-(2024-Germany)" xr:uid="{7D122FF3-BA0C-6745-9BA3-68031C0928A4}"/>
    <hyperlink ref="C374" r:id="rId723" display="https://www.the-numbers.com/box-office-chart/daily/2024/12/13" xr:uid="{34277C73-48FE-B54A-8E69-99C45BC294FF}"/>
    <hyperlink ref="B375" r:id="rId724" display="https://www.the-numbers.com/movie/Pandas-(Documentary)" xr:uid="{EF76EB4D-00E4-CC47-BDDC-2776F3B12008}"/>
    <hyperlink ref="C375" r:id="rId725" display="https://www.the-numbers.com/box-office-chart/daily/2018/04/06" xr:uid="{0D6E7990-8921-EE46-B38E-3A741CEBF1DA}"/>
    <hyperlink ref="B376" r:id="rId726" display="https://www.the-numbers.com/movie/Peoples-Joker-The-(2024)" xr:uid="{EBEA9C29-B659-0049-8CF0-5F0E379C32EB}"/>
    <hyperlink ref="C376" r:id="rId727" display="https://www.the-numbers.com/box-office-chart/daily/2024/04/05" xr:uid="{D060743C-F744-9542-9512-9660C60A75F2}"/>
    <hyperlink ref="B377" r:id="rId728" display="https://www.the-numbers.com/movie/Dark-Knight-The" xr:uid="{04B2BED1-10A7-8B47-8A02-04B25E6000E4}"/>
    <hyperlink ref="C377" r:id="rId729" display="https://www.the-numbers.com/box-office-chart/daily/2008/07/18" xr:uid="{94E56E9C-D79E-3A4F-B6F8-AD097ADAE941}"/>
    <hyperlink ref="B378" r:id="rId730" display="https://www.the-numbers.com/movie/Trailer-Park-Boys-Presents-Standing-on-the-Shoulders-of-Kitties-(2024-Canada)" xr:uid="{CFF5CACC-C047-AD40-B961-8DAA832C31A3}"/>
    <hyperlink ref="C378" r:id="rId731" display="https://www.the-numbers.com/box-office-chart/daily/2024/12/06" xr:uid="{D1E431D9-59D4-DA4C-A46D-3DD896DB98BC}"/>
    <hyperlink ref="B379" r:id="rId732" display="https://www.the-numbers.com/movie/Thing-The-(1982)" xr:uid="{3E532E8E-428F-394D-9631-58077A2D65C7}"/>
    <hyperlink ref="B380" r:id="rId733" display="https://www.the-numbers.com/movie/LEGO-Movie-The" xr:uid="{EA68D1C3-ADF3-8B4E-B652-89359CFCE5CA}"/>
    <hyperlink ref="C380" r:id="rId734" display="https://www.the-numbers.com/box-office-chart/daily/2014/02/07" xr:uid="{45FCD314-702B-7F43-8BDC-A847EF8A8466}"/>
    <hyperlink ref="B381" r:id="rId735" display="https://www.the-numbers.com/movie/Luther-Never-Too-Much-(2024)" xr:uid="{80F23F9B-2A00-214D-A269-A67A59CC5749}"/>
    <hyperlink ref="C381" r:id="rId736" display="https://www.the-numbers.com/box-office-chart/daily/2024/11/01" xr:uid="{03CAF3CD-D79C-864E-9A3D-B8CC4617A733}"/>
    <hyperlink ref="B382" r:id="rId737" display="https://www.the-numbers.com/movie/Aggro-Dr1ft-(2024)" xr:uid="{4A4F366B-25CB-DA40-BCF1-0ABE4B9818A6}"/>
    <hyperlink ref="C382" r:id="rId738" display="https://www.the-numbers.com/box-office-chart/daily/2024/02/09" xr:uid="{59D2E4B0-6FC0-6642-B968-EC0080B1376D}"/>
    <hyperlink ref="B383" r:id="rId739" display="https://www.the-numbers.com/movie/Taylor-Swift-The-Eras-Tour-(2023)" xr:uid="{72AF5C60-3559-0146-B899-4F39E9F5B1BE}"/>
    <hyperlink ref="C383" r:id="rId740" display="https://www.the-numbers.com/box-office-chart/daily/2023/10/13" xr:uid="{22ED73A9-81BF-9640-82A1-DBC3385D9BBB}"/>
    <hyperlink ref="B384" r:id="rId741" display="https://www.the-numbers.com/movie/Mars-Express-(2023-France)" xr:uid="{13CDA3A3-B0B1-B843-BBF6-77273A1B2969}"/>
    <hyperlink ref="C384" r:id="rId742" display="https://www.the-numbers.com/box-office-chart/daily/2024/05/03" xr:uid="{FB8ED289-9226-DF4B-8481-C0C05C747E53}"/>
    <hyperlink ref="B385" r:id="rId743" display="https://www.the-numbers.com/movie/Beetlejuice" xr:uid="{28B2D59D-EB7E-9840-8A69-F6747B8078C3}"/>
    <hyperlink ref="B386" r:id="rId744" display="https://www.the-numbers.com/movie/Shift-The-(2023)" xr:uid="{85B5C799-D097-9B43-BF31-5E8B772CE971}"/>
    <hyperlink ref="C386" r:id="rId745" display="https://www.the-numbers.com/box-office-chart/daily/2023/12/01" xr:uid="{1C6E8E40-DC08-D241-B225-5D3C7742079D}"/>
    <hyperlink ref="B387" r:id="rId746" display="https://www.the-numbers.com/movie/Purple-Rain-(1984)" xr:uid="{F37FB7A8-E3A1-974E-BAAD-1EE34FC2BCA7}"/>
    <hyperlink ref="B388" r:id="rId747" display="https://www.the-numbers.com/movie/I-Did-It-My-Way-(2024-Hong-Kong)" xr:uid="{AB626BFB-37A4-EA40-9CDA-BFFDBB73EB43}"/>
    <hyperlink ref="C388" r:id="rId748" display="https://www.the-numbers.com/box-office-chart/daily/2024/01/12" xr:uid="{04932380-32BB-104A-899B-62AC92BE22DB}"/>
    <hyperlink ref="B389" r:id="rId749" display="https://www.the-numbers.com/movie/Big-Lebowski-The" xr:uid="{CC2BD2CF-AF3A-4341-BA93-38E21AFB7C89}"/>
    <hyperlink ref="C389" r:id="rId750" display="https://www.the-numbers.com/box-office-chart/daily/1998/03/06" xr:uid="{FBCB7E62-4DCA-7040-A45E-928EA10021AC}"/>
    <hyperlink ref="B390" r:id="rId751" display="https://www.the-numbers.com/movie/Femme-(2023-United-Kingdom)" xr:uid="{52B209E7-E14D-9649-961D-198D10FE6E0E}"/>
    <hyperlink ref="C390" r:id="rId752" display="https://www.the-numbers.com/box-office-chart/daily/2024/03/22" xr:uid="{65DBFD41-FFFF-784D-811E-298828D4EF45}"/>
    <hyperlink ref="B391" r:id="rId753" display="https://www.the-numbers.com/movie/Pride-and-Prejudice-(2005)" xr:uid="{24BF94DD-5C3A-BD42-86CC-66D134EF33A8}"/>
    <hyperlink ref="C391" r:id="rId754" display="https://www.the-numbers.com/box-office-chart/daily/2005/11/11" xr:uid="{0376E0E2-11C4-5242-BF01-F4B88156F9CB}"/>
    <hyperlink ref="B392" r:id="rId755" display="https://www.the-numbers.com/movie/Christmas-Story-A-(1983)" xr:uid="{6A989C70-73EA-EB46-8C9C-454C502858F0}"/>
    <hyperlink ref="B393" r:id="rId756" display="https://www.the-numbers.com/movie/Psycho-(1960)" xr:uid="{7BC61B9C-1523-B647-A1D0-3F7E5EC86C24}"/>
    <hyperlink ref="B394" r:id="rId757" display="https://www.the-numbers.com/movie/Fabuleux-destin-d-Amelie-Poulain-Le-(2001)" xr:uid="{D2BC28CC-2BC7-FA41-ABD7-7EDF8EEBB5E9}"/>
    <hyperlink ref="C394" r:id="rId758" display="https://www.the-numbers.com/box-office-chart/daily/2001/11/02" xr:uid="{53F63174-7B74-3243-8993-BBB4049CE8C6}"/>
    <hyperlink ref="B395" r:id="rId759" display="https://www.the-numbers.com/movie/Get-Away-(2024-United-Kingdom)" xr:uid="{E5B45565-AEFF-D342-9DFF-CB25D7C7A150}"/>
    <hyperlink ref="C395" r:id="rId760" display="https://www.the-numbers.com/box-office-chart/daily/2024/12/06" xr:uid="{187F930A-4D2C-504F-B718-84B9D93F621A}"/>
    <hyperlink ref="B396" r:id="rId761" display="https://www.the-numbers.com/movie/Conversation-The" xr:uid="{3236F8C4-C8A8-404B-8AC6-3E5BB27913DF}"/>
    <hyperlink ref="B397" r:id="rId762" display="https://www.the-numbers.com/movie/How-to-Have-Sex-(2023-United-Kingdom)" xr:uid="{8D1DD4EB-995E-2948-8D24-1233F5A5EC0E}"/>
    <hyperlink ref="C397" r:id="rId763" display="https://www.the-numbers.com/box-office-chart/daily/2024/02/02" xr:uid="{A95BCD24-89AB-6340-93A7-D4E69EE12C9C}"/>
    <hyperlink ref="B398" r:id="rId764" display="https://www.the-numbers.com/movie/Samouri-Le" xr:uid="{80A24427-1BCB-1E41-9AE4-33882078910B}"/>
    <hyperlink ref="B399" r:id="rId765" display="https://www.the-numbers.com/movie/ete-dernier-L-(2023-France)" xr:uid="{1CC96A79-03BD-9F4E-9638-7967D4DCC967}"/>
    <hyperlink ref="C399" r:id="rId766" display="https://www.the-numbers.com/box-office-chart/daily/2024/06/28" xr:uid="{A1815E49-EDAA-4A4B-9FD4-37D6B63EB597}"/>
    <hyperlink ref="B400" r:id="rId767" display="https://www.the-numbers.com/movie/I-Used-to-Be-Funny-(2023-Canada)" xr:uid="{BDB28575-CAEE-854E-8679-15E54D08DF5B}"/>
    <hyperlink ref="C400" r:id="rId768" display="https://www.the-numbers.com/box-office-chart/daily/2024/06/07" xr:uid="{35076AC3-0946-E04D-B95C-AAB9B5EDEA39}"/>
    <hyperlink ref="B401" r:id="rId769" display="https://www.the-numbers.com/movie/Saltburn-(2023)" xr:uid="{182CFBD0-20A3-9F4D-86C9-25E696AE83A1}"/>
    <hyperlink ref="C401" r:id="rId770" display="https://www.the-numbers.com/box-office-chart/daily/2023/11/17" xr:uid="{60B033E8-B389-5B4A-B44B-B17D7D61C619}"/>
    <hyperlink ref="B402" r:id="rId771" display="https://www.the-numbers.com/movie/Bocchi-The-Rock-Recap-Part-1-and-2-(2024-Japan)" xr:uid="{369892A3-E1F2-D24B-B6D3-69064855D0E9}"/>
    <hyperlink ref="C402" r:id="rId772" display="https://www.the-numbers.com/box-office-chart/daily/2024/10/04" xr:uid="{EF3BBCD7-4A26-2F41-94D9-1F5140ADFD51}"/>
    <hyperlink ref="B403" r:id="rId773" display="https://www.the-numbers.com/movie/Coup-(2024)" xr:uid="{4BE0CCD7-6BFB-B046-8C2B-C10F261E3B03}"/>
    <hyperlink ref="C403" r:id="rId774" display="https://www.the-numbers.com/box-office-chart/daily/2024/08/02" xr:uid="{EDA48721-68AD-CB40-80BB-40CFD451CC4D}"/>
    <hyperlink ref="B404" r:id="rId775" display="https://www.the-numbers.com/movie/Remembering-Gene-Wilder-(2024)" xr:uid="{8C48C56A-691A-E841-B527-65C44381CDA3}"/>
    <hyperlink ref="C404" r:id="rId776" display="https://www.the-numbers.com/box-office-chart/daily/2024/03/15" xr:uid="{1C24FABE-FC40-F44C-9822-955133D6F520}"/>
    <hyperlink ref="B405" r:id="rId777" display="https://www.the-numbers.com/movie/Monk-and-the-Gun-The-(2024-Bhutan)" xr:uid="{E868A2C0-7EE7-934E-83E7-E543172A5EB1}"/>
    <hyperlink ref="C405" r:id="rId778" display="https://www.the-numbers.com/box-office-chart/daily/2024/02/09" xr:uid="{95B0F271-A536-9346-8D5E-69489F57A3C7}"/>
    <hyperlink ref="B406" r:id="rId779" display="https://www.the-numbers.com/movie/No-Way-Up-(2024)" xr:uid="{BB0560AB-667B-0E4A-A6CE-9846F196B84A}"/>
    <hyperlink ref="C406" r:id="rId780" display="https://www.the-numbers.com/box-office-chart/daily/2024/02/16" xr:uid="{E461C440-1007-224F-BA82-5F75A25A1828}"/>
    <hyperlink ref="B407" r:id="rId781" display="https://www.the-numbers.com/movie/Mon-chat-et-moi-la-grande-aventure-de-rrou-(2023-France)" xr:uid="{C3DCA1D5-7D1D-E24E-A7B5-88CB95415C21}"/>
    <hyperlink ref="C407" r:id="rId782" display="https://www.the-numbers.com/box-office-chart/daily/2024/03/29" xr:uid="{6505C613-B5A2-0A4B-973A-DBFAF5119844}"/>
    <hyperlink ref="B408" r:id="rId783" display="https://www.the-numbers.com/movie/Iron-Giant-The" xr:uid="{E911066C-0CA3-124E-8F5C-6EC21D5C2912}"/>
    <hyperlink ref="C408" r:id="rId784" display="https://www.the-numbers.com/box-office-chart/daily/1999/08/04" xr:uid="{C9B1C81F-5976-8648-9FE1-D4BB418AECD1}"/>
    <hyperlink ref="B409" r:id="rId785" display="https://www.the-numbers.com/movie/Vertigo-(1958)" xr:uid="{A98F0F43-D394-9B47-8801-C93B701D429A}"/>
    <hyperlink ref="B410" r:id="rId786" display="https://www.the-numbers.com/movie/Christmas-Eve-in-Millers-Point-(2024)" xr:uid="{68061828-86B9-524E-9569-ACF529428E4F}"/>
    <hyperlink ref="C410" r:id="rId787" display="https://www.the-numbers.com/box-office-chart/daily/2024/11/08" xr:uid="{ED504AB5-DCA4-2E4E-8621-714B378CF737}"/>
    <hyperlink ref="B411" r:id="rId788" display="https://www.the-numbers.com/movie/Chlopi-(2023-Poland)" xr:uid="{D1775EAB-70C2-E74E-88D7-163B0A992F1F}"/>
    <hyperlink ref="C411" r:id="rId789" display="https://www.the-numbers.com/box-office-chart/daily/2024/01/26" xr:uid="{8258EE6A-F2F4-2C4B-8493-EE5CCAAB6AC8}"/>
    <hyperlink ref="B412" r:id="rId790" display="https://www.the-numbers.com/movie/Weak-Layers-(2024)" xr:uid="{8A41F7AB-C56B-0A43-9727-8F5841B78EC5}"/>
    <hyperlink ref="C412" r:id="rId791" display="https://www.the-numbers.com/box-office-chart/daily/2024/01/05" xr:uid="{197468BA-2F36-8B45-80F2-F01D0123B689}"/>
    <hyperlink ref="B413" r:id="rId792" display="https://www.the-numbers.com/movie/Good-Half-The-(2024)" xr:uid="{B7ECEB8D-FB3E-364D-B652-9093FA5BCF27}"/>
    <hyperlink ref="C413" r:id="rId793" display="https://www.the-numbers.com/box-office-chart/daily/2024/07/23" xr:uid="{682EA915-0069-6E43-AD38-54CEC0CAA95D}"/>
    <hyperlink ref="B414" r:id="rId794" display="https://www.the-numbers.com/movie/North-by-Northwest-(1959)" xr:uid="{AF2D79DA-90EA-484A-9E8A-B501BDE87EEF}"/>
    <hyperlink ref="B415" r:id="rId795" display="https://www.the-numbers.com/movie/2001-A-Space-Odyssey" xr:uid="{90014920-75F3-1842-A139-BFA3D9452809}"/>
    <hyperlink ref="B416" r:id="rId796" display="https://www.the-numbers.com/movie/Tokyo-Cowboy-(2024)" xr:uid="{675E4477-B7A5-C740-9979-3F427C781A6B}"/>
    <hyperlink ref="C416" r:id="rId797" display="https://www.the-numbers.com/box-office-chart/daily/2024/08/30" xr:uid="{3FEFF798-91E6-8743-B99F-5900B8C5C38D}"/>
    <hyperlink ref="B417" r:id="rId798" display="https://www.the-numbers.com/movie/Bird-(2024-United-Kingdom)" xr:uid="{62A0F763-4826-D740-A8D6-23B46538A9FB}"/>
    <hyperlink ref="C417" r:id="rId799" display="https://www.the-numbers.com/box-office-chart/daily/2024/11/08" xr:uid="{36CB15D6-3BD9-DF4F-B902-95C925BEAE26}"/>
    <hyperlink ref="B418" r:id="rId800" display="https://www.the-numbers.com/movie/Oh-Canada-(2024)" xr:uid="{68BDCB01-0783-2949-BB4D-8062FED7D688}"/>
    <hyperlink ref="C418" r:id="rId801" display="https://www.the-numbers.com/box-office-chart/daily/2024/12/06" xr:uid="{05F6AA42-D4C5-284C-866D-9ADED8807924}"/>
    <hyperlink ref="B419" r:id="rId802" display="https://www.the-numbers.com/movie/Lola-rennt" xr:uid="{3ECEB422-700E-B04D-AC01-2C9093C80E73}"/>
    <hyperlink ref="C419" r:id="rId803" display="https://www.the-numbers.com/box-office-chart/daily/1999/06/18" xr:uid="{84455AA7-3038-7941-8A3B-B4B6747F3491}"/>
    <hyperlink ref="B420" r:id="rId804" display="https://www.the-numbers.com/movie/Thanksgiving-(2023)" xr:uid="{215BE183-1E4C-F54B-BBC2-87B4572D0598}"/>
    <hyperlink ref="C420" r:id="rId805" display="https://www.the-numbers.com/box-office-chart/daily/2023/11/17" xr:uid="{EC1492C8-0D4C-034F-8CA7-EDB8FB485EF5}"/>
    <hyperlink ref="B421" r:id="rId806" display="https://www.the-numbers.com/movie/Rocky-Horror-Picture-Show-The" xr:uid="{DAE4E400-D130-A647-85DA-77FD9FFE46E2}"/>
    <hyperlink ref="B422" r:id="rId807" display="https://www.the-numbers.com/movie/Soundtrack-to-a-Coup-d-Etat-(2024-Belgium)" xr:uid="{DA4A2623-3332-FB42-89D0-9BFDF6E21506}"/>
    <hyperlink ref="C422" r:id="rId808" display="https://www.the-numbers.com/box-office-chart/daily/2024/11/01" xr:uid="{01C83AF4-98FE-2F44-933C-198CDB896B9F}"/>
    <hyperlink ref="B423" r:id="rId809" display="https://www.the-numbers.com/movie/Land-Before-Time-The" xr:uid="{BC187249-F362-1F40-9269-29D412DBB32E}"/>
    <hyperlink ref="B424" r:id="rId810" display="https://www.the-numbers.com/movie/End-The-(2024)" xr:uid="{5805CC26-2B22-7340-A012-B15ADDA99340}"/>
    <hyperlink ref="C424" r:id="rId811" display="https://www.the-numbers.com/box-office-chart/daily/2024/12/06" xr:uid="{27858AB5-4CC7-B54F-93DA-763277492AA6}"/>
    <hyperlink ref="B425" r:id="rId812" display="https://www.the-numbers.com/movie/Raayan-(2024-India)" xr:uid="{1944D251-EAA2-DC4A-9328-3A61AA930EB8}"/>
    <hyperlink ref="C425" r:id="rId813" display="https://www.the-numbers.com/box-office-chart/daily/2024/07/26" xr:uid="{F337F047-1B9A-824D-B76A-BE9B984B2F72}"/>
    <hyperlink ref="B426" r:id="rId814" display="https://www.the-numbers.com/movie/Scott-Pilgrim-vs-The-World" xr:uid="{734C3A02-48D1-5E40-A01F-9B41ACE91543}"/>
    <hyperlink ref="C426" r:id="rId815" display="https://www.the-numbers.com/box-office-chart/daily/2010/08/13" xr:uid="{CA4980FB-CD9C-0C49-973D-912403D53407}"/>
    <hyperlink ref="B427" r:id="rId816" display="https://www.the-numbers.com/movie/Poolman-(2024)" xr:uid="{2EE9BABC-41A5-7242-A8BD-0B3F4989AE88}"/>
    <hyperlink ref="C427" r:id="rId817" display="https://www.the-numbers.com/box-office-chart/daily/2024/05/10" xr:uid="{8B18A1DB-FED3-D649-95C4-AEE6EA999274}"/>
    <hyperlink ref="B428" r:id="rId818" display="https://www.the-numbers.com/movie/Love-Actually" xr:uid="{49854D34-5476-4644-BD34-1D9509AB9A6D}"/>
    <hyperlink ref="C428" r:id="rId819" display="https://www.the-numbers.com/box-office-chart/daily/2003/11/07" xr:uid="{D8FF85DF-0CC0-984A-BAE0-576809C18E89}"/>
    <hyperlink ref="B429" r:id="rId820" display="https://www.the-numbers.com/movie/Sometimes-I-Think-About-Dying-(2024)" xr:uid="{D2CEEE35-C8A8-CE41-B911-C7E6075FF96C}"/>
    <hyperlink ref="C429" r:id="rId821" display="https://www.the-numbers.com/box-office-chart/daily/2024/01/26" xr:uid="{12393D6B-9644-E44F-92D6-8B9AD4C86564}"/>
    <hyperlink ref="B430" r:id="rId822" display="https://www.the-numbers.com/movie/Shaun-of-the-Dead" xr:uid="{E1252157-A88E-1448-825E-F29EC81E6CAC}"/>
    <hyperlink ref="C430" r:id="rId823" display="https://www.the-numbers.com/box-office-chart/daily/2004/09/24" xr:uid="{D0336FAD-CC55-6F4D-8784-B919217C823A}"/>
    <hyperlink ref="B431" r:id="rId824" display="https://www.the-numbers.com/movie/Casa-Bonita-Mi-Amor-(2024)" xr:uid="{8D776CB8-0440-D64A-BD91-CAA8BF3700CC}"/>
    <hyperlink ref="C431" r:id="rId825" display="https://www.the-numbers.com/box-office-chart/daily/2024/09/06" xr:uid="{37BB8007-A61C-1646-A961-CA66C6CF1BD8}"/>
    <hyperlink ref="B432" r:id="rId826" display="https://www.the-numbers.com/movie/Across-the-River-and-Into-the-Trees-(2023-United-Kingdom)" xr:uid="{7A8C9BD1-11B0-4945-BF29-28FC49F85DD1}"/>
    <hyperlink ref="C432" r:id="rId827" display="https://www.the-numbers.com/box-office-chart/daily/2024/08/30" xr:uid="{EB2B1FBE-213E-E347-AE76-9B323BBDCF01}"/>
    <hyperlink ref="B433" r:id="rId828" display="https://www.the-numbers.com/movie/Shrek-2" xr:uid="{60868F69-7CFA-844D-98BF-76A4985C9D0E}"/>
    <hyperlink ref="C433" r:id="rId829" display="https://www.the-numbers.com/box-office-chart/daily/2004/05/19" xr:uid="{ED729812-1EEC-4B42-8E84-E726DBDBA4E5}"/>
    <hyperlink ref="B434" r:id="rId830" display="https://www.the-numbers.com/movie/Customs-Frontline-(2024-Hong-Kong)" xr:uid="{C2F55E76-DCCD-424C-AD7C-CFF9C31D8321}"/>
    <hyperlink ref="C434" r:id="rId831" display="https://www.the-numbers.com/box-office-chart/daily/2024/07/19" xr:uid="{A51BFA55-5FC4-2A46-8963-961E49615DF8}"/>
    <hyperlink ref="B435" r:id="rId832" display="https://www.the-numbers.com/movie/Eyes-Wide-Shut" xr:uid="{347E75E0-70A6-E64D-962C-3C3F5156308E}"/>
    <hyperlink ref="C435" r:id="rId833" display="https://www.the-numbers.com/box-office-chart/daily/1999/07/16" xr:uid="{3AB00B32-7B47-A647-8470-60F8FEE950B2}"/>
    <hyperlink ref="B436" r:id="rId834" display="https://www.the-numbers.com/movie/Kuru-Otlar-Ustune-(2023-Turkey)" xr:uid="{9C97C337-636A-084B-B7AF-D5D1BC3399AA}"/>
    <hyperlink ref="C436" r:id="rId835" display="https://www.the-numbers.com/box-office-chart/daily/2024/02/23" xr:uid="{7FB142FB-7A24-D146-B9CC-2E5378AF35EA}"/>
    <hyperlink ref="B437" r:id="rId836" display="https://www.the-numbers.com/movie/Dazed-and-Confused" xr:uid="{1413B088-892C-1243-9670-8AC5A1BD9054}"/>
    <hyperlink ref="B438" r:id="rId837" display="https://www.the-numbers.com/movie/Neverending-Story-The-(1984)" xr:uid="{F9A4D05F-B51D-7345-8F82-9DD21491C230}"/>
    <hyperlink ref="B439" r:id="rId838" display="https://www.the-numbers.com/movie/Sugarcane-(2024)" xr:uid="{FD79C157-D1EC-054C-A06A-240CEA07CC45}"/>
    <hyperlink ref="C439" r:id="rId839" display="https://www.the-numbers.com/box-office-chart/daily/2024/08/09" xr:uid="{FF2E771F-1E33-A64E-AFE6-E0573D927A59}"/>
    <hyperlink ref="B440" r:id="rId840" display="https://www.the-numbers.com/movie/War-Game-(2024)" xr:uid="{DF6DB301-B39A-B543-AE33-28BA206F706E}"/>
    <hyperlink ref="C440" r:id="rId841" display="https://www.the-numbers.com/box-office-chart/daily/2024/08/02" xr:uid="{553D5FF2-6024-BB4A-9736-1F9A76AD731C}"/>
    <hyperlink ref="B441" r:id="rId842" display="https://www.the-numbers.com/movie/Inception" xr:uid="{7DFF31C3-C490-244A-9078-5284DA9F0A85}"/>
    <hyperlink ref="C441" r:id="rId843" display="https://www.the-numbers.com/box-office-chart/daily/2010/07/16" xr:uid="{DA85B28C-3450-6847-A7A5-EB7E4A188256}"/>
    <hyperlink ref="B442" r:id="rId844" display="https://www.the-numbers.com/movie/Dial-M-for-Murder-(1954)" xr:uid="{C5FFA050-0FA3-514C-A70B-8FD4E47EF9E7}"/>
    <hyperlink ref="B443" r:id="rId845" display="https://www.the-numbers.com/movie/God-and-Country-The-Rise-Of-Christian-Nationalism-(2024)" xr:uid="{0CFDAAE2-68C7-144E-B8A7-8A686478686C}"/>
    <hyperlink ref="C443" r:id="rId846" display="https://www.the-numbers.com/box-office-chart/daily/2024/02/16" xr:uid="{386CE0A8-81CB-B048-8678-A875FCCF4B54}"/>
    <hyperlink ref="B444" r:id="rId847" display="https://www.the-numbers.com/movie/Monster-(2023-Japan)" xr:uid="{2CF5C915-77DF-AE43-BF65-4105040C1470}"/>
    <hyperlink ref="C444" r:id="rId848" display="https://www.the-numbers.com/box-office-chart/daily/2023/11/22" xr:uid="{F5A3B716-D621-5B42-9FC8-B5EE44A6F99A}"/>
    <hyperlink ref="B445" r:id="rId849" display="https://www.the-numbers.com/movie/Armee-des-ombres-L" xr:uid="{95432B70-0C73-9B41-B53C-92AFF0543AD3}"/>
    <hyperlink ref="C445" r:id="rId850" display="https://www.the-numbers.com/box-office-chart/daily/2006/04/28" xr:uid="{F17EB968-4ACF-CA4B-BCF2-061805DAE3F4}"/>
    <hyperlink ref="B446" r:id="rId851" display="https://www.the-numbers.com/movie/Stress-Positions-(2024)" xr:uid="{DA6975AD-E374-4140-8131-0715090AC7F8}"/>
    <hyperlink ref="C446" r:id="rId852" display="https://www.the-numbers.com/box-office-chart/daily/2024/04/19" xr:uid="{ED3ABAA8-BEA1-2D49-B193-02C334D8CB06}"/>
    <hyperlink ref="B447" r:id="rId853" display="https://www.the-numbers.com/movie/Frikis-Los-(2024)" xr:uid="{48AAB3AD-6C1A-C647-931C-182178BA4389}"/>
    <hyperlink ref="C447" r:id="rId854" display="https://www.the-numbers.com/box-office-chart/daily/2024/12/20" xr:uid="{621A3C98-F350-6147-BF0E-281B85F50D09}"/>
    <hyperlink ref="B448" r:id="rId855" display="https://www.the-numbers.com/movie/Casper-(1995)" xr:uid="{78A98774-0AA3-7B4F-847E-6B4B64F9D86C}"/>
    <hyperlink ref="B449" r:id="rId856" display="https://www.the-numbers.com/movie/Mon-crime-(2023-France)" xr:uid="{DAEC40F1-E34A-8347-8EAD-C36D90DA741C}"/>
    <hyperlink ref="C449" r:id="rId857" display="https://www.the-numbers.com/box-office-chart/daily/2023/12/25" xr:uid="{DCD3688C-0D58-A24D-840C-ECF3AD8DD62D}"/>
    <hyperlink ref="B450" r:id="rId858" display="https://www.the-numbers.com/movie/Carol-Doda-Topless-at-the-Condor-(2024)" xr:uid="{B465D66D-30EB-D844-AA62-C274E4A3A1EC}"/>
    <hyperlink ref="C450" r:id="rId859" display="https://www.the-numbers.com/box-office-chart/daily/2024/03/22" xr:uid="{4D2C2E6B-C889-C847-B4D1-3160B8CABB05}"/>
    <hyperlink ref="B451" r:id="rId860" display="https://www.the-numbers.com/movie/Dahomey-(2024-France)" xr:uid="{29B1BA10-6258-A14C-B9C8-B3430C9F723B}"/>
    <hyperlink ref="C451" r:id="rId861" display="https://www.the-numbers.com/box-office-chart/daily/2024/10/25" xr:uid="{0FDAA86E-40F1-114B-9C05-2B0113EB7FB0}"/>
    <hyperlink ref="B452" r:id="rId862" display="https://www.the-numbers.com/movie/Field-of-Dreams-(1989)" xr:uid="{C3505EC8-9D03-A341-AC32-808F68055C71}"/>
    <hyperlink ref="B453" r:id="rId863" display="https://www.the-numbers.com/movie/Totem-(2023-Mexico)" xr:uid="{0D714F97-D709-3642-AEBF-BA26FCD7048B}"/>
    <hyperlink ref="C453" r:id="rId864" display="https://www.the-numbers.com/box-office-chart/daily/2024/01/26" xr:uid="{B880C922-BF49-704A-AF5E-21AFEDB1DCC2}"/>
    <hyperlink ref="B454" r:id="rId865" display="https://www.the-numbers.com/movie/Zielona-granica-(2023-Poland)" xr:uid="{E85F0A30-CD5B-2145-B767-D43B7CB16559}"/>
    <hyperlink ref="C454" r:id="rId866" display="https://www.the-numbers.com/box-office-chart/daily/2024/06/21" xr:uid="{46841454-8C1A-ED4F-8524-DB818260433C}"/>
    <hyperlink ref="B455" r:id="rId867" display="https://www.the-numbers.com/movie/Mask-The" xr:uid="{FA556C79-1204-A04C-8BA1-3B096608F2F9}"/>
    <hyperlink ref="B456" r:id="rId868" display="https://www.the-numbers.com/movie/Notebook-The" xr:uid="{1A106997-D928-9642-B4CD-81206D918C98}"/>
    <hyperlink ref="C456" r:id="rId869" display="https://www.the-numbers.com/box-office-chart/daily/2004/06/25" xr:uid="{D687195F-2035-B040-A5E3-0C13061388B1}"/>
    <hyperlink ref="B457" r:id="rId870" display="https://www.the-numbers.com/movie/Blade-Runner-(1982)" xr:uid="{98742C65-F0CA-504F-8691-81B4B34C799A}"/>
    <hyperlink ref="B458" r:id="rId871" display="https://www.the-numbers.com/movie/Last-Stop-in-Yuma-County-The-(2024)" xr:uid="{D9E7FE12-2725-5745-B9A2-8BDC33D8C7F8}"/>
    <hyperlink ref="C458" r:id="rId872" display="https://www.the-numbers.com/box-office-chart/daily/2024/05/10" xr:uid="{8BAE8A1D-C2EB-2E4D-882D-E97EBF4F48F6}"/>
    <hyperlink ref="B459" r:id="rId873" display="https://www.the-numbers.com/movie/Filles-d-Olfa-Les-(2023-France)" xr:uid="{81101C7C-BEE2-FD48-8056-C2EA5841EA8A}"/>
    <hyperlink ref="C459" r:id="rId874" display="https://www.the-numbers.com/box-office-chart/daily/2023/10/27" xr:uid="{3CF5A42F-2F23-8A40-8354-806CD8DA1349}"/>
    <hyperlink ref="B460" r:id="rId875" display="https://www.the-numbers.com/movie/Deep-Sea-3D" xr:uid="{77844DE1-62FB-A84F-901B-E3AEDCEED988}"/>
    <hyperlink ref="C460" r:id="rId876" display="https://www.the-numbers.com/box-office-chart/daily/2006/03/03" xr:uid="{E36E49C2-E10C-594A-852B-8FEB1DC7418B}"/>
    <hyperlink ref="B461" r:id="rId877" display="https://www.the-numbers.com/movie/When-Harry-Met-Sally-(1989)" xr:uid="{1169D3F8-B489-C24C-ABE9-BDB35B3D7969}"/>
    <hyperlink ref="B462" r:id="rId878" display="https://www.the-numbers.com/movie/Dandelion-(2024)" xr:uid="{559AAF5E-BF5B-D04F-A5F3-B216A288C57A}"/>
    <hyperlink ref="C462" r:id="rId879" display="https://www.the-numbers.com/box-office-chart/daily/2024/07/12" xr:uid="{EFF7BA21-7F2B-4848-80E6-CDA79CDE98F8}"/>
    <hyperlink ref="B463" r:id="rId880" display="https://www.the-numbers.com/movie/In-the-Summers-(2024)" xr:uid="{21861EF7-FAC8-9347-B2CB-98594F1063DF}"/>
    <hyperlink ref="C463" r:id="rId881" display="https://www.the-numbers.com/box-office-chart/daily/2024/09/20" xr:uid="{61187231-C906-9849-8F95-7B97E1B01185}"/>
    <hyperlink ref="B464" r:id="rId882" display="https://www.the-numbers.com/movie/Fitting-In-(2024-Canada)" xr:uid="{BF76E2A7-573A-AE4E-ADEF-D624B7C7313B}"/>
    <hyperlink ref="C464" r:id="rId883" display="https://www.the-numbers.com/box-office-chart/daily/2024/02/02" xr:uid="{FF17C87B-0AF5-7544-A293-103846F72B43}"/>
    <hyperlink ref="B465" r:id="rId884" display="https://www.the-numbers.com/movie/Ryuichi-Sakamoto-Opus-(2023-Japan)" xr:uid="{F600D674-E923-5C4F-8F36-C6761230302C}"/>
    <hyperlink ref="C465" r:id="rId885" display="https://www.the-numbers.com/box-office-chart/daily/2024/03/15" xr:uid="{088E271F-348F-3A4D-B3E9-668BA5C2EFA5}"/>
    <hyperlink ref="B466" r:id="rId886" display="https://www.the-numbers.com/movie/Offret" xr:uid="{5F3EF846-B43E-0043-B9E9-3B5B5FA295B0}"/>
    <hyperlink ref="C466" r:id="rId887" display="https://www.the-numbers.com/box-office-chart/daily/2014/11/07" xr:uid="{0ABCB959-5C35-A040-93FB-76E85A05ED59}"/>
    <hyperlink ref="B467" r:id="rId888" display="https://www.the-numbers.com/movie/Selena" xr:uid="{6CCE9BB2-80B0-E647-9B67-E53DECBABA8D}"/>
    <hyperlink ref="B468" r:id="rId889" display="https://www.the-numbers.com/movie/Fragile-Flower-A-(2024-Vietnam)" xr:uid="{6B9084DF-698B-1245-988E-4E141FADADB8}"/>
    <hyperlink ref="C468" r:id="rId890" display="https://www.the-numbers.com/box-office-chart/daily/2024/03/29" xr:uid="{E63F0492-0FD2-384F-9DBD-A0CF53FBC246}"/>
    <hyperlink ref="B469" r:id="rId891" display="https://www.the-numbers.com/movie/Mad-Max-Fury-Road" xr:uid="{A5E51AB4-3787-E24F-A229-1D2A4498C50D}"/>
    <hyperlink ref="C469" r:id="rId892" display="https://www.the-numbers.com/box-office-chart/daily/2015/05/15" xr:uid="{0F07E174-D1B8-7C48-9112-7865B1F07D73}"/>
    <hyperlink ref="B470" r:id="rId893" display="https://www.the-numbers.com/movie/chambres-rouges-Les-(2023-Canada)" xr:uid="{36B2E7C7-F533-DA49-AA94-C7E223881725}"/>
    <hyperlink ref="C470" r:id="rId894" display="https://www.the-numbers.com/box-office-chart/daily/2024/09/06" xr:uid="{D0F33B52-1AF5-E241-8B26-B5FC2B12867A}"/>
    <hyperlink ref="B471" r:id="rId895" display="https://www.the-numbers.com/movie/Poltergeist-(1982)" xr:uid="{51DA7444-096A-4B40-B246-23E31B7D3EF6}"/>
    <hyperlink ref="B472" r:id="rId896" display="https://www.the-numbers.com/movie/Feeling-That-the-Time-for-Doing-Something-Has-Passed-The-(2024)" xr:uid="{845531E1-97E7-284A-825E-3D10393533DA}"/>
    <hyperlink ref="C472" r:id="rId897" display="https://www.the-numbers.com/box-office-chart/daily/2024/04/26" xr:uid="{B7833E48-4D33-F442-9816-A375820C7C55}"/>
    <hyperlink ref="B473" r:id="rId898" display="https://www.the-numbers.com/movie/Born-to-be-Wild-3D" xr:uid="{5CE4DBF9-D47A-7744-A518-7CD2DE930947}"/>
    <hyperlink ref="C473" r:id="rId899" display="https://www.the-numbers.com/box-office-chart/daily/2011/04/08" xr:uid="{D6FBFCF8-E84B-9145-AC3A-2BAC2EDF3E49}"/>
    <hyperlink ref="B474" r:id="rId900" display="https://www.the-numbers.com/movie/Practical-Magic-(1998)" xr:uid="{E1FA7004-91DD-A54C-A996-068145B38A42}"/>
    <hyperlink ref="C474" r:id="rId901" display="https://www.the-numbers.com/box-office-chart/daily/1998/10/16" xr:uid="{CE5F3851-F125-6746-BB26-13844176DA37}"/>
    <hyperlink ref="B475" r:id="rId902" display="https://www.the-numbers.com/movie/Ennio-(2022-Italy)" xr:uid="{4128DECB-A921-924A-8B58-FBCED4BB33DD}"/>
    <hyperlink ref="C475" r:id="rId903" display="https://www.the-numbers.com/box-office-chart/daily/2024/02/09" xr:uid="{F93E769B-12F9-3C4F-836E-1E78534F9387}"/>
    <hyperlink ref="B476" r:id="rId904" display="https://www.the-numbers.com/movie/Little-Shop-of-Horrors" xr:uid="{97F026EE-4789-C94A-98FA-36BB374426B8}"/>
    <hyperlink ref="B477" r:id="rId905" display="https://www.the-numbers.com/movie/Shawshank-Redemption-The-(1994)" xr:uid="{CA57C5A7-2F4B-FE42-B12E-25B8225250E4}"/>
    <hyperlink ref="B478" r:id="rId906" display="https://www.the-numbers.com/movie/Dream-Scenario-(2023)" xr:uid="{E1027238-E066-AB47-96B7-7F2A2B659358}"/>
    <hyperlink ref="C478" r:id="rId907" display="https://www.the-numbers.com/box-office-chart/daily/2023/11/10" xr:uid="{2ED3BF7D-1E53-694E-8DFC-F222E09A64BF}"/>
    <hyperlink ref="B479" r:id="rId908" display="https://www.the-numbers.com/movie/Willy-Wonka-and-the-Chocolate-Factory" xr:uid="{C822EE8E-A704-854C-AAC1-F4BE7FA06037}"/>
    <hyperlink ref="B480" r:id="rId909" display="https://www.the-numbers.com/movie/Interview-with-the-Vampire-(1994)" xr:uid="{98A6553B-12D0-E64F-BD24-28AD94A4CC5D}"/>
    <hyperlink ref="B481" r:id="rId910" display="https://www.the-numbers.com/movie/Dogman-(2023)" xr:uid="{98970A7E-F1A1-6B47-9D32-0E9A10C2D154}"/>
    <hyperlink ref="C481" r:id="rId911" display="https://www.the-numbers.com/box-office-chart/daily/2024/03/29" xr:uid="{F1DF0066-5935-F545-9928-0A4345D8BC81}"/>
    <hyperlink ref="B482" r:id="rId912" display="https://www.the-numbers.com/movie/Dumb-and-Dumber" xr:uid="{069F4221-5274-3145-B458-2B1E480BA9C6}"/>
    <hyperlink ref="B483" r:id="rId913" display="https://www.the-numbers.com/movie/Omar-and-Cedric-If-This-Ever-Gets-Weird-(2024-Germany)" xr:uid="{2B375188-4BAA-AA4F-863B-3134BA2D125A}"/>
    <hyperlink ref="C483" r:id="rId914" display="https://www.the-numbers.com/box-office-chart/daily/2024/11/20" xr:uid="{89668BCA-9D98-914D-B531-9D11E80FDBB1}"/>
    <hyperlink ref="B484" r:id="rId915" display="https://www.the-numbers.com/movie/Inside-the-Yellow-Cocoon-Shell-(2024-Vietnam)" xr:uid="{1D1D32D2-F8B6-744C-9825-8823F4E58DAB}"/>
    <hyperlink ref="C484" r:id="rId916" display="https://www.the-numbers.com/box-office-chart/daily/2024/01/19" xr:uid="{7FE94F1C-45AA-C44E-9F01-00406D9E3B00}"/>
    <hyperlink ref="B485" r:id="rId917" display="https://www.the-numbers.com/movie/Crossing-(2024-Turkey)" xr:uid="{737D8E17-91AE-FD4A-91F9-26C4E684448A}"/>
    <hyperlink ref="C485" r:id="rId918" display="https://www.the-numbers.com/box-office-chart/daily/2024/07/19" xr:uid="{6D373E86-1469-F640-B848-3CA13D3FB763}"/>
    <hyperlink ref="B486" r:id="rId919" display="https://www.the-numbers.com/movie/Nu-astepta-prea-mult-de-la-sfarsitul-lumii-(2024-Romania)" xr:uid="{C16713D3-0A11-6040-BAD2-11EC62FA0612}"/>
    <hyperlink ref="C486" r:id="rId920" display="https://www.the-numbers.com/box-office-chart/daily/2024/03/22" xr:uid="{0F2F1171-77AF-7943-BFED-ECEA2D61BB61}"/>
    <hyperlink ref="B487" r:id="rId921" display="https://www.the-numbers.com/movie/Hubble-3D" xr:uid="{D627B6EF-0310-4241-BC69-E70C770AD17A}"/>
    <hyperlink ref="C487" r:id="rId922" display="https://www.the-numbers.com/box-office-chart/daily/2010/03/19" xr:uid="{3D15662A-17E2-0F48-9B74-C0D4ABD98435}"/>
    <hyperlink ref="B488" r:id="rId923" display="https://www.the-numbers.com/movie/Day-of-the-Fight-(2024)" xr:uid="{48D8B7E1-64FD-E34A-98FD-E64C0816E6EF}"/>
    <hyperlink ref="C488" r:id="rId924" display="https://www.the-numbers.com/box-office-chart/daily/2024/12/06" xr:uid="{5ACF7C5A-7696-2C4D-BE67-25F02063FCE3}"/>
    <hyperlink ref="B489" r:id="rId925" display="https://www.the-numbers.com/movie/Deaner-89-(2024-Canada)" xr:uid="{8B5909DB-4F1C-434E-A72A-0A5CD1CEDF66}"/>
    <hyperlink ref="C489" r:id="rId926" display="https://www.the-numbers.com/box-office-chart/daily/2024/09/06" xr:uid="{5B40F806-5ED4-2740-8469-AA3231E2BBCA}"/>
    <hyperlink ref="B490" r:id="rId927" display="https://www.the-numbers.com/movie/Classe-Tous-Risques" xr:uid="{F366A181-745A-2643-834F-F8754E2B58AF}"/>
    <hyperlink ref="B491" r:id="rId928" display="https://www.the-numbers.com/movie/Close-to-You-(2024)" xr:uid="{828DC65D-D3DF-EF42-A44E-1B374E73553B}"/>
    <hyperlink ref="C491" r:id="rId929" display="https://www.the-numbers.com/box-office-chart/daily/2024/08/16" xr:uid="{C681BA0B-3CD6-EA47-8416-D0D495D3CD25}"/>
    <hyperlink ref="B492" r:id="rId930" display="https://www.the-numbers.com/movie/Sirocco-et-le-royaume-des-courants-d-air-(2023-France)" xr:uid="{04DCBE24-3B42-5A49-AC4E-BEE53A2C59FE}"/>
    <hyperlink ref="C492" r:id="rId931" display="https://www.the-numbers.com/box-office-chart/daily/2024/08/09" xr:uid="{EFACAF13-8822-2A4B-BDED-9CDC3260A064}"/>
    <hyperlink ref="B493" r:id="rId932" display="https://www.the-numbers.com/movie/How-to-Come-Alive-With-Normal-Mailer-(2024)" xr:uid="{7AC05BAA-5A59-114F-8274-CE8F63118CC4}"/>
    <hyperlink ref="C493" r:id="rId933" display="https://www.the-numbers.com/box-office-chart/daily/2024/06/28" xr:uid="{8CB615D1-411D-3343-8256-4684E15BF3FA}"/>
    <hyperlink ref="B494" r:id="rId934" display="https://www.the-numbers.com/movie/High-and-Low-John-Galliano-(2024)" xr:uid="{B1360903-5961-7D44-92B6-3DAF14AA79CF}"/>
    <hyperlink ref="C494" r:id="rId935" display="https://www.the-numbers.com/box-office-chart/daily/2024/03/08" xr:uid="{4A8E47D0-D0BF-C441-A386-33699AD93E59}"/>
    <hyperlink ref="B495" r:id="rId936" display="https://www.the-numbers.com/movie/Singin-in-the-Rain" xr:uid="{5E140892-AD40-3F4D-AE84-634D9D3A51DE}"/>
    <hyperlink ref="B496" r:id="rId937" display="https://www.the-numbers.com/movie/Radical-(2023-Mexico)" xr:uid="{F86BE5C6-3BAB-8945-82FC-60ECA2FDD272}"/>
    <hyperlink ref="C496" r:id="rId938" display="https://www.the-numbers.com/box-office-chart/daily/2023/11/03" xr:uid="{565DB3CB-C974-F24D-958E-BA742F18E60A}"/>
    <hyperlink ref="B497" r:id="rId939" display="https://www.the-numbers.com/movie/Sebastian-(2024-United-Kingdom)" xr:uid="{6168D898-5DD5-054B-9957-419551DF1948}"/>
    <hyperlink ref="C497" r:id="rId940" display="https://www.the-numbers.com/box-office-chart/daily/2024/08/02" xr:uid="{9F48C3B2-4F4D-0746-B283-3E9C447E306D}"/>
    <hyperlink ref="B498" r:id="rId941" display="https://www.the-numbers.com/movie/Taking-Venice-(2024)" xr:uid="{276CBC04-916E-A04E-8181-DF2F3C39F474}"/>
    <hyperlink ref="C498" r:id="rId942" display="https://www.the-numbers.com/box-office-chart/daily/2024/05/17" xr:uid="{C8F42222-9544-6D43-A5E5-7D34C00D2099}"/>
    <hyperlink ref="B499" r:id="rId943" display="https://www.the-numbers.com/movie/Batman-Mask-of-the-Phantasm" xr:uid="{DE3565A0-9898-3141-A815-35A55A410CBF}"/>
    <hyperlink ref="B500" r:id="rId944" display="https://www.the-numbers.com/movie/Bad-Shabbos-(2024)" xr:uid="{6E0B1ADB-68BC-174D-9D9A-A7A237C7614C}"/>
    <hyperlink ref="C500" r:id="rId945" display="https://www.the-numbers.com/box-office-chart/daily/2024/11/29" xr:uid="{FCFCB996-CE31-2149-BE3F-BEE0CCF5899D}"/>
    <hyperlink ref="B501" r:id="rId946" display="https://www.the-numbers.com/movie/Under-the-Sea-3-D" xr:uid="{C93B50D6-AD08-4347-A96D-AB6F4054E608}"/>
    <hyperlink ref="C501" r:id="rId947" display="https://www.the-numbers.com/box-office-chart/daily/2009/02/13" xr:uid="{B8F21143-2951-CD4A-AFCE-092C98EC981F}"/>
    <hyperlink ref="B502" r:id="rId948" display="https://www.the-numbers.com/movie/Comte-de-Monte-Cristo-Le-(2024-France)" xr:uid="{4DDB6D15-133B-6D45-BEAA-6B9503651B76}"/>
    <hyperlink ref="C502" r:id="rId949" display="https://www.the-numbers.com/box-office-chart/daily/2024/12/20" xr:uid="{3AFA6BD8-00B1-6B41-A8A9-F6134B2603BE}"/>
    <hyperlink ref="B503" r:id="rId950" display="https://www.the-numbers.com/movie/After-Hours" xr:uid="{9C5BE1AA-6FFB-C34B-8897-8B5AC1A03F03}"/>
    <hyperlink ref="B504" r:id="rId951" display="https://www.the-numbers.com/movie/Exorcist-The-(1973)" xr:uid="{F97A9AAD-B1D0-8644-A3E2-8782E012030B}"/>
    <hyperlink ref="B505" r:id="rId952" display="https://www.the-numbers.com/movie/Shade-The-(2024)" xr:uid="{F1748047-2309-3842-B856-1C59E43464AC}"/>
    <hyperlink ref="C505" r:id="rId953" display="https://www.the-numbers.com/box-office-chart/daily/2024/09/20" xr:uid="{B2B02281-1DF1-D545-85D9-A3B2124537D3}"/>
    <hyperlink ref="B506" r:id="rId954" display="https://www.the-numbers.com/movie/HARBIN-(2024-South-Korea)" xr:uid="{7430FFCB-D8DB-4E4D-A4A0-8B6BDDB5390B}"/>
    <hyperlink ref="C506" r:id="rId955" display="https://www.the-numbers.com/box-office-chart/daily/2024/12/25" xr:uid="{B71121C1-FEBA-8940-9D4A-259322C64B84}"/>
    <hyperlink ref="B507" r:id="rId956" display="https://www.the-numbers.com/movie/Kizumonogatari-Koyomi-Vamp-(2024-Japan)" xr:uid="{07A9E8EB-8914-1247-B117-BD045FF874A2}"/>
    <hyperlink ref="C507" r:id="rId957" display="https://www.the-numbers.com/box-office-chart/daily/2024/08/28" xr:uid="{312823CE-4C14-7F4B-9787-DD7EB3E11495}"/>
    <hyperlink ref="B508" r:id="rId958" display="https://www.the-numbers.com/movie/Shayda-(2023-Australia)" xr:uid="{61CF073D-75CE-6644-BFF2-8E46CE6FC0A6}"/>
    <hyperlink ref="C508" r:id="rId959" display="https://www.the-numbers.com/box-office-chart/daily/2024/03/01" xr:uid="{916A319D-BD24-E248-953D-F14DFEBCB228}"/>
    <hyperlink ref="B509" r:id="rId960" display="https://www.the-numbers.com/movie/Umbrellas-of-Cherbourg-The" xr:uid="{2E70A55B-229F-904C-A7F0-71CD59104BE6}"/>
    <hyperlink ref="C509" r:id="rId961" display="https://www.the-numbers.com/box-office-chart/daily/2004/02/13" xr:uid="{BCF8E2D4-FCD0-BE45-9B72-A1028DB9963D}"/>
    <hyperlink ref="B510" r:id="rId962" display="https://www.the-numbers.com/movie/Alienoid-The-Return-to-the-Future-(2024-South-Korea)" xr:uid="{A2E7BB6F-A777-4A48-B36D-CE5602DFDA43}"/>
    <hyperlink ref="C510" r:id="rId963" display="https://www.the-numbers.com/box-office-chart/daily/2024/01/26" xr:uid="{9BC1F0AD-7400-2542-9B53-8AEC838DBCF9}"/>
    <hyperlink ref="B511" r:id="rId964" display="https://www.the-numbers.com/movie/Live-is-Smile-Always-Lander-(2024)" xr:uid="{5E62E8F6-DA2A-7742-8406-E9F9F08D834F}"/>
    <hyperlink ref="C511" r:id="rId965" display="https://www.the-numbers.com/box-office-chart/daily/2024/08/17" xr:uid="{5391B965-4303-CE48-B4F1-2E1FD3BF48F0}"/>
    <hyperlink ref="B512" r:id="rId966" display="https://www.the-numbers.com/movie/They-Shot-the-Piano-Player-(2023)" xr:uid="{7551BAEB-B42F-3B4E-A987-F44796217514}"/>
    <hyperlink ref="C512" r:id="rId967" display="https://www.the-numbers.com/box-office-chart/daily/2024/02/23" xr:uid="{905BB82C-8A65-2F4F-8340-321DD7DD359C}"/>
    <hyperlink ref="B513" r:id="rId968" display="https://www.the-numbers.com/movie/Force-of-Nature-The-Dry-2-(2023)" xr:uid="{82E97248-0390-424D-B747-6DCB4E3A0C32}"/>
    <hyperlink ref="C513" r:id="rId969" display="https://www.the-numbers.com/box-office-chart/daily/2024/05/10" xr:uid="{7620CC7A-22D3-D94A-B865-CB802C76330A}"/>
    <hyperlink ref="B514" r:id="rId970" display="https://www.the-numbers.com/movie/Fugitive-The-(1993)" xr:uid="{C234E5D0-EF7F-0943-9FB5-245CD3610DEA}"/>
    <hyperlink ref="B515" r:id="rId971" display="https://www.the-numbers.com/movie/Deer-Camp-86-(2024)" xr:uid="{7922931C-7D65-5C48-B65D-CC1D4D6B9548}"/>
    <hyperlink ref="C515" r:id="rId972" display="https://www.the-numbers.com/box-office-chart/daily/2024/05/31" xr:uid="{55A0E252-4DEE-6244-A20D-CA58F170016A}"/>
    <hyperlink ref="B516" r:id="rId973" display="https://www.the-numbers.com/movie/Cowboy-and-the-Queen-The-(2024)" xr:uid="{31BB3781-EDA1-4448-B93F-1C14C9D38FB3}"/>
    <hyperlink ref="C516" r:id="rId974" display="https://www.the-numbers.com/box-office-chart/daily/2024/09/06" xr:uid="{A0EBD6B7-5F95-004D-BE79-047AA45F4811}"/>
    <hyperlink ref="B517" r:id="rId975" display="https://www.the-numbers.com/movie/Batman-Returns" xr:uid="{D094C276-BC1A-C441-B977-A930D2DADB05}"/>
    <hyperlink ref="B518" r:id="rId976" display="https://www.the-numbers.com/movie/Bloody-Axe-Wound-(2024)" xr:uid="{E8C493D2-B716-5D4D-8FCB-64C58B7FD568}"/>
    <hyperlink ref="C518" r:id="rId977" display="https://www.the-numbers.com/box-office-chart/daily/2024/12/27" xr:uid="{AB28F0E7-430A-1440-B1CE-A90BD801F240}"/>
    <hyperlink ref="B519" r:id="rId978" display="https://www.the-numbers.com/movie/Paddington-2" xr:uid="{7FC67829-E8C1-9F44-BD1F-F8491E414678}"/>
    <hyperlink ref="C519" r:id="rId979" display="https://www.the-numbers.com/box-office-chart/daily/2018/01/12" xr:uid="{165126A5-3FEB-8644-8D85-1FF6016ADDF9}"/>
    <hyperlink ref="B520" r:id="rId980" display="https://www.the-numbers.com/movie/Clockwork-Orange-A-(1971)" xr:uid="{35229D87-6214-9649-B6AA-B8B10B672D03}"/>
    <hyperlink ref="B521" r:id="rId981" display="https://www.the-numbers.com/movie/Menus-plaisirs-(2023-France)" xr:uid="{95009854-D863-DF43-A06E-7FD911D376D5}"/>
    <hyperlink ref="C521" r:id="rId982" display="https://www.the-numbers.com/box-office-chart/daily/2023/11/22" xr:uid="{AFB408C9-0D4D-054A-92AF-2C2A59779540}"/>
    <hyperlink ref="B522" r:id="rId983" display="https://www.the-numbers.com/movie/Music-for-Mushrooms-(2024)" xr:uid="{B8E64D59-C807-4849-A417-D74B88B93864}"/>
    <hyperlink ref="C522" r:id="rId984" display="https://www.the-numbers.com/box-office-chart/daily/2024/09/13" xr:uid="{2BE5C1B4-623F-504C-BEC3-17A85C113067}"/>
    <hyperlink ref="B523" r:id="rId985" display="https://www.the-numbers.com/movie/Batman-Forever-(1995)" xr:uid="{B623C4C3-873C-A24D-A05A-F0E6D78B2366}"/>
    <hyperlink ref="B524" r:id="rId986" display="https://www.the-numbers.com/movie/Seeking-Mavis-Beacon-(2024)" xr:uid="{B318CDB6-72E2-8F4D-84C5-D4921A762E78}"/>
    <hyperlink ref="C524" r:id="rId987" display="https://www.the-numbers.com/box-office-chart/daily/2024/08/30" xr:uid="{172892C0-A2BD-DF4D-84A3-BB102833D1F7}"/>
    <hyperlink ref="B525" r:id="rId988" display="https://www.the-numbers.com/movie/Outsiders-The" xr:uid="{98DCD72B-FBC7-F54D-8933-55F224CCB53C}"/>
    <hyperlink ref="B526" r:id="rId989" display="https://www.the-numbers.com/movie/Flipside-(2024)" xr:uid="{2B66747D-F17B-374D-A8BD-B771AFD4B496}"/>
    <hyperlink ref="C526" r:id="rId990" display="https://www.the-numbers.com/box-office-chart/daily/2024/05/31" xr:uid="{10F3FB2D-DFF5-B04D-B2B1-9E23FA2D3C27}"/>
    <hyperlink ref="B527" r:id="rId991" display="https://www.the-numbers.com/movie/Phantom-of-the-Opera-The-(2004)" xr:uid="{AE9124C4-92C3-444F-9B85-25306DB5E83F}"/>
    <hyperlink ref="C527" r:id="rId992" display="https://www.the-numbers.com/box-office-chart/daily/2004/12/22" xr:uid="{4315F0E6-4570-034F-A61D-577CF576F99D}"/>
    <hyperlink ref="B528" r:id="rId993" display="https://www.the-numbers.com/movie/Beast-Within-The-(2024-United-Kingdom)" xr:uid="{3135D221-FD7E-4042-B03C-BB05DF5B2442}"/>
    <hyperlink ref="C528" r:id="rId994" display="https://www.the-numbers.com/box-office-chart/daily/2024/07/26" xr:uid="{8D6DBD89-8D5D-D14C-B1CA-5E4F5EF4CBE5}"/>
    <hyperlink ref="B529" r:id="rId995" display="https://www.the-numbers.com/movie/Pacific-Rim" xr:uid="{FBE5945F-16EB-9F43-B063-2179A3DD613A}"/>
    <hyperlink ref="C529" r:id="rId996" display="https://www.the-numbers.com/box-office-chart/daily/2013/07/12" xr:uid="{74317EB7-C0E6-994B-B2C2-399D0F45FB68}"/>
    <hyperlink ref="B530" r:id="rId997" display="https://www.the-numbers.com/movie/Sabbath-Queen-(2024)" xr:uid="{213FB491-5EC0-CA47-AAA6-5C96705F9C80}"/>
    <hyperlink ref="C530" r:id="rId998" display="https://www.the-numbers.com/box-office-chart/daily/2024/11/22" xr:uid="{F5E2422E-BE86-654F-BCA6-42FE326F6417}"/>
    <hyperlink ref="B531" r:id="rId999" display="https://www.the-numbers.com/movie/Daaaaaali-(2023-France)" xr:uid="{E273635A-1599-0249-AEC2-6D1F31E70CAE}"/>
    <hyperlink ref="C531" r:id="rId1000" display="https://www.the-numbers.com/box-office-chart/daily/2024/05/24" xr:uid="{E8ECC414-AFB6-334F-A514-46EB56E4423E}"/>
    <hyperlink ref="B532" r:id="rId1001" display="https://www.the-numbers.com/movie/regne-animal-Le-(2023-France)" xr:uid="{7952A402-C1EB-0D49-A160-E652D7CEDAFF}"/>
    <hyperlink ref="C532" r:id="rId1002" display="https://www.the-numbers.com/box-office-chart/daily/2024/02/09" xr:uid="{D074A0F1-FFF4-B441-9749-699829241DB3}"/>
    <hyperlink ref="B533" r:id="rId1003" display="https://www.the-numbers.com/movie/Riddle-of-Fire-(2024)" xr:uid="{D17D8317-C295-8F47-AFB1-B1CD986B452D}"/>
    <hyperlink ref="C533" r:id="rId1004" display="https://www.the-numbers.com/box-office-chart/daily/2024/03/22" xr:uid="{C4EFF0D0-0BB6-304F-9D0D-F913D0FCBDF3}"/>
    <hyperlink ref="B534" r:id="rId1005" display="https://www.the-numbers.com/movie/colonos-Los-(2023-Chile)" xr:uid="{4AE63630-391E-A64B-86FD-05E6B53DC4A6}"/>
    <hyperlink ref="C534" r:id="rId1006" display="https://www.the-numbers.com/box-office-chart/daily/2024/01/12" xr:uid="{6A2F1F35-6C9C-FE4D-A600-3120673C7749}"/>
    <hyperlink ref="B535" r:id="rId1007" display="https://www.the-numbers.com/movie/Banel-e-Adama-(2023-Senegal)" xr:uid="{279A9806-C934-7044-8A65-0BF43AF88F9C}"/>
    <hyperlink ref="C535" r:id="rId1008" display="https://www.the-numbers.com/box-office-chart/daily/2024/06/07" xr:uid="{7D3F24DE-EE08-3949-A093-C660A2A3D9A9}"/>
    <hyperlink ref="B536" r:id="rId1009" display="https://www.the-numbers.com/movie/Pigen-med-nalen-(2024-Denmark)" xr:uid="{7093BFDF-04A0-D743-AB38-E09C21DEAFF9}"/>
    <hyperlink ref="C536" r:id="rId1010" display="https://www.the-numbers.com/box-office-chart/daily/2024/12/06" xr:uid="{23AE5378-FD05-C847-AF63-8B823FF31511}"/>
    <hyperlink ref="B537" r:id="rId1011" display="https://www.the-numbers.com/movie/Union-(2024)" xr:uid="{E242A99E-FA40-7745-80A1-517BAAA017D6}"/>
    <hyperlink ref="C537" r:id="rId1012" display="https://www.the-numbers.com/box-office-chart/daily/2024/10/18" xr:uid="{978F4933-6196-B743-975C-4A4330ADC98D}"/>
    <hyperlink ref="B538" r:id="rId1013" display="https://www.the-numbers.com/movie/Vourdalak-Le-(2023-France)" xr:uid="{14E7915A-D04D-8D40-9EE1-361D48CB4413}"/>
    <hyperlink ref="C538" r:id="rId1014" display="https://www.the-numbers.com/box-office-chart/daily/2024/06/28" xr:uid="{7EFCF349-22A1-744C-8A04-D83A37E9E7FF}"/>
    <hyperlink ref="B539" r:id="rId1015" display="https://www.the-numbers.com/movie/Thabo-and-the-Rhino-Case-(2023-Germany)" xr:uid="{A7B2C3AF-85F6-CE47-BC7A-7D16E4CA5EE2}"/>
    <hyperlink ref="C539" r:id="rId1016" display="https://www.the-numbers.com/box-office-chart/daily/2024/05/03" xr:uid="{1280DE68-4236-5E4F-A043-E6228F93EE9B}"/>
    <hyperlink ref="B540" r:id="rId1017" display="https://www.the-numbers.com/movie/Mountains-(2024)" xr:uid="{D3C093D4-CC48-844D-9D64-4817A410293A}"/>
    <hyperlink ref="C540" r:id="rId1018" display="https://www.the-numbers.com/box-office-chart/daily/2024/08/16" xr:uid="{1DA15008-4CB2-384D-AFC1-E07F885D5A8F}"/>
    <hyperlink ref="B541" r:id="rId1019" display="https://www.the-numbers.com/movie/Schule-der-magischen-Tiere-2-Die-Voller-Locher-(2022-Germany)" xr:uid="{EDC2E1EA-F27D-874F-9899-02238A4E84DC}"/>
    <hyperlink ref="C541" r:id="rId1020" display="https://www.the-numbers.com/box-office-chart/daily/2024/06/07" xr:uid="{9353933D-03D0-5242-8649-A566D6708C04}"/>
    <hyperlink ref="B542" r:id="rId1021" display="https://www.the-numbers.com/movie/Better-Man-(2024)" xr:uid="{9C38F3CA-FBD8-E44E-AD8C-E734F25C24EB}"/>
    <hyperlink ref="C542" r:id="rId1022" display="https://www.the-numbers.com/box-office-chart/daily/2024/12/25" xr:uid="{37CA8138-4841-BA4F-9791-08D618BAC93E}"/>
    <hyperlink ref="B543" r:id="rId1023" display="https://www.the-numbers.com/movie/Limbo-(2023-Australia)" xr:uid="{3C493884-35AF-2B46-8277-EF2EC2B29475}"/>
    <hyperlink ref="C543" r:id="rId1024" display="https://www.the-numbers.com/box-office-chart/daily/2024/03/22" xr:uid="{5164FDF1-07AD-B048-8DF5-B8665D91E017}"/>
    <hyperlink ref="B544" r:id="rId1025" display="https://www.the-numbers.com/movie/Humane-(2024)" xr:uid="{6E577A82-038B-7A4F-BC64-C63A238D53CE}"/>
    <hyperlink ref="C544" r:id="rId1026" display="https://www.the-numbers.com/box-office-chart/daily/2024/04/26" xr:uid="{9C903D89-E513-F642-8EE1-96A6A46794B9}"/>
    <hyperlink ref="B545" r:id="rId1027" display="https://www.the-numbers.com/movie/Maitres-du-temps-Les-(1982-France)" xr:uid="{F5CB464F-DEA3-D24E-AFCA-662D638F59E9}"/>
    <hyperlink ref="B546" r:id="rId1028" display="https://www.the-numbers.com/movie/Nurse-Unseen-(2024)" xr:uid="{B74A586B-3731-CE4A-9396-FA76BAB9001C}"/>
    <hyperlink ref="C546" r:id="rId1029" display="https://www.the-numbers.com/box-office-chart/daily/2024/10/04" xr:uid="{7D27AE49-5D68-4149-A697-8FA30D6550F5}"/>
    <hyperlink ref="B547" r:id="rId1030" display="https://www.the-numbers.com/movie/Oath-The-(2023)" xr:uid="{EB0EFA2F-0970-7E4C-8B0D-798B336C62DA}"/>
    <hyperlink ref="C547" r:id="rId1031" display="https://www.the-numbers.com/box-office-chart/daily/2023/12/08" xr:uid="{D851EB98-6067-5641-9144-4EAB163717E6}"/>
    <hyperlink ref="B548" r:id="rId1032" display="https://www.the-numbers.com/movie/Omni-Loop-(2024)" xr:uid="{222EAE41-BC47-0A41-AA29-73C73A844D87}"/>
    <hyperlink ref="C548" r:id="rId1033" display="https://www.the-numbers.com/box-office-chart/daily/2024/09/20" xr:uid="{B623B320-2B68-604B-A041-7491F82412AC}"/>
    <hyperlink ref="B549" r:id="rId1034" display="https://www.the-numbers.com/movie/Panda-Plan-(2024-China)" xr:uid="{8A96C31C-101B-1A4B-83CB-96403E453B07}"/>
    <hyperlink ref="C549" r:id="rId1035" display="https://www.the-numbers.com/box-office-chart/daily/2024/10/18" xr:uid="{CD67E952-E209-934C-B26D-D617A33CF4E6}"/>
    <hyperlink ref="B550" r:id="rId1036" display="https://www.the-numbers.com/movie/Crumb-Catcher-(2024)" xr:uid="{EF444BCB-C1A5-9242-8318-790CB1399CED}"/>
    <hyperlink ref="C550" r:id="rId1037" display="https://www.the-numbers.com/box-office-chart/daily/2024/07/19" xr:uid="{BF6C602F-98B0-CB49-8E8F-270FE11E4E5F}"/>
    <hyperlink ref="B551" r:id="rId1038" display="https://www.the-numbers.com/movie/Leap-of-Faith-(2024)" xr:uid="{B5E0D8D2-130C-D540-9946-94C06A7F34DD}"/>
    <hyperlink ref="C551" r:id="rId1039" display="https://www.the-numbers.com/box-office-chart/daily/2024/10/04" xr:uid="{80054369-0CDD-1441-9A41-0A1C453F7E28}"/>
    <hyperlink ref="B552" r:id="rId1040" display="https://www.the-numbers.com/movie/Stolen-Valley-The-(2024)" xr:uid="{BEE3A390-A25D-DA4E-B801-8343F3A63566}"/>
    <hyperlink ref="C552" r:id="rId1041" display="https://www.the-numbers.com/box-office-chart/daily/2024/02/23" xr:uid="{3C46A778-FB7D-5746-A9E7-E1E33FBEFB50}"/>
    <hyperlink ref="B553" r:id="rId1042" display="https://www.the-numbers.com/movie/Household-Saints-(1993)" xr:uid="{1B7893F8-6738-C04F-966A-E50339A98938}"/>
    <hyperlink ref="B554" r:id="rId1043" display="https://www.the-numbers.com/movie/Popular-Theory-(2024)" xr:uid="{742715B1-9988-6545-B4DE-6AEBEF11D2ED}"/>
    <hyperlink ref="C554" r:id="rId1044" display="https://www.the-numbers.com/box-office-chart/daily/2024/02/09" xr:uid="{DD6521E6-05EF-A848-ADE9-AD25E8A629FB}"/>
    <hyperlink ref="B555" r:id="rId1045" display="https://www.the-numbers.com/movie/Dark-Feathers-Dance-Of-The-Geisha-(2024)" xr:uid="{6BB97D3B-80CE-0148-910B-9014EEFE8EDF}"/>
    <hyperlink ref="C555" r:id="rId1046" display="https://www.the-numbers.com/box-office-chart/daily/2024/08/02" xr:uid="{B0B89040-8DE3-3948-81C9-4C37C1C43E41}"/>
    <hyperlink ref="B556" r:id="rId1047" display="https://www.the-numbers.com/movie/Line-The-(2024)" xr:uid="{47E2481D-693C-A949-A89D-9C252AE4EE86}"/>
    <hyperlink ref="C556" r:id="rId1048" display="https://www.the-numbers.com/box-office-chart/daily/2024/10/18" xr:uid="{5C9AFA8B-109F-D947-AC0E-C5F5C52FEFDD}"/>
    <hyperlink ref="B557" r:id="rId1049" display="https://www.the-numbers.com/movie/Little-Girl-Blue-(2023-France)" xr:uid="{31B782B0-6CB2-5B4D-96A1-FE94AB6E1F64}"/>
    <hyperlink ref="C557" r:id="rId1050" display="https://www.the-numbers.com/box-office-chart/daily/2024/11/01" xr:uid="{8FA033F1-430C-D548-B75C-F1E7C78F5DB9}"/>
    <hyperlink ref="B558" r:id="rId1051" display="https://www.the-numbers.com/movie/Absence-of-Eden-The-(2024)" xr:uid="{233F6DBA-671F-7340-B613-C4AE7DF59939}"/>
    <hyperlink ref="C558" r:id="rId1052" display="https://www.the-numbers.com/box-office-chart/daily/2024/04/12" xr:uid="{5DEF1000-6FBF-FF44-B084-E961612E66EF}"/>
    <hyperlink ref="B559" r:id="rId1053" display="https://www.the-numbers.com/movie/Ernest-Cole-Lost-and-Found-(2024)" xr:uid="{29EB07B9-E37D-2A41-9781-A83ED6A7FBDC}"/>
    <hyperlink ref="C559" r:id="rId1054" display="https://www.the-numbers.com/box-office-chart/daily/2024/11/22" xr:uid="{55C8A463-9FD7-9A47-8A6F-5E76CE0023F0}"/>
    <hyperlink ref="B560" r:id="rId1055" display="https://www.the-numbers.com/movie/Wasp-The-(2024)" xr:uid="{1037A69E-E4F2-D342-AECA-3BC0705EE0A1}"/>
    <hyperlink ref="C560" r:id="rId1056" display="https://www.the-numbers.com/box-office-chart/daily/2024/08/30" xr:uid="{B9265B71-8786-8C41-913B-6636B0D02379}"/>
    <hyperlink ref="B561" r:id="rId1057" display="https://www.the-numbers.com/movie/Concierge-at-Hokkyoku-Department-Store-The-(2023-Japan)" xr:uid="{655C3C40-C4F1-4F43-82E3-73F73BB482A4}"/>
    <hyperlink ref="C561" r:id="rId1058" display="https://www.the-numbers.com/box-office-chart/daily/2024/09/11" xr:uid="{6DB5356D-1FEA-7742-A304-2C5090B81C69}"/>
    <hyperlink ref="B562" r:id="rId1059" display="https://www.the-numbers.com/movie/From-Embers-(2024)" xr:uid="{D897DAEF-FADB-4047-884C-72ADB05251A8}"/>
    <hyperlink ref="C562" r:id="rId1060" display="https://www.the-numbers.com/box-office-chart/daily/2024/10/25" xr:uid="{01D6201D-53C3-094D-B271-09040B5C6506}"/>
    <hyperlink ref="B563" r:id="rId1061" display="https://www.the-numbers.com/movie/Daytime-Revolution-(2024)" xr:uid="{9BDE1A10-9B13-384D-8427-0AE3D4A4BF1D}"/>
    <hyperlink ref="C563" r:id="rId1062" display="https://www.the-numbers.com/box-office-chart/daily/2024/10/09" xr:uid="{7FA140C1-7994-D749-B90F-CC275D94BFC1}"/>
    <hyperlink ref="B564" r:id="rId1063" display="https://www.the-numbers.com/movie/Red-Right-Hand-(2024)" xr:uid="{503F8951-D5E6-3946-8463-3438B179A28D}"/>
    <hyperlink ref="C564" r:id="rId1064" display="https://www.the-numbers.com/box-office-chart/daily/2024/02/23" xr:uid="{1FE325F7-6CA1-9F46-AEDC-C72F1BA7FD37}"/>
    <hyperlink ref="B565" r:id="rId1065" display="https://www.the-numbers.com/movie/Basquiat" xr:uid="{99B96392-E15D-AF4C-9CB8-4A0C9F9CA1CE}"/>
    <hyperlink ref="B566" r:id="rId1066" display="https://www.the-numbers.com/movie/Cora-Bora-(2024)" xr:uid="{1DFC6EEE-5BF7-044A-BD97-EB35BE739F0D}"/>
    <hyperlink ref="C566" r:id="rId1067" display="https://www.the-numbers.com/box-office-chart/daily/2024/06/14" xr:uid="{27AF9B5A-37F6-544C-831B-DACFC2869440}"/>
    <hyperlink ref="B567" r:id="rId1068" display="https://www.the-numbers.com/movie/Fighting-Spirit-A-Combat-Chaplains-Journey-(2024)" xr:uid="{4BB92AC5-5570-F14E-8378-F7D145E36AAB}"/>
    <hyperlink ref="C567" r:id="rId1069" display="https://www.the-numbers.com/box-office-chart/daily/2024/11/08" xr:uid="{2A2436E4-F56B-5846-B9E2-E93C4069B5B6}"/>
    <hyperlink ref="B568" r:id="rId1070" display="https://www.the-numbers.com/movie/Sciuscia-(1946-Italy)" xr:uid="{EC499C9D-FEF1-E040-9184-7640CA9C18F3}"/>
    <hyperlink ref="C568" r:id="rId1071" display="https://www.the-numbers.com/box-office-chart/daily/2024/06/14" xr:uid="{A0118779-97F3-BB40-B1D3-12843723BF63}"/>
    <hyperlink ref="B569" r:id="rId1072" display="https://www.the-numbers.com/movie/Sleep-(2023-South-Korea)" xr:uid="{F8D34AFC-B389-614E-85F7-5D7CD579F9B3}"/>
    <hyperlink ref="C569" r:id="rId1073" display="https://www.the-numbers.com/box-office-chart/daily/2024/09/27" xr:uid="{D8341738-ABCC-F147-B4AB-2ED81038341F}"/>
    <hyperlink ref="B570" r:id="rId1074" display="https://www.the-numbers.com/movie/Trapezium-(2024-Japan)" xr:uid="{EBA40BD2-C34A-A745-BBA6-5D455152D30D}"/>
    <hyperlink ref="C570" r:id="rId1075" display="https://www.the-numbers.com/box-office-chart/daily/2024/09/18" xr:uid="{B99DC14F-DAAA-DA49-BBFB-2351F7ABBEDB}"/>
    <hyperlink ref="B571" r:id="rId1076" display="https://www.the-numbers.com/movie/Bushman-(2024)" xr:uid="{5D959170-3051-DB4C-95DD-817557A8CC46}"/>
    <hyperlink ref="C571" r:id="rId1077" display="https://www.the-numbers.com/box-office-chart/daily/2024/02/02" xr:uid="{743D34B9-FB5C-FA44-9E07-7B972A65B099}"/>
    <hyperlink ref="B572" r:id="rId1078" display="https://www.the-numbers.com/movie/Caligula-(1979)" xr:uid="{966F32E0-0F97-5040-A205-AB5438E36315}"/>
    <hyperlink ref="B573" r:id="rId1079" display="https://www.the-numbers.com/movie/To-the-Arctic-3D" xr:uid="{A3DB59C4-1A48-194E-B7E7-7C2A1D985C67}"/>
    <hyperlink ref="C573" r:id="rId1080" display="https://www.the-numbers.com/box-office-chart/daily/2012/04/20" xr:uid="{1DB15DF4-1387-704D-99DC-E541D11A05CC}"/>
    <hyperlink ref="B574" r:id="rId1081" display="https://www.the-numbers.com/movie/Once-Again-For-The-Very-First-Time-(2024)" xr:uid="{D8CE180A-DC20-8A41-BF31-3979A9D52BCD}"/>
    <hyperlink ref="C574" r:id="rId1082" display="https://www.the-numbers.com/box-office-chart/daily/2024/10/18" xr:uid="{E2EC1B05-4189-C544-B788-FC84240A5809}"/>
    <hyperlink ref="B575" r:id="rId1083" display="https://www.the-numbers.com/movie/Make-Me-Famous-(2023)" xr:uid="{E4A3E273-0698-5A40-8B87-619B8A3A0D15}"/>
    <hyperlink ref="C575" r:id="rId1084" display="https://www.the-numbers.com/box-office-chart/daily/2023/06/22" xr:uid="{BE628EDA-B015-4048-9390-9E6A40A17B2F}"/>
    <hyperlink ref="B576" r:id="rId1085" display="https://www.the-numbers.com/movie/World-According-to-Allee-Willis-The-(2024)" xr:uid="{CB9FC89A-19C1-D246-98A7-1AE00F7415C8}"/>
    <hyperlink ref="C576" r:id="rId1086" display="https://www.the-numbers.com/box-office-chart/daily/2024/11/15" xr:uid="{3FD05B4F-1A67-0046-BEB9-B3A7504E5EC1}"/>
    <hyperlink ref="B577" r:id="rId1087" display="https://www.the-numbers.com/movie/Killer-Raccoons-2-Dark-Christmas-in-the-Dark" xr:uid="{C26DF1AA-6168-8647-9274-F2777264212E}"/>
    <hyperlink ref="C577" r:id="rId1088" display="https://www.the-numbers.com/box-office-chart/daily/2020/07/31" xr:uid="{BAB22159-2B58-BB44-8DE3-EF687D4EDE10}"/>
    <hyperlink ref="B578" r:id="rId1089" display="https://www.the-numbers.com/movie/Gasoline-Rainbow-(2024)" xr:uid="{096F4563-9487-8B4C-A887-7BC99377A877}"/>
    <hyperlink ref="C578" r:id="rId1090" display="https://www.the-numbers.com/box-office-chart/daily/2024/05/10" xr:uid="{B3D2CE95-E6FC-464E-9592-113BF085FE3F}"/>
    <hyperlink ref="B579" r:id="rId1091" display="https://www.the-numbers.com/movie/Lets-Get-Lost-(1989)" xr:uid="{090B5213-148F-BC4C-B66B-0E4AD1A2224A}"/>
    <hyperlink ref="B580" r:id="rId1092" display="https://www.the-numbers.com/movie/Mother-Couch-(2024)" xr:uid="{55B4086B-3A0C-F246-B8D6-A97E166B36AA}"/>
    <hyperlink ref="C580" r:id="rId1093" display="https://www.the-numbers.com/box-office-chart/daily/2024/07/05" xr:uid="{D7150EF4-CFA5-3C47-93E8-D082D77D2E26}"/>
    <hyperlink ref="B581" r:id="rId1094" display="https://www.the-numbers.com/movie/Inheritance-to-Love-(2024)" xr:uid="{9F785A76-70A5-8244-8289-2D28202A365C}"/>
    <hyperlink ref="C581" r:id="rId1095" display="https://www.the-numbers.com/box-office-chart/daily/2024/02/09" xr:uid="{24841C57-319A-994D-A7D9-F87621EB2B81}"/>
    <hyperlink ref="B582" r:id="rId1096" display="https://www.the-numbers.com/movie/Food-Inc-2-(2024)" xr:uid="{EFBD1636-1376-254D-9288-67C2F2B57288}"/>
    <hyperlink ref="C582" r:id="rId1097" display="https://www.the-numbers.com/box-office-chart/daily/2024/04/09" xr:uid="{7CE6551E-9881-5044-9E8A-BF9684F65A37}"/>
    <hyperlink ref="B583" r:id="rId1098" display="https://www.the-numbers.com/movie/Uproar-(2023-New-Zealand)" xr:uid="{A3A273B7-E649-2747-84E6-11FDDD119BBD}"/>
    <hyperlink ref="C583" r:id="rId1099" display="https://www.the-numbers.com/box-office-chart/daily/2024/03/15" xr:uid="{1D01AD29-64A3-FD4C-898D-5B2080C742E9}"/>
    <hyperlink ref="B584" r:id="rId1100" display="https://www.the-numbers.com/movie/Heart-Stays-The-(2024)" xr:uid="{88236607-A0B1-6447-A9B9-3DB393AF1C1C}"/>
    <hyperlink ref="C584" r:id="rId1101" display="https://www.the-numbers.com/box-office-chart/daily/2024/03/22" xr:uid="{F4A691C7-E849-BD46-BBA0-74814FEADC8A}"/>
    <hyperlink ref="B585" r:id="rId1102" display="https://www.the-numbers.com/movie/Handtering-av-udode-(2024-Norway)" xr:uid="{073548E7-7341-C24C-BC22-30201D53DD95}"/>
    <hyperlink ref="C585" r:id="rId1103" display="https://www.the-numbers.com/box-office-chart/daily/2024/05/31" xr:uid="{34C8AB8C-F82C-9848-ABF2-D93CDAE77BCE}"/>
    <hyperlink ref="B586" r:id="rId1104" display="https://www.the-numbers.com/movie/Return-to-Reason-(2024-France)" xr:uid="{C31AD567-458E-8D4B-8EC2-20492D55182B}"/>
    <hyperlink ref="C586" r:id="rId1105" display="https://www.the-numbers.com/box-office-chart/daily/2024/05/15" xr:uid="{AF38DF84-3050-4D47-B246-4ECC370A694F}"/>
    <hyperlink ref="B587" r:id="rId1106" display="https://www.the-numbers.com/movie/Pasang-In-The-Shadow-of-Everest-(2024)" xr:uid="{22F8977C-670E-4642-A72E-AE014359AF2B}"/>
    <hyperlink ref="C587" r:id="rId1107" display="https://www.the-numbers.com/box-office-chart/daily/2024/01/19" xr:uid="{35089C78-F187-2146-BC2C-061122DC9399}"/>
    <hyperlink ref="B588" r:id="rId1108" display="https://www.the-numbers.com/movie/Porcelain-War-(2024)" xr:uid="{2CBAE3ED-73ED-AE4A-BC7C-36DE139DFCE6}"/>
    <hyperlink ref="C588" r:id="rId1109" display="https://www.the-numbers.com/box-office-chart/daily/2024/11/22" xr:uid="{3B506136-7EAC-8D43-8A59-B04E2197D672}"/>
    <hyperlink ref="B589" r:id="rId1110" display="https://www.the-numbers.com/movie/Small-Back-Room-The-(1949-United-Kingdom)" xr:uid="{2B51A94F-EA42-C543-957E-8A3081FD2670}"/>
    <hyperlink ref="B590" r:id="rId1111" display="https://www.the-numbers.com/movie/Breakup-Season-(2024)" xr:uid="{B09F83F5-F829-694A-AB77-596A8A5BCE39}"/>
    <hyperlink ref="C590" r:id="rId1112" display="https://www.the-numbers.com/box-office-chart/daily/2024/11/14" xr:uid="{F5D9EFC8-E298-6541-9638-75AC726D6EDE}"/>
    <hyperlink ref="B591" r:id="rId1113" display="https://www.the-numbers.com/movie/Dance-First-(2023)" xr:uid="{EF5E4636-4681-3A4B-B787-8BCFF2BAB957}"/>
    <hyperlink ref="C591" r:id="rId1114" display="https://www.the-numbers.com/box-office-chart/daily/2024/08/09" xr:uid="{AC063EA5-4FA7-F74D-A7A5-C36AD9B22F34}"/>
    <hyperlink ref="B592" r:id="rId1115" display="https://www.the-numbers.com/movie/Naked-Acts-(1998)" xr:uid="{93E93235-A7E3-F046-8E53-4D405BECCB2B}"/>
    <hyperlink ref="C592" r:id="rId1116" display="https://www.the-numbers.com/box-office-chart/daily/1998/09/30" xr:uid="{1F03748B-811D-9341-9E6C-13430F1A296B}"/>
    <hyperlink ref="B593" r:id="rId1117" display="https://www.the-numbers.com/movie/Lost-Soulz-(2024)" xr:uid="{8E26804E-E9DA-7941-B9C0-65D45C5116E2}"/>
    <hyperlink ref="C593" r:id="rId1118" display="https://www.the-numbers.com/box-office-chart/daily/2024/05/03" xr:uid="{FD1003DA-ED61-E84B-B214-0C81235D4C02}"/>
    <hyperlink ref="B594" r:id="rId1119" display="https://www.the-numbers.com/movie/Unit-262-(2023)" xr:uid="{F25DAA9E-5CBA-9046-ABE6-39B7327C0545}"/>
    <hyperlink ref="C594" r:id="rId1120" display="https://www.the-numbers.com/box-office-chart/daily/2023/12/08" xr:uid="{4CD59DCA-E01A-8142-8CA5-ABDAD9697435}"/>
    <hyperlink ref="B595" r:id="rId1121" display="https://www.the-numbers.com/movie/Free-Time-(2024)" xr:uid="{F9FE8879-CD1D-F142-9BCD-88E5BDFF3085}"/>
    <hyperlink ref="C595" r:id="rId1122" display="https://www.the-numbers.com/box-office-chart/daily/2024/03/22" xr:uid="{3A6EF870-2F5E-1E49-A3D7-A993438051B3}"/>
    <hyperlink ref="B596" r:id="rId1123" display="https://www.the-numbers.com/movie/Inshallah-Walad-(2023-Jordan)" xr:uid="{84AEC6CE-321C-8740-846E-57A9879F21EA}"/>
    <hyperlink ref="C596" r:id="rId1124" display="https://www.the-numbers.com/box-office-chart/daily/2024/01/12" xr:uid="{B55B75E6-3EB4-7543-8894-7816D6273607}"/>
    <hyperlink ref="B597" r:id="rId1125" display="https://www.the-numbers.com/movie/Black-Box-Diaries-(2024-Japan)" xr:uid="{5614349E-3875-5C49-81BE-CBBDBDA7B58E}"/>
    <hyperlink ref="C597" r:id="rId1126" display="https://www.the-numbers.com/box-office-chart/daily/2024/10/25" xr:uid="{B21C6F64-0006-D744-A791-9C7639D2722C}"/>
    <hyperlink ref="B598" r:id="rId1127" display="https://www.the-numbers.com/movie/Simple-comme-Sylvain-(2023-Canada)" xr:uid="{7FAB7B38-FF6B-1442-9019-90C8EE86ABD6}"/>
    <hyperlink ref="C598" r:id="rId1128" display="https://www.the-numbers.com/box-office-chart/daily/2024/07/05" xr:uid="{292CF1D3-356E-044D-8356-F12C28F72667}"/>
    <hyperlink ref="B599" r:id="rId1129" display="https://www.the-numbers.com/movie/Featherweight-The-(2024)" xr:uid="{A2B3B980-E9D5-0640-BDAF-F8431B2C550E}"/>
    <hyperlink ref="C599" r:id="rId1130" display="https://www.the-numbers.com/box-office-chart/daily/2024/09/20" xr:uid="{93015DF8-6CD7-554A-B57F-CCAC04C2FC44}"/>
    <hyperlink ref="B600" r:id="rId1131" display="https://www.the-numbers.com/movie/Linda-veut-du-poulet-(2023-France)" xr:uid="{D3D04DAE-DFBE-384A-8910-94C15ABB300F}"/>
    <hyperlink ref="C600" r:id="rId1132" display="https://www.the-numbers.com/box-office-chart/daily/2024/04/05" xr:uid="{47467B0A-DE53-574D-83E0-3B5A931D855E}"/>
    <hyperlink ref="B601" r:id="rId1133" display="https://www.the-numbers.com/movie/salaire-de-la-peur-Le-(1953-France)" xr:uid="{A02BD962-5D3C-CA47-A9C7-295559ECFC6A}"/>
    <hyperlink ref="B602" r:id="rId1134" display="https://www.the-numbers.com/movie/Marvels-The-(2023)" xr:uid="{21AB5270-6846-5B49-BD37-AB91523F4638}"/>
    <hyperlink ref="C602" r:id="rId1135" display="https://www.the-numbers.com/box-office-chart/daily/2023/11/10" xr:uid="{4BC5A4EC-8D23-F846-BE16-7E96444ECA17}"/>
    <hyperlink ref="B603" r:id="rId1136" display="https://www.the-numbers.com/movie/Kensukes-Kingdom-(2023-United-Kingdom)" xr:uid="{7CBC282B-0EF5-024B-A96E-60D475978378}"/>
    <hyperlink ref="C603" r:id="rId1137" display="https://www.the-numbers.com/box-office-chart/daily/2024/10/18" xr:uid="{B185A39A-7F83-FE4A-94E6-4E7514794E70}"/>
    <hyperlink ref="B604" r:id="rId1138" display="https://www.the-numbers.com/movie/Burmese-Harp-The-(1956-Japan)" xr:uid="{8594C430-DAF0-D547-B2FB-536EB4AA3B1A}"/>
    <hyperlink ref="C604" r:id="rId1139" display="https://www.the-numbers.com/box-office-chart/daily/2007/03/31" xr:uid="{3FBA4C56-9BBD-0D4B-A2AB-51D43CF73125}"/>
    <hyperlink ref="B605" r:id="rId1140" display="https://www.the-numbers.com/movie/Pianist-The" xr:uid="{4777F97E-3747-8E40-89C2-A43BA408F7F4}"/>
    <hyperlink ref="C605" r:id="rId1141" display="https://www.the-numbers.com/box-office-chart/daily/2002/12/27" xr:uid="{89F91876-10D7-664C-8E70-A6DBCFA322AC}"/>
    <hyperlink ref="B606" r:id="rId1142" display="https://www.the-numbers.com/movie/Altered-Reality-(2024)" xr:uid="{CE8DF0A2-7608-8140-9BB0-E1892297F2A4}"/>
    <hyperlink ref="C606" r:id="rId1143" display="https://www.the-numbers.com/box-office-chart/daily/2024/02/16" xr:uid="{98A70B83-DCA9-2D4F-A5DA-1F3E7D805EB5}"/>
    <hyperlink ref="B607" r:id="rId1144" display="https://www.the-numbers.com/movie/Carville-Winning-is-Everything-Stupid-(2024)" xr:uid="{EBCD6F7A-8105-AF48-BCDD-84BE14BDEF32}"/>
    <hyperlink ref="C607" r:id="rId1145" display="https://www.the-numbers.com/box-office-chart/daily/2024/09/27" xr:uid="{CCC2769F-648D-A249-AC77-6BF2EEC31432}"/>
    <hyperlink ref="B608" r:id="rId1146" display="https://www.the-numbers.com/movie/Glitter-and-Doom-(2024)" xr:uid="{D021E0B5-9BE6-E547-B377-7B27EEAA751D}"/>
    <hyperlink ref="C608" r:id="rId1147" display="https://www.the-numbers.com/box-office-chart/daily/2024/03/08" xr:uid="{2F0FE6A8-63F1-6C45-923F-C23948A7D59E}"/>
    <hyperlink ref="B609" r:id="rId1148" display="https://www.the-numbers.com/movie/Black-Sea-The-(2024)" xr:uid="{7AB97C02-C7E9-3B45-BE69-74F08A4EC108}"/>
    <hyperlink ref="C609" r:id="rId1149" display="https://www.the-numbers.com/box-office-chart/daily/2024/11/22" xr:uid="{27EE7C3E-446E-2742-95A7-D5F55207931B}"/>
    <hyperlink ref="B610" r:id="rId1150" display="https://www.the-numbers.com/movie/Sur-l-Adamant-(2023-France)" xr:uid="{4C2956DB-B255-3649-AE2E-4B380A1AD803}"/>
    <hyperlink ref="C610" r:id="rId1151" display="https://www.the-numbers.com/box-office-chart/daily/2024/03/15" xr:uid="{5F3DF83D-143D-F641-980B-38A0003E988C}"/>
    <hyperlink ref="B611" r:id="rId1152" display="https://www.the-numbers.com/movie/meutes-Les-(2023-France)" xr:uid="{B59930CA-086D-B14B-8004-3B2BB0B19B33}"/>
    <hyperlink ref="C611" r:id="rId1153" display="https://www.the-numbers.com/box-office-chart/daily/2024/12/06" xr:uid="{567B0D07-AB8F-5A42-B0FF-43B343A61353}"/>
    <hyperlink ref="B612" r:id="rId1154" display="https://www.the-numbers.com/movie/Happy-Clothes-A-Film-About-Patricia-Field-(2024)" xr:uid="{072F8D81-3828-3449-A64E-47B8F5329241}"/>
    <hyperlink ref="C612" r:id="rId1155" display="https://www.the-numbers.com/box-office-chart/daily/2024/09/20" xr:uid="{8C4448C1-3DEC-C241-85D2-0AD451344A3C}"/>
    <hyperlink ref="B613" r:id="rId1156" display="https://www.the-numbers.com/movie/Gutter-The-(2024)" xr:uid="{A7BFF64F-81A9-5D40-9E9A-8A8DC5AAA6A6}"/>
    <hyperlink ref="C613" r:id="rId1157" display="https://www.the-numbers.com/box-office-chart/daily/2024/11/01" xr:uid="{202776F5-423B-7D42-B2F9-33C8C5D961B0}"/>
    <hyperlink ref="B614" r:id="rId1158" display="https://www.the-numbers.com/movie/Cruise-The" xr:uid="{94DEB7B0-F4E0-B840-893B-59266A8DF2B9}"/>
    <hyperlink ref="C614" r:id="rId1159" display="https://www.the-numbers.com/box-office-chart/daily/1998/10/23" xr:uid="{031F6012-0965-9C4D-9A71-7E17082E42FD}"/>
    <hyperlink ref="B615" r:id="rId1160" display="https://www.the-numbers.com/movie/goldenen-Jahre-Die-(2022-Switzerland)" xr:uid="{474F2152-7854-4644-BA38-DE6A3CE9DE11}"/>
    <hyperlink ref="C615" r:id="rId1161" display="https://www.the-numbers.com/box-office-chart/daily/2024/02/23" xr:uid="{8BB13C97-493E-204A-B6F7-6CD5406A1843}"/>
    <hyperlink ref="B616" r:id="rId1162" display="https://www.the-numbers.com/movie/grido-Il-(1957-Italy)" xr:uid="{3BBB6E9C-1B38-3143-9643-AEC7242754C6}"/>
    <hyperlink ref="B617" r:id="rId1163" display="https://www.the-numbers.com/movie/Lavender-Hill-Mob-The-(UK)" xr:uid="{736C6F45-7C27-7B41-A0D8-63764103485B}"/>
    <hyperlink ref="B618" r:id="rId1164" display="https://www.the-numbers.com/movie/Smoke-Sauna-Sisterhood-(2023-Estonia)" xr:uid="{D90C99DE-6C9E-D242-B685-12F4A758B4CA}"/>
    <hyperlink ref="C618" r:id="rId1165" display="https://www.the-numbers.com/box-office-chart/daily/2023/11/24" xr:uid="{F2A11615-0259-1F44-A5BA-C4EBB427CEA7}"/>
    <hyperlink ref="B619" r:id="rId1166" display="https://www.the-numbers.com/movie/Silent-Night-(2023)" xr:uid="{9072C3F6-06A0-9240-B423-4AC9DF51F8EF}"/>
    <hyperlink ref="C619" r:id="rId1167" display="https://www.the-numbers.com/box-office-chart/daily/2023/12/01" xr:uid="{4C36575C-F4B4-504F-8A6D-DD1F2C9419AA}"/>
    <hyperlink ref="B620" r:id="rId1168" display="https://www.the-numbers.com/movie/Nahtamatu-voitlus-(2023-Estonia)" xr:uid="{E5B5BAC7-CA20-0444-AD79-BFA829150ABA}"/>
    <hyperlink ref="C620" r:id="rId1169" display="https://www.the-numbers.com/box-office-chart/daily/2024/02/23" xr:uid="{F6E72296-6009-C942-94DF-337CE3A015F6}"/>
    <hyperlink ref="B621" r:id="rId1170" display="https://www.the-numbers.com/movie/American-Star-(2024)" xr:uid="{64816D06-639E-A04E-84D6-DF70575A595D}"/>
    <hyperlink ref="C621" r:id="rId1171" display="https://www.the-numbers.com/box-office-chart/daily/2024/01/26" xr:uid="{E4504973-AECC-2048-ABD7-D5A6CC90407C}"/>
    <hyperlink ref="B622" r:id="rId1172" display="https://www.the-numbers.com/movie/Lost-Angel-The-Genius-of-Judee-Sill-(2024)" xr:uid="{E27EB74E-5DD8-F842-8CEB-FA26E8D9E10D}"/>
    <hyperlink ref="C622" r:id="rId1173" display="https://www.the-numbers.com/box-office-chart/daily/2024/04/12" xr:uid="{7363FBDA-2E4B-1B48-97A7-225044B7AC7A}"/>
    <hyperlink ref="B623" r:id="rId1174" display="https://www.the-numbers.com/movie/Eno-(2024)" xr:uid="{5B6EACF7-2B91-1F48-BA95-E95BDA113D13}"/>
    <hyperlink ref="C623" r:id="rId1175" display="https://www.the-numbers.com/box-office-chart/daily/2024/07/12" xr:uid="{924BE7B9-D013-1241-854C-05E62D88BE20}"/>
    <hyperlink ref="B624" r:id="rId1176" display="https://www.the-numbers.com/movie/Catching-Fire-The-Story-of-Anita-Pallenberg-(2024)" xr:uid="{55831BBD-C0AF-7E49-B08C-2179E4362281}"/>
    <hyperlink ref="C624" r:id="rId1177" display="https://www.the-numbers.com/box-office-chart/daily/2024/05/03" xr:uid="{5941EA6E-CD2F-9147-B366-457619A36184}"/>
    <hyperlink ref="B625" r:id="rId1178" display="https://www.the-numbers.com/movie/Lake-George-(2024)" xr:uid="{60FE5CA1-E550-A641-BE0A-6984AD302967}"/>
    <hyperlink ref="C625" r:id="rId1179" display="https://www.the-numbers.com/box-office-chart/daily/2024/12/06" xr:uid="{873BA1EF-A3DC-C143-A81D-13994B735AB9}"/>
    <hyperlink ref="B626" r:id="rId1180" display="https://www.the-numbers.com/movie/Solo-(2024-Canada)" xr:uid="{D8F8AC10-0924-BE46-8CDD-27184EEFA289}"/>
    <hyperlink ref="C626" r:id="rId1181" display="https://www.the-numbers.com/box-office-chart/daily/2024/05/24" xr:uid="{869757FA-C9AC-034C-B8DE-E81573CAC51E}"/>
    <hyperlink ref="B627" r:id="rId1182" display="https://www.the-numbers.com/movie/Zurawski-vs-Texas-(2024)" xr:uid="{C145965E-C8CA-F64A-9FE7-3F21EB77A538}"/>
    <hyperlink ref="C627" r:id="rId1183" display="https://www.the-numbers.com/box-office-chart/daily/2024/10/25" xr:uid="{60858EA8-DA65-524D-8C67-F1A0DD330F5D}"/>
    <hyperlink ref="B628" r:id="rId1184" display="https://www.the-numbers.com/movie/Common-Ground-(2023)" xr:uid="{99C6C263-2601-7F4A-B525-D7DE1C586B26}"/>
    <hyperlink ref="C628" r:id="rId1185" display="https://www.the-numbers.com/box-office-chart/daily/2023/09/29" xr:uid="{E92570E4-B11D-2B46-A2F2-7658CF51A7C6}"/>
    <hyperlink ref="B629" r:id="rId1186" display="https://www.the-numbers.com/movie/Touch-the-Water-(2023)" xr:uid="{F95CFCB3-7293-7C49-AE56-2D7DB32653C4}"/>
    <hyperlink ref="C629" r:id="rId1187" display="https://www.the-numbers.com/box-office-chart/daily/2023/11/03" xr:uid="{00D186B5-24CD-9C40-A40B-0B25F7592B03}"/>
    <hyperlink ref="B630" r:id="rId1188" display="https://www.the-numbers.com/movie/Grab-The-(2024)" xr:uid="{E59EA2A0-F7C1-0842-BD25-9007BB091FD6}"/>
    <hyperlink ref="C630" r:id="rId1189" display="https://www.the-numbers.com/box-office-chart/daily/2024/06/14" xr:uid="{BF17E6F9-7C87-2945-9551-7722D75D07D8}"/>
    <hyperlink ref="B631" r:id="rId1190" display="https://www.the-numbers.com/movie/Heavier-Trip-(2024-Finland)" xr:uid="{15600268-35A7-5045-A567-3C768F96B062}"/>
    <hyperlink ref="C631" r:id="rId1191" display="https://www.the-numbers.com/box-office-chart/daily/2024/11/29" xr:uid="{AD441B11-469D-FB4E-9360-A675FA0238B3}"/>
    <hyperlink ref="B632" r:id="rId1192" display="https://www.the-numbers.com/movie/Karaoke-(2022-Israel)" xr:uid="{B2D8C971-76D5-1D4C-AC36-7992F733FEA9}"/>
    <hyperlink ref="C632" r:id="rId1193" display="https://www.the-numbers.com/box-office-chart/daily/2024/03/29" xr:uid="{092BE2BC-ED6F-4549-84AF-EF9392588AA8}"/>
    <hyperlink ref="B633" r:id="rId1194" display="https://www.the-numbers.com/movie/Windigo-The-(2024)" xr:uid="{C2446123-FC26-A447-B85C-D714FFBA2D36}"/>
    <hyperlink ref="C633" r:id="rId1195" display="https://www.the-numbers.com/box-office-chart/daily/2024/03/29" xr:uid="{5A6B6CC6-C3C5-F247-BDAA-8432FBCEABE4}"/>
    <hyperlink ref="B634" r:id="rId1196" display="https://www.the-numbers.com/movie/Disco-Boy-(2023-France)" xr:uid="{495B6457-609F-2241-95A6-C98DAFEA4063}"/>
    <hyperlink ref="C634" r:id="rId1197" display="https://www.the-numbers.com/box-office-chart/daily/2024/02/02" xr:uid="{32F944E3-867A-6246-B072-1CE64F8FCF1A}"/>
    <hyperlink ref="B635" r:id="rId1198" display="https://www.the-numbers.com/movie/Know-Your-Place-(2024)" xr:uid="{4C74A5B9-DF16-8343-BE08-9B7B9841F247}"/>
    <hyperlink ref="C635" r:id="rId1199" display="https://www.the-numbers.com/box-office-chart/daily/2024/05/31" xr:uid="{84B799C4-FF17-A94F-8F30-AC4E31F10E3C}"/>
    <hyperlink ref="B636" r:id="rId1200" display="https://www.the-numbers.com/movie/Isle-of-Hope-(2024)" xr:uid="{B6D5E626-92A4-AA4B-9E6D-113538E1AE26}"/>
    <hyperlink ref="C636" r:id="rId1201" display="https://www.the-numbers.com/box-office-chart/daily/2024/02/23" xr:uid="{F2F301B6-2A84-024B-8A8D-FA820B02F8C5}"/>
    <hyperlink ref="B637" r:id="rId1202" display="https://www.the-numbers.com/movie/Lousy-Carter-(2024)" xr:uid="{2429889B-EF38-684A-AC6A-0D7D3D06DC42}"/>
    <hyperlink ref="C637" r:id="rId1203" display="https://www.the-numbers.com/box-office-chart/daily/2024/03/29" xr:uid="{B8EFA112-325B-D148-A6BA-24151DA3C6B4}"/>
    <hyperlink ref="B638" r:id="rId1204" display="https://www.the-numbers.com/movie/Gharibeh-Va-Meh-(2024-Iran)" xr:uid="{A0401A69-5A50-FC4D-8FC8-6C4C1D3C00F5}"/>
    <hyperlink ref="C638" r:id="rId1205" display="https://www.the-numbers.com/box-office-chart/daily/2024/08/30" xr:uid="{3FF4074D-B5E8-4B4A-81FE-8354210CB22F}"/>
    <hyperlink ref="B639" r:id="rId1206" display="https://www.the-numbers.com/movie/Amelias-Children-(2023-Portugal)" xr:uid="{1922D3E7-10F3-F048-9075-F46AE53042AD}"/>
    <hyperlink ref="C639" r:id="rId1207" display="https://www.the-numbers.com/box-office-chart/daily/2024/03/01" xr:uid="{9BBAB638-82CA-D747-89B6-2B52F44537A7}"/>
    <hyperlink ref="B640" r:id="rId1208" display="https://www.the-numbers.com/movie/Food-and-Country-(2024)" xr:uid="{8CE20A65-C62F-DC4A-9C84-856842AB8A4F}"/>
    <hyperlink ref="C640" r:id="rId1209" display="https://www.the-numbers.com/box-office-chart/daily/2024/10/02" xr:uid="{66E81E73-C2F4-4F44-8572-1CF1558E7C5C}"/>
    <hyperlink ref="B641" r:id="rId1210" display="https://www.the-numbers.com/movie/Augure-(2023-Belgium)" xr:uid="{BCFA2104-8CE0-8D43-B95A-A09A21B5A2A0}"/>
    <hyperlink ref="C641" r:id="rId1211" display="https://www.the-numbers.com/box-office-chart/daily/2024/04/12" xr:uid="{DFA0724C-BE1F-F842-8663-5F2B02FDDC76}"/>
    <hyperlink ref="B642" r:id="rId1212" display="https://www.the-numbers.com/movie/Aus-meiner-Haut-(2023-Germany)" xr:uid="{4A2502C4-BB38-5A41-B381-7AF49B3FB97F}"/>
    <hyperlink ref="C642" r:id="rId1213" display="https://www.the-numbers.com/box-office-chart/daily/2024/02/02" xr:uid="{92703175-15E7-6D44-9C8D-A389AEE39098}"/>
    <hyperlink ref="B643" r:id="rId1214" display="https://www.the-numbers.com/movie/Etoile-Filante-L-(2024-France)" xr:uid="{0AA2DA65-7D4E-AE44-B34A-865AF923C283}"/>
    <hyperlink ref="C643" r:id="rId1215" display="https://www.the-numbers.com/box-office-chart/daily/2024/08/30" xr:uid="{1F7F724E-7356-4244-885B-CF3E9B66057F}"/>
    <hyperlink ref="B644" r:id="rId1216" display="https://www.the-numbers.com/movie/Drift-(2024-United-Kingdom)" xr:uid="{81C08F39-227C-AE42-8B10-CF3E8F6345C7}"/>
    <hyperlink ref="C644" r:id="rId1217" display="https://www.the-numbers.com/box-office-chart/daily/2024/02/09" xr:uid="{67E9F99E-9BB0-484A-B533-330C82A4FB9E}"/>
    <hyperlink ref="B645" r:id="rId1218" display="https://www.the-numbers.com/movie/Great-Absence-(2023-Japan)" xr:uid="{8B1328F2-0135-714A-8659-420C4214BFE1}"/>
    <hyperlink ref="C645" r:id="rId1219" display="https://www.the-numbers.com/box-office-chart/daily/2024/07/19" xr:uid="{DF8AB50E-CAC3-F34C-B3D8-0A3132CBE6DB}"/>
    <hyperlink ref="B646" r:id="rId1220" display="https://www.the-numbers.com/movie/Scream-Therapy-(2024)" xr:uid="{00BC9927-9331-E14F-9DE4-81F33968D3A8}"/>
    <hyperlink ref="C646" r:id="rId1221" display="https://www.the-numbers.com/box-office-chart/daily/2024/07/19" xr:uid="{76EF9FA2-9599-8E4B-8949-392062D617F0}"/>
    <hyperlink ref="B647" r:id="rId1222" display="https://www.the-numbers.com/movie/Eileen-(2023)" xr:uid="{3F864C4A-9538-8F40-8202-206B68E4E6A4}"/>
    <hyperlink ref="C647" r:id="rId1223" display="https://www.the-numbers.com/box-office-chart/daily/2023/12/01" xr:uid="{9EA101AF-947D-9949-B34D-C3BD1D3C77A2}"/>
    <hyperlink ref="B648" r:id="rId1224" display="https://www.the-numbers.com/movie/Out-Come-the-Wolves-(2024-Canada)" xr:uid="{3F8FF377-7E28-DD4B-A999-8173E5B5ACB7}"/>
    <hyperlink ref="C648" r:id="rId1225" display="https://www.the-numbers.com/box-office-chart/daily/2024/08/30" xr:uid="{2CA3B301-6C4D-A44E-9236-20BC33B5BD75}"/>
    <hyperlink ref="B649" r:id="rId1226" display="https://www.the-numbers.com/movie/Starring-Jerry-as-Himself-(2024)" xr:uid="{B34AD54A-E98E-6C4E-880E-F1CE8690313D}"/>
    <hyperlink ref="C649" r:id="rId1227" display="https://www.the-numbers.com/box-office-chart/daily/2024/11/06" xr:uid="{1681A0C6-0B5C-D442-B923-FE3938E56B0A}"/>
    <hyperlink ref="B650" r:id="rId1228" display="https://www.the-numbers.com/movie/Pastors-Kid-(2024)" xr:uid="{1E795034-C563-5F4F-B0BA-4B6D97337A25}"/>
    <hyperlink ref="C650" r:id="rId1229" display="https://www.the-numbers.com/box-office-chart/daily/2024/03/15" xr:uid="{5C4ACAEE-A6E9-894F-93B2-1CC7AD86C247}"/>
    <hyperlink ref="B651" r:id="rId1230" display="https://www.the-numbers.com/movie/Little-Bites-(2024)" xr:uid="{F2312E3B-67DC-AF44-9D84-CE802ECA219D}"/>
    <hyperlink ref="C651" r:id="rId1231" display="https://www.the-numbers.com/box-office-chart/daily/2024/10/04" xr:uid="{D2CB3C9B-1320-4C42-BF04-C0ACD007D6E9}"/>
    <hyperlink ref="B652" r:id="rId1232" display="https://www.the-numbers.com/movie/Separated-(2024)" xr:uid="{E56E7F3F-BA97-0549-BB0F-D0960A3C8E5D}"/>
    <hyperlink ref="C652" r:id="rId1233" display="https://www.the-numbers.com/box-office-chart/daily/2024/10/04" xr:uid="{4EF6D25F-B93B-4042-AFA9-0672766C7371}"/>
    <hyperlink ref="B653" r:id="rId1234" display="https://www.the-numbers.com/movie/Immediate-Family-(2023)" xr:uid="{066D77A1-0A93-2F43-82E3-43BB70247D81}"/>
    <hyperlink ref="C653" r:id="rId1235" display="https://www.the-numbers.com/box-office-chart/daily/2023/12/15" xr:uid="{CF4ED93B-DC53-9148-A524-52E842557D26}"/>
    <hyperlink ref="B654" r:id="rId1236" display="https://www.the-numbers.com/movie/Chestnut-(2024)" xr:uid="{F1B00A47-3F77-B24C-B829-09426EF2C040}"/>
    <hyperlink ref="C654" r:id="rId1237" display="https://www.the-numbers.com/box-office-chart/daily/2024/06/21" xr:uid="{3C54163F-2AF4-F84E-93F5-12E6174EC0E9}"/>
    <hyperlink ref="B655" r:id="rId1238" display="https://www.the-numbers.com/movie/Farang-(2023-France)" xr:uid="{2F210A30-ADAB-C846-B414-E2EA4A958010}"/>
    <hyperlink ref="C655" r:id="rId1239" display="https://www.the-numbers.com/box-office-chart/daily/2024/01/05" xr:uid="{8C9AA0E1-6D81-F74D-A5A1-57A49D6BAD76}"/>
    <hyperlink ref="B656" r:id="rId1240" display="https://www.the-numbers.com/movie/Vermiglio-(2024-Italy)" xr:uid="{02AFCC7B-1D32-1944-B744-3433B1143386}"/>
    <hyperlink ref="C656" r:id="rId1241" display="https://www.the-numbers.com/box-office-chart/daily/2024/12/25" xr:uid="{10DC840D-C754-3743-B842-0B8C3C9B48D9}"/>
    <hyperlink ref="B657" r:id="rId1242" display="https://www.the-numbers.com/movie/Little-Family-Drama-A-(2024)" xr:uid="{3DF06D63-6946-844A-BB60-85E4BDC28476}"/>
    <hyperlink ref="C657" r:id="rId1243" display="https://www.the-numbers.com/box-office-chart/daily/2024/10/11" xr:uid="{06A32EE3-D396-224D-80C3-2A9BDC4A53FB}"/>
    <hyperlink ref="B658" r:id="rId1244" display="https://www.the-numbers.com/movie/Mind-Body-and-Soul-(2024)" xr:uid="{DD8E3400-C92B-ED48-A09A-0635CEDAFD39}"/>
    <hyperlink ref="C658" r:id="rId1245" display="https://www.the-numbers.com/box-office-chart/daily/2024/03/29" xr:uid="{DBAD5CE5-96D8-AB47-963F-012CA525EF66}"/>
    <hyperlink ref="B659" r:id="rId1246" display="https://www.the-numbers.com/movie/Things-Will-Be-Different-(2024)" xr:uid="{E3DEAA2A-494B-D442-A450-60FED7777677}"/>
    <hyperlink ref="C659" r:id="rId1247" display="https://www.the-numbers.com/box-office-chart/daily/2024/10/04" xr:uid="{C32E97B5-3130-AB48-96EA-F9325D0A3069}"/>
    <hyperlink ref="B660" r:id="rId1248" display="https://www.the-numbers.com/movie/Mad-About-the-Boy-The-Noel-Coward-Story-(2023)" xr:uid="{48DAD7F6-8359-E645-9271-03B354E00980}"/>
    <hyperlink ref="C660" r:id="rId1249" display="https://www.the-numbers.com/box-office-chart/daily/2024/10/09" xr:uid="{D3314AB4-39C2-F643-B317-FF15C5B539ED}"/>
    <hyperlink ref="B661" r:id="rId1250" display="https://www.the-numbers.com/movie/Peeping-Tom" xr:uid="{8A193DCF-2BF7-B74E-9763-25DFB0D91EBC}"/>
    <hyperlink ref="C661" r:id="rId1251" display="https://www.the-numbers.com/box-office-chart/daily/1999/02/05" xr:uid="{157D961F-2F4F-554D-8341-DC7DB475A3DB}"/>
    <hyperlink ref="B662" r:id="rId1252" display="https://www.the-numbers.com/movie/Santosh-(2024-United-Kingdom)" xr:uid="{D7EEF8B0-A2DF-E646-BD3A-5753A9880F62}"/>
    <hyperlink ref="C662" r:id="rId1253" display="https://www.the-numbers.com/box-office-chart/daily/2024/12/27" xr:uid="{719C3A09-4B68-C646-94B6-403E6A65C366}"/>
    <hyperlink ref="B663" r:id="rId1254" display="https://www.the-numbers.com/movie/Petrol-(2023-Australia)" xr:uid="{DAD594AA-A66D-974F-B9E1-BA97B5D6584A}"/>
    <hyperlink ref="C663" r:id="rId1255" display="https://www.the-numbers.com/box-office-chart/daily/2024/08/30" xr:uid="{BB466AEE-E257-C540-8337-F3AFC1743786}"/>
    <hyperlink ref="B664" r:id="rId1256" display="https://www.the-numbers.com/movie/Summer-Solstice-(2024)" xr:uid="{B1219561-977B-9247-B1B3-4E60F1D3298F}"/>
    <hyperlink ref="C664" r:id="rId1257" display="https://www.the-numbers.com/box-office-chart/daily/2024/06/14" xr:uid="{F21C4188-381A-CB4E-8AF4-74F9A728B803}"/>
    <hyperlink ref="B665" r:id="rId1258" display="https://www.the-numbers.com/movie/What-You-Wish-For-(2024)" xr:uid="{880114E4-499E-D844-9210-70112C9A536A}"/>
    <hyperlink ref="C665" r:id="rId1259" display="https://www.the-numbers.com/box-office-chart/daily/2024/05/31" xr:uid="{6CC65CC3-5D7E-4242-9760-137D84766147}"/>
    <hyperlink ref="B666" r:id="rId1260" display="https://www.the-numbers.com/movie/Coup-de-Torchon-(1981-France)" xr:uid="{1B754C3C-6C4F-DF4E-A056-C5939D5E65E7}"/>
    <hyperlink ref="B667" r:id="rId1261" display="https://www.the-numbers.com/movie/2073-(2024)" xr:uid="{A772A0CF-3FCA-3146-A06A-99BB8FEB18E1}"/>
    <hyperlink ref="C667" r:id="rId1262" display="https://www.the-numbers.com/box-office-chart/daily/2024/12/27" xr:uid="{697B7AB7-0287-DC4B-BD58-BC426E69457E}"/>
    <hyperlink ref="B668" r:id="rId1263" display="https://www.the-numbers.com/movie/Convert-The-(2024-United-Kingdom)" xr:uid="{CDEB741B-664D-0A43-90D0-CB04A72E142B}"/>
    <hyperlink ref="C668" r:id="rId1264" display="https://www.the-numbers.com/box-office-chart/daily/2024/07/12" xr:uid="{DD64E1AC-1EA8-EA47-AF15-8B813F018766}"/>
    <hyperlink ref="B669" r:id="rId1265" display="https://www.the-numbers.com/movie/Longing-(2024-Canada)" xr:uid="{B42FB857-5164-EF46-B066-D8C6652E9508}"/>
    <hyperlink ref="C669" r:id="rId1266" display="https://www.the-numbers.com/box-office-chart/daily/2024/06/07" xr:uid="{4FE3E64C-41C2-1143-BF21-9753F8EAB1A7}"/>
    <hyperlink ref="B670" r:id="rId1267" display="https://www.the-numbers.com/movie/Valleyheart-(2024)" xr:uid="{05C914EB-5830-2341-A4D1-DF460F7B6FCC}"/>
    <hyperlink ref="C670" r:id="rId1268" display="https://www.the-numbers.com/box-office-chart/daily/2024/07/19" xr:uid="{867AB47C-E231-7C45-9178-C84D6C665912}"/>
    <hyperlink ref="B671" r:id="rId1269" display="https://www.the-numbers.com/movie/Killer-Unicorn-(2019)" xr:uid="{8B134059-585B-9848-939B-35C7EB6AEEBA}"/>
    <hyperlink ref="C671" r:id="rId1270" display="https://www.the-numbers.com/box-office-chart/daily/2019/06/11" xr:uid="{70CA7331-A0E5-A347-A1CA-2CBEA9FEF2C5}"/>
    <hyperlink ref="B672" r:id="rId1271" display="https://www.the-numbers.com/movie/Seeding-The-(2024)" xr:uid="{A3370AB2-EAF6-854E-86E6-32C60A5677B8}"/>
    <hyperlink ref="C672" r:id="rId1272" display="https://www.the-numbers.com/box-office-chart/daily/2024/01/26" xr:uid="{54839304-E956-DA40-97B5-093B8FAE3A19}"/>
    <hyperlink ref="B673" r:id="rId1273" display="https://www.the-numbers.com/movie/Nathanism-(2024)" xr:uid="{6BDC99CA-8F44-9845-8848-2DD8BAD52949}"/>
    <hyperlink ref="C673" r:id="rId1274" display="https://www.the-numbers.com/box-office-chart/daily/2024/11/15" xr:uid="{F455AE2B-8F7C-D74F-9611-9F61AC3838ED}"/>
    <hyperlink ref="B674" r:id="rId1275" display="https://www.the-numbers.com/movie/Paragon-The-(2023-New-Zealand)" xr:uid="{221A777A-5D29-9548-A9C5-CDB95E54D6CB}"/>
    <hyperlink ref="C674" r:id="rId1276" display="https://www.the-numbers.com/box-office-chart/daily/2024/09/06" xr:uid="{0DC7481D-FEB4-6145-AC67-BE58B0510153}"/>
    <hyperlink ref="B675" r:id="rId1277" display="https://www.the-numbers.com/movie/Godard-seul-le-cinema-(2023-France)" xr:uid="{B1A0F36E-53CF-754A-AF2D-2EB2B260B60E}"/>
    <hyperlink ref="C675" r:id="rId1278" display="https://www.the-numbers.com/box-office-chart/daily/2023/12/15" xr:uid="{86BB2D44-8C38-2A47-BE8D-652FFC8CE025}"/>
    <hyperlink ref="B676" r:id="rId1279" display="https://www.the-numbers.com/movie/Universal-Language-(2024-Canada)" xr:uid="{6CF15831-0450-AA4D-8E17-BCE8BCC868A1}"/>
    <hyperlink ref="C676" r:id="rId1280" display="https://www.the-numbers.com/box-office-chart/daily/2025/02/14" xr:uid="{E53600E2-501F-F54D-BC98-0FD9BD631F74}"/>
    <hyperlink ref="B677" r:id="rId1281" display="https://www.the-numbers.com/movie/My-Dearest-Fu-Bao-(2024-South-Korea)" xr:uid="{95DA4DA0-250F-8E40-9B7E-ECC809B9DA0D}"/>
    <hyperlink ref="C677" r:id="rId1282" display="https://www.the-numbers.com/box-office-chart/daily/2024/09/20" xr:uid="{2C98FE94-AAF8-D741-966F-37DC66C21817}"/>
    <hyperlink ref="B678" r:id="rId1283" display="https://www.the-numbers.com/movie/Tu-no-eres-yo-(2024-Spain)" xr:uid="{BDB6DBE6-CD61-0E43-8F13-BAE3A2B6FA30}"/>
    <hyperlink ref="C678" r:id="rId1284" display="https://www.the-numbers.com/box-office-chart/daily/2024/12/06" xr:uid="{3286B229-963D-A248-BB51-5AFF2998D3BD}"/>
    <hyperlink ref="B679" r:id="rId1285" display="https://www.the-numbers.com/movie/amour-et-les-forets-L-(2023-France)" xr:uid="{281C023E-B98E-C449-85A6-525967C34071}"/>
    <hyperlink ref="C679" r:id="rId1286" display="https://www.the-numbers.com/box-office-chart/daily/2024/06/14" xr:uid="{B16F6CB3-65D9-4C4A-92AE-BF22655B9934}"/>
    <hyperlink ref="B680" r:id="rId1287" display="https://www.the-numbers.com/movie/June-Zero-(2024)" xr:uid="{EF5995C1-8A43-974B-980D-D21CFE541578}"/>
    <hyperlink ref="C680" r:id="rId1288" display="https://www.the-numbers.com/box-office-chart/daily/2024/06/28" xr:uid="{EE174461-BD99-4145-ADAB-9740D570DCC4}"/>
    <hyperlink ref="B681" r:id="rId1289" display="https://www.the-numbers.com/movie/Break-the-Mold-The-Zach-Bates-Story-(2023)" xr:uid="{6D3910A6-C432-BC45-B4E3-2154BB98D4C5}"/>
    <hyperlink ref="C681" r:id="rId1290" display="https://www.the-numbers.com/box-office-chart/daily/2023/06/23" xr:uid="{93B38457-393B-A54F-ABA0-FE044A930CAE}"/>
    <hyperlink ref="B682" r:id="rId1291" display="https://www.the-numbers.com/movie/syndicaliste-La-(2023-France)" xr:uid="{E850EED2-622A-B247-863E-11B7A4DA1F8F}"/>
    <hyperlink ref="C682" r:id="rId1292" display="https://www.the-numbers.com/box-office-chart/daily/2023/12/01" xr:uid="{52BBE985-E226-F34B-B3F8-73FE7CC8B139}"/>
    <hyperlink ref="B683" r:id="rId1293" display="https://www.the-numbers.com/movie/When-Men-Were-Men-(2022)" xr:uid="{AA9443CB-8295-3740-BFE4-58C09D2DB3A8}"/>
    <hyperlink ref="C683" r:id="rId1294" display="https://www.the-numbers.com/box-office-chart/daily/2022/11/04" xr:uid="{5A19EC0A-E141-6848-9A1C-46B6B2DCFDA5}"/>
    <hyperlink ref="B684" r:id="rId1295" display="https://www.the-numbers.com/movie/Last-Breath-The-(2024)" xr:uid="{AC7ED63A-4279-5E4A-A8D1-C698EEEA73CA}"/>
    <hyperlink ref="C684" r:id="rId1296" display="https://www.the-numbers.com/box-office-chart/daily/2024/07/26" xr:uid="{05E23415-8ADE-A74F-9CBE-08841805D4DB}"/>
    <hyperlink ref="B685" r:id="rId1297" display="https://www.the-numbers.com/movie/Konvoi-(2023-Norway)" xr:uid="{F0E747FD-4D1F-484A-A796-2E4BB0EDE995}"/>
    <hyperlink ref="C685" r:id="rId1298" display="https://www.the-numbers.com/box-office-chart/daily/2024/07/26" xr:uid="{E1BA4BBE-6543-CC45-81D5-D52166F1055D}"/>
    <hyperlink ref="B686" r:id="rId1299" display="https://www.the-numbers.com/movie/enfants-des-autres-Les-(2022-France)" xr:uid="{F304AD72-CDDC-9D42-B790-34BDD65F1B13}"/>
    <hyperlink ref="C686" r:id="rId1300" display="https://www.the-numbers.com/box-office-chart/daily/2023/04/21" xr:uid="{0A275EA0-5400-024A-B8CF-688B2CEFDC84}"/>
    <hyperlink ref="B687" r:id="rId1301" display="https://www.the-numbers.com/movie/Disappearance-of-Shere-Hite-The-(2023)" xr:uid="{89951406-81FE-774A-AD13-0AE9ABBC6E2C}"/>
    <hyperlink ref="C687" r:id="rId1302" display="https://www.the-numbers.com/box-office-chart/daily/2023/11/17" xr:uid="{E38FE249-2613-EF4B-8D70-441E317F1235}"/>
    <hyperlink ref="B688" r:id="rId1303" display="https://www.the-numbers.com/movie/Theorie-von-Allem-Die-(2023-Germany)" xr:uid="{F4818EF2-DB95-E84A-B1DB-452785B7ABB7}"/>
    <hyperlink ref="C688" r:id="rId1304" display="https://www.the-numbers.com/box-office-chart/daily/2024/09/27" xr:uid="{E761F942-0AD8-404F-A896-5FFF037D08B1}"/>
    <hyperlink ref="B689" r:id="rId1305" display="https://www.the-numbers.com/movie/Unknown-Country-The-(2023)" xr:uid="{3B8AE65C-8165-6A49-9D2F-E9A6C4A626A8}"/>
    <hyperlink ref="C689" r:id="rId1306" display="https://www.the-numbers.com/box-office-chart/daily/2023/07/28" xr:uid="{176EEBDE-1FCE-6849-849A-641BEC457C28}"/>
    <hyperlink ref="B690" r:id="rId1307" display="https://www.the-numbers.com/movie/Bring-Him-to-Me-(2023-Australia)" xr:uid="{BBCDADE1-979C-9647-BC5F-12B8E3A2A3A8}"/>
    <hyperlink ref="C690" r:id="rId1308" display="https://www.the-numbers.com/box-office-chart/daily/2024/02/23" xr:uid="{0FBCFA8D-9A3F-FE40-8533-A4856401D644}"/>
    <hyperlink ref="B691" r:id="rId1309" display="https://www.the-numbers.com/movie/Incredible-25th-Year-of-Mitzi-Bearclaw-The-(2019-Canada)" xr:uid="{8ECA5C57-2FCA-DC4A-99AA-5CB4108B01F5}"/>
    <hyperlink ref="C691" r:id="rId1310" display="https://www.the-numbers.com/box-office-chart/daily/2021/02/12" xr:uid="{02208E20-88CB-A34F-95C2-43B2864E7BB3}"/>
    <hyperlink ref="B692" r:id="rId1311" display="https://www.the-numbers.com/movie/Fremont-(2023)" xr:uid="{3CE843D5-CD76-7542-9805-121FFF61E788}"/>
    <hyperlink ref="C692" r:id="rId1312" display="https://www.the-numbers.com/box-office-chart/daily/2023/08/25" xr:uid="{98A12497-E9C4-8C4D-86DC-76CBAA7BDB04}"/>
    <hyperlink ref="B693" r:id="rId1313" display="https://www.the-numbers.com/movie/My-Sailor-My-Love-(2022-Finland)" xr:uid="{EF5E6467-5923-AA40-9456-58E07515233B}"/>
    <hyperlink ref="C693" r:id="rId1314" display="https://www.the-numbers.com/box-office-chart/daily/2023/09/22" xr:uid="{D9E167EC-68F1-424B-9F84-653768C5C7DF}"/>
    <hyperlink ref="B694" r:id="rId1315" display="https://www.the-numbers.com/movie/Aberdeen-(2024-Canada)" xr:uid="{2A7E0B72-52D0-4E48-893A-580F8E809388}"/>
    <hyperlink ref="C694" r:id="rId1316" display="https://www.the-numbers.com/box-office-chart/daily/2024/12/13" xr:uid="{7B4F5DAD-9867-8642-A68D-38F585F12234}"/>
    <hyperlink ref="B695" r:id="rId1317" display="https://www.the-numbers.com/movie/Mr-Hit-Me-Up-(2024)" xr:uid="{5FEA5E5C-EA23-0942-9E3E-0463B7158A0A}"/>
    <hyperlink ref="C695" r:id="rId1318" display="https://www.the-numbers.com/box-office-chart/daily/2024/01/19" xr:uid="{8E621702-60AD-DB47-96BB-46F5A7E6B119}"/>
    <hyperlink ref="B696" r:id="rId1319" display="https://www.the-numbers.com/movie/Revoir-Paris-(2022-France)" xr:uid="{D7C987DB-86F4-E84D-B59F-C266A5B97B24}"/>
    <hyperlink ref="C696" r:id="rId1320" display="https://www.the-numbers.com/box-office-chart/daily/2023/06/23" xr:uid="{16F8AF55-1787-8748-BFC7-B52A7EADEE13}"/>
    <hyperlink ref="B697" r:id="rId1321" display="https://www.the-numbers.com/movie/Before-Dawn-(2024-Australia)" xr:uid="{17B2692D-A8BE-3D42-B05F-FDEF3FB1C240}"/>
    <hyperlink ref="C697" r:id="rId1322" display="https://www.the-numbers.com/box-office-chart/daily/2024/07/19" xr:uid="{D62DA4E3-5FE6-F845-8C2A-9823AF435009}"/>
    <hyperlink ref="B698" r:id="rId1323" display="https://www.the-numbers.com/movie/After-Death-(2024)" xr:uid="{64A19F96-9F5F-334E-A58E-159BECFFF5D4}"/>
    <hyperlink ref="C698" r:id="rId1324" display="https://www.the-numbers.com/box-office-chart/daily/2023/10/27" xr:uid="{0A3821FD-71D8-8247-8B30-133A1442E7BA}"/>
    <hyperlink ref="B699" r:id="rId1325" display="https://www.the-numbers.com/movie/Cinquanta-km-allora-(2024-Italy)" xr:uid="{D39C2A79-2A9D-7C4D-A080-15DF77E071A9}"/>
    <hyperlink ref="C699" r:id="rId1326" display="https://www.the-numbers.com/box-office-chart/daily/2024/07/19" xr:uid="{E6C022BB-7CBB-EF4B-AA86-FA40FFD9A6A0}"/>
    <hyperlink ref="B700" r:id="rId1327" display="https://www.the-numbers.com/movie/Road-Dance-The-(2022-United-Kingdom)" xr:uid="{037C9252-7050-4445-B544-663324E1D200}"/>
    <hyperlink ref="C700" r:id="rId1328" display="https://www.the-numbers.com/box-office-chart/daily/2023/10/13" xr:uid="{4B36CE8F-A7B7-E046-BD0B-D6068CB80D67}"/>
    <hyperlink ref="B701" r:id="rId1329" display="https://www.the-numbers.com/movie/Alimanas-(2023-Spain)" xr:uid="{F6586A98-D788-A042-8665-AC2D9050448C}"/>
    <hyperlink ref="C701" r:id="rId1330" display="https://www.the-numbers.com/box-office-chart/daily/2024/09/13" xr:uid="{A1CF065E-AD25-A546-AD14-662BDFE481E3}"/>
    <hyperlink ref="B702" r:id="rId1331" display="https://www.the-numbers.com/movie/Day-By-Day-(2023)" xr:uid="{9E72AF7F-6B88-464B-955F-8C981A86A9F3}"/>
    <hyperlink ref="C702" r:id="rId1332" display="https://www.the-numbers.com/box-office-chart/daily/2023/08/11" xr:uid="{2F9FAB64-5BD0-3F4A-B3D8-D884B0ACF4FE}"/>
  </hyperlinks>
  <pageMargins left="0.7" right="0.7" top="0.75" bottom="0.75" header="0.3" footer="0.3"/>
  <legacyDrawing r:id="rId133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E978A-1277-F845-9689-BA28D7E7C716}">
  <dimension ref="A1:J201"/>
  <sheetViews>
    <sheetView zoomScale="135" workbookViewId="0">
      <selection activeCell="L22" sqref="L22"/>
    </sheetView>
  </sheetViews>
  <sheetFormatPr baseColWidth="10" defaultRowHeight="16" x14ac:dyDescent="0.2"/>
  <cols>
    <col min="3" max="3" width="20.1640625" customWidth="1"/>
    <col min="4" max="4" width="23" customWidth="1"/>
    <col min="6" max="6" width="27.33203125" customWidth="1"/>
  </cols>
  <sheetData>
    <row r="1" spans="1:10" ht="18" x14ac:dyDescent="0.2">
      <c r="A1" s="18">
        <v>1</v>
      </c>
      <c r="B1" s="3" t="s">
        <v>952</v>
      </c>
      <c r="C1" s="19">
        <v>1698863816</v>
      </c>
      <c r="D1" s="19">
        <v>652980194</v>
      </c>
      <c r="E1" s="21">
        <v>0.38400000000000001</v>
      </c>
      <c r="F1" s="19">
        <v>1045883622</v>
      </c>
      <c r="G1" s="21">
        <v>0.61599999999999999</v>
      </c>
      <c r="H1" t="str">
        <f>IFERROR(TRIM(LEFT(B1,FIND("(",B1)-1)),TRIM(B1))</f>
        <v>Inside Out 2</v>
      </c>
      <c r="I1" t="str">
        <f>SUBSTITUTE(SUBSTITUTE(SUBSTITUTE(SUBSTITUTE(SUBSTITUTE(SUBSTITUTE(SUBSTITUTE(SUBSTITUTE(SUBSTITUTE(SUBSTITUTE(SUBSTITUTE(SUBSTITUTE(LOWER(LEFT(SUBSTITUTE(H1,"…",""),25)),":",""),",",""),".",""),"'",""),"’",""),"!",""),"*",""),"—",""),"–",""),"-",""),"&amp;","")," ","")</f>
        <v>insideout2</v>
      </c>
      <c r="J1" t="str">
        <f>IFERROR(INDEX('Domestic 2024'!$J:$J,MATCH($I1,'Domestic 2024'!$I:$I,0)),IFERROR(INDEX('Domestic 2024'!$J:$J,MATCH($D1,'Domestic 2024'!$F:$F,0)),"Other"))</f>
        <v>Walt Disney</v>
      </c>
    </row>
    <row r="2" spans="1:10" ht="18" x14ac:dyDescent="0.2">
      <c r="A2" s="18">
        <v>2</v>
      </c>
      <c r="B2" s="3" t="s">
        <v>953</v>
      </c>
      <c r="C2" s="19">
        <v>1338073645</v>
      </c>
      <c r="D2" s="19">
        <v>636745858</v>
      </c>
      <c r="E2" s="21">
        <v>0.47599999999999998</v>
      </c>
      <c r="F2" s="19">
        <v>701327787</v>
      </c>
      <c r="G2" s="21">
        <v>0.52400000000000002</v>
      </c>
      <c r="H2" t="str">
        <f t="shared" ref="H2:H65" si="0">IFERROR(TRIM(LEFT(B2,FIND("(",B2)-1)),TRIM(B2))</f>
        <v>Deadpool &amp; Wolverine</v>
      </c>
      <c r="I2" t="str">
        <f t="shared" ref="I2:I65" si="1">SUBSTITUTE(SUBSTITUTE(SUBSTITUTE(SUBSTITUTE(SUBSTITUTE(SUBSTITUTE(SUBSTITUTE(SUBSTITUTE(SUBSTITUTE(SUBSTITUTE(SUBSTITUTE(SUBSTITUTE(LOWER(LEFT(SUBSTITUTE(H2,"…",""),25)),":",""),",",""),".",""),"'",""),"’",""),"!",""),"*",""),"—",""),"–",""),"-",""),"&amp;","")," ","")</f>
        <v>deadpoolwolverine</v>
      </c>
      <c r="J2" t="str">
        <f>IFERROR(INDEX('Domestic 2024'!$J:$J,MATCH($I2,'Domestic 2024'!$I:$I,0)),IFERROR(INDEX('Domestic 2024'!$J:$J,MATCH($D2,'Domestic 2024'!$F:$F,0)),"Other"))</f>
        <v>Walt Disney</v>
      </c>
    </row>
    <row r="3" spans="1:10" ht="18" x14ac:dyDescent="0.2">
      <c r="A3" s="18">
        <v>3</v>
      </c>
      <c r="B3" s="3" t="s">
        <v>58</v>
      </c>
      <c r="C3" s="19">
        <v>1059242164</v>
      </c>
      <c r="D3" s="19">
        <v>460405297</v>
      </c>
      <c r="E3" s="21">
        <v>0.435</v>
      </c>
      <c r="F3" s="19">
        <v>598836867</v>
      </c>
      <c r="G3" s="21">
        <v>0.56499999999999995</v>
      </c>
      <c r="H3" t="str">
        <f t="shared" si="0"/>
        <v>Moana 2</v>
      </c>
      <c r="I3" t="str">
        <f t="shared" si="1"/>
        <v>moana2</v>
      </c>
      <c r="J3" t="str">
        <f>IFERROR(INDEX('Domestic 2024'!$J:$J,MATCH($I3,'Domestic 2024'!$I:$I,0)),IFERROR(INDEX('Domestic 2024'!$J:$J,MATCH($D3,'Domestic 2024'!$F:$F,0)),"Other"))</f>
        <v>Walt Disney</v>
      </c>
    </row>
    <row r="4" spans="1:10" ht="18" x14ac:dyDescent="0.2">
      <c r="A4" s="18">
        <v>4</v>
      </c>
      <c r="B4" s="3" t="s">
        <v>954</v>
      </c>
      <c r="C4" s="19">
        <v>972021410</v>
      </c>
      <c r="D4" s="19">
        <v>361004205</v>
      </c>
      <c r="E4" s="21">
        <v>0.371</v>
      </c>
      <c r="F4" s="19">
        <v>611017205</v>
      </c>
      <c r="G4" s="21">
        <v>0.629</v>
      </c>
      <c r="H4" t="str">
        <f t="shared" si="0"/>
        <v>Despicable Me 4</v>
      </c>
      <c r="I4" t="str">
        <f t="shared" si="1"/>
        <v>despicableme4</v>
      </c>
      <c r="J4" t="str">
        <f>IFERROR(INDEX('Domestic 2024'!$J:$J,MATCH($I4,'Domestic 2024'!$I:$I,0)),IFERROR(INDEX('Domestic 2024'!$J:$J,MATCH($D4,'Domestic 2024'!$F:$F,0)),"Other"))</f>
        <v>Universal</v>
      </c>
    </row>
    <row r="5" spans="1:10" ht="18" x14ac:dyDescent="0.2">
      <c r="A5" s="18">
        <v>5</v>
      </c>
      <c r="B5" s="3" t="s">
        <v>74</v>
      </c>
      <c r="C5" s="19">
        <v>763963597</v>
      </c>
      <c r="D5" s="19">
        <v>474983975</v>
      </c>
      <c r="E5" s="21">
        <v>0.622</v>
      </c>
      <c r="F5" s="19">
        <v>288979622</v>
      </c>
      <c r="G5" s="21">
        <v>0.378</v>
      </c>
      <c r="H5" t="str">
        <f t="shared" si="0"/>
        <v>Wicked</v>
      </c>
      <c r="I5" t="str">
        <f t="shared" si="1"/>
        <v>wicked</v>
      </c>
      <c r="J5" t="str">
        <f>IFERROR(INDEX('Domestic 2024'!$J:$J,MATCH($I5,'Domestic 2024'!$I:$I,0)),IFERROR(INDEX('Domestic 2024'!$J:$J,MATCH($D5,'Domestic 2024'!$F:$F,0)),"Other"))</f>
        <v>Universal</v>
      </c>
    </row>
    <row r="6" spans="1:10" ht="18" x14ac:dyDescent="0.2">
      <c r="A6" s="18">
        <v>6</v>
      </c>
      <c r="B6" s="3" t="s">
        <v>34</v>
      </c>
      <c r="C6" s="19">
        <v>722631756</v>
      </c>
      <c r="D6" s="19">
        <v>254567693</v>
      </c>
      <c r="E6" s="21">
        <v>0.35199999999999998</v>
      </c>
      <c r="F6" s="19">
        <v>468064063</v>
      </c>
      <c r="G6" s="21">
        <v>0.64800000000000002</v>
      </c>
      <c r="H6" t="str">
        <f t="shared" si="0"/>
        <v>Mufasa: The Lion King</v>
      </c>
      <c r="I6" t="str">
        <f t="shared" si="1"/>
        <v>mufasathelionking</v>
      </c>
      <c r="J6" t="str">
        <f>IFERROR(INDEX('Domestic 2024'!$J:$J,MATCH($I6,'Domestic 2024'!$I:$I,0)),IFERROR(INDEX('Domestic 2024'!$J:$J,MATCH($D6,'Domestic 2024'!$F:$F,0)),"Other"))</f>
        <v>Walt Disney</v>
      </c>
    </row>
    <row r="7" spans="1:10" ht="18" x14ac:dyDescent="0.2">
      <c r="A7" s="18">
        <v>7</v>
      </c>
      <c r="B7" s="3" t="s">
        <v>956</v>
      </c>
      <c r="C7" s="19">
        <v>714844358</v>
      </c>
      <c r="D7" s="19">
        <v>282144358</v>
      </c>
      <c r="E7" s="21">
        <v>0.39500000000000002</v>
      </c>
      <c r="F7" s="19">
        <v>432700000</v>
      </c>
      <c r="G7" s="21">
        <v>0.60499999999999998</v>
      </c>
      <c r="H7" t="str">
        <f t="shared" si="0"/>
        <v>Dune: Part Two</v>
      </c>
      <c r="I7" t="str">
        <f t="shared" si="1"/>
        <v>duneparttwo</v>
      </c>
      <c r="J7" t="str">
        <f>IFERROR(INDEX('Domestic 2024'!$J:$J,MATCH($I7,'Domestic 2024'!$I:$I,0)),IFERROR(INDEX('Domestic 2024'!$J:$J,MATCH($D7,'Domestic 2024'!$F:$F,0)),"Other"))</f>
        <v>Warner Bros.</v>
      </c>
    </row>
    <row r="8" spans="1:10" ht="18" x14ac:dyDescent="0.2">
      <c r="A8" s="18">
        <v>8</v>
      </c>
      <c r="B8" s="3" t="s">
        <v>1580</v>
      </c>
      <c r="C8" s="19">
        <v>572050016</v>
      </c>
      <c r="D8" s="19">
        <v>196350016</v>
      </c>
      <c r="E8" s="21">
        <v>0.34300000000000003</v>
      </c>
      <c r="F8" s="19">
        <v>375700000</v>
      </c>
      <c r="G8" s="21">
        <v>0.65700000000000003</v>
      </c>
      <c r="H8" t="str">
        <f t="shared" si="0"/>
        <v>Godzilla X Kong: The New Empire</v>
      </c>
      <c r="I8" t="str">
        <f t="shared" si="1"/>
        <v>godzillaxkongthenew</v>
      </c>
      <c r="J8" t="str">
        <f>IFERROR(INDEX('Domestic 2024'!$J:$J,MATCH($I8,'Domestic 2024'!$I:$I,0)),IFERROR(INDEX('Domestic 2024'!$J:$J,MATCH($D8,'Domestic 2024'!$F:$F,0)),"Other"))</f>
        <v>Warner Bros.</v>
      </c>
    </row>
    <row r="9" spans="1:10" ht="18" x14ac:dyDescent="0.2">
      <c r="A9" s="18">
        <v>9</v>
      </c>
      <c r="B9" s="3" t="s">
        <v>421</v>
      </c>
      <c r="C9" s="19">
        <v>547946428</v>
      </c>
      <c r="D9" s="19">
        <v>193590620</v>
      </c>
      <c r="E9" s="21">
        <v>0.35299999999999998</v>
      </c>
      <c r="F9" s="19">
        <v>354355808</v>
      </c>
      <c r="G9" s="21">
        <v>0.64700000000000002</v>
      </c>
      <c r="H9" t="str">
        <f t="shared" si="0"/>
        <v>Kung Fu Panda 4</v>
      </c>
      <c r="I9" t="str">
        <f t="shared" si="1"/>
        <v>kungfupanda4</v>
      </c>
      <c r="J9" t="str">
        <f>IFERROR(INDEX('Domestic 2024'!$J:$J,MATCH($I9,'Domestic 2024'!$I:$I,0)),IFERROR(INDEX('Domestic 2024'!$J:$J,MATCH($D9,'Domestic 2024'!$F:$F,0)),"Other"))</f>
        <v>Universal</v>
      </c>
    </row>
    <row r="10" spans="1:10" ht="18" x14ac:dyDescent="0.2">
      <c r="A10" s="18">
        <v>10</v>
      </c>
      <c r="B10" s="3" t="s">
        <v>41</v>
      </c>
      <c r="C10" s="19">
        <v>492162604</v>
      </c>
      <c r="D10" s="19">
        <v>236115100</v>
      </c>
      <c r="E10" s="20">
        <v>0.48</v>
      </c>
      <c r="F10" s="19">
        <v>256047504</v>
      </c>
      <c r="G10" s="20">
        <v>0.52</v>
      </c>
      <c r="H10" t="str">
        <f t="shared" si="0"/>
        <v>Sonic the Hedgehog 3</v>
      </c>
      <c r="I10" t="str">
        <f t="shared" si="1"/>
        <v>sonicthehedgehog3</v>
      </c>
      <c r="J10" t="str">
        <f>IFERROR(INDEX('Domestic 2024'!$J:$J,MATCH($I10,'Domestic 2024'!$I:$I,0)),IFERROR(INDEX('Domestic 2024'!$J:$J,MATCH($D10,'Domestic 2024'!$F:$F,0)),"Other"))</f>
        <v>Paramount Pictures</v>
      </c>
    </row>
    <row r="11" spans="1:10" ht="18" x14ac:dyDescent="0.2">
      <c r="A11" s="18">
        <v>11</v>
      </c>
      <c r="B11" s="3" t="s">
        <v>706</v>
      </c>
      <c r="C11" s="19">
        <v>478937618</v>
      </c>
      <c r="D11" s="19">
        <v>139755882</v>
      </c>
      <c r="E11" s="21">
        <v>0.29199999999999998</v>
      </c>
      <c r="F11" s="19">
        <v>339181736</v>
      </c>
      <c r="G11" s="21">
        <v>0.70799999999999996</v>
      </c>
      <c r="H11" t="str">
        <f t="shared" si="0"/>
        <v>Venom: The Last Dance</v>
      </c>
      <c r="I11" t="str">
        <f t="shared" si="1"/>
        <v>venomthelastdance</v>
      </c>
      <c r="J11" t="str">
        <f>IFERROR(INDEX('Domestic 2024'!$J:$J,MATCH($I11,'Domestic 2024'!$I:$I,0)),IFERROR(INDEX('Domestic 2024'!$J:$J,MATCH($D11,'Domestic 2024'!$F:$F,0)),"Other"))</f>
        <v>Sony Pictures</v>
      </c>
    </row>
    <row r="12" spans="1:10" ht="18" x14ac:dyDescent="0.2">
      <c r="A12" s="18">
        <v>12</v>
      </c>
      <c r="B12" s="3" t="s">
        <v>150</v>
      </c>
      <c r="C12" s="19">
        <v>462180717</v>
      </c>
      <c r="D12" s="19">
        <v>172438016</v>
      </c>
      <c r="E12" s="21">
        <v>0.373</v>
      </c>
      <c r="F12" s="19">
        <v>289742701</v>
      </c>
      <c r="G12" s="21">
        <v>0.627</v>
      </c>
      <c r="H12" t="str">
        <f t="shared" si="0"/>
        <v>Gladiator II</v>
      </c>
      <c r="I12" t="str">
        <f t="shared" si="1"/>
        <v>gladiatorii</v>
      </c>
      <c r="J12" t="str">
        <f>IFERROR(INDEX('Domestic 2024'!$J:$J,MATCH($I12,'Domestic 2024'!$I:$I,0)),IFERROR(INDEX('Domestic 2024'!$J:$J,MATCH($D12,'Domestic 2024'!$F:$F,0)),"Other"))</f>
        <v>Paramount Pictures</v>
      </c>
    </row>
    <row r="13" spans="1:10" ht="18" x14ac:dyDescent="0.2">
      <c r="A13" s="18">
        <v>13</v>
      </c>
      <c r="B13" s="3" t="s">
        <v>955</v>
      </c>
      <c r="C13" s="19">
        <v>452000435</v>
      </c>
      <c r="D13" s="19">
        <v>294100435</v>
      </c>
      <c r="E13" s="21">
        <v>0.65100000000000002</v>
      </c>
      <c r="F13" s="19">
        <v>157900000</v>
      </c>
      <c r="G13" s="21">
        <v>0.34899999999999998</v>
      </c>
      <c r="H13" t="str">
        <f t="shared" si="0"/>
        <v>Beetlejuice Beetlejuice</v>
      </c>
      <c r="I13" t="str">
        <f t="shared" si="1"/>
        <v>beetlejuicebeetlejuice</v>
      </c>
      <c r="J13" t="str">
        <f>IFERROR(INDEX('Domestic 2024'!$J:$J,MATCH($I13,'Domestic 2024'!$I:$I,0)),IFERROR(INDEX('Domestic 2024'!$J:$J,MATCH($D13,'Domestic 2024'!$F:$F,0)),"Other"))</f>
        <v>Warner Bros.</v>
      </c>
    </row>
    <row r="14" spans="1:10" ht="18" x14ac:dyDescent="0.2">
      <c r="A14" s="18">
        <v>14</v>
      </c>
      <c r="B14" s="3" t="s">
        <v>1581</v>
      </c>
      <c r="C14" s="19">
        <v>433606094</v>
      </c>
      <c r="D14" s="19">
        <v>2001584</v>
      </c>
      <c r="E14" s="21">
        <v>5.0000000000000001E-3</v>
      </c>
      <c r="F14" s="19">
        <v>431604510</v>
      </c>
      <c r="G14" s="21">
        <v>0.995</v>
      </c>
      <c r="H14" t="str">
        <f t="shared" si="0"/>
        <v>Yolo</v>
      </c>
      <c r="I14" t="str">
        <f t="shared" si="1"/>
        <v>yolo</v>
      </c>
      <c r="J14" t="str">
        <f>IFERROR(INDEX('Domestic 2024'!$J:$J,MATCH($I14,'Domestic 2024'!$I:$I,0)),IFERROR(INDEX('Domestic 2024'!$J:$J,MATCH($D14,'Domestic 2024'!$F:$F,0)),"Other"))</f>
        <v>Sony Pictures</v>
      </c>
    </row>
    <row r="15" spans="1:10" ht="18" x14ac:dyDescent="0.2">
      <c r="A15" s="18">
        <v>15</v>
      </c>
      <c r="B15" s="3" t="s">
        <v>1582</v>
      </c>
      <c r="C15" s="19">
        <v>422878491</v>
      </c>
      <c r="D15" s="18" t="s">
        <v>850</v>
      </c>
      <c r="E15" s="18" t="s">
        <v>850</v>
      </c>
      <c r="F15" s="19">
        <v>422878491</v>
      </c>
      <c r="G15" s="20">
        <v>1</v>
      </c>
      <c r="H15" t="str">
        <f t="shared" si="0"/>
        <v>Pegasus 2</v>
      </c>
      <c r="I15" t="str">
        <f t="shared" si="1"/>
        <v>pegasus2</v>
      </c>
      <c r="J15" t="str">
        <f>IFERROR(INDEX('Domestic 2024'!$J:$J,MATCH($I15,'Domestic 2024'!$I:$I,0)),IFERROR(INDEX('Domestic 2024'!$J:$J,MATCH($D15,'Domestic 2024'!$F:$F,0)),"Other"))</f>
        <v>Other</v>
      </c>
    </row>
    <row r="16" spans="1:10" ht="18" x14ac:dyDescent="0.2">
      <c r="A16" s="18">
        <v>16</v>
      </c>
      <c r="B16" s="3" t="s">
        <v>1583</v>
      </c>
      <c r="C16" s="19">
        <v>422307398</v>
      </c>
      <c r="D16" s="18" t="s">
        <v>850</v>
      </c>
      <c r="E16" s="18" t="s">
        <v>850</v>
      </c>
      <c r="F16" s="19">
        <v>422307398</v>
      </c>
      <c r="G16" s="20">
        <v>1</v>
      </c>
      <c r="H16" t="str">
        <f t="shared" si="0"/>
        <v>Successor</v>
      </c>
      <c r="I16" t="str">
        <f t="shared" si="1"/>
        <v>successor</v>
      </c>
      <c r="J16" t="str">
        <f>IFERROR(INDEX('Domestic 2024'!$J:$J,MATCH($I16,'Domestic 2024'!$I:$I,0)),IFERROR(INDEX('Domestic 2024'!$J:$J,MATCH($D16,'Domestic 2024'!$F:$F,0)),"Other"))</f>
        <v>Other</v>
      </c>
    </row>
    <row r="17" spans="1:10" ht="18" x14ac:dyDescent="0.2">
      <c r="A17" s="18">
        <v>17</v>
      </c>
      <c r="B17" s="3" t="s">
        <v>959</v>
      </c>
      <c r="C17" s="19">
        <v>404550184</v>
      </c>
      <c r="D17" s="19">
        <v>193573217</v>
      </c>
      <c r="E17" s="21">
        <v>0.47799999999999998</v>
      </c>
      <c r="F17" s="19">
        <v>210976967</v>
      </c>
      <c r="G17" s="21">
        <v>0.52200000000000002</v>
      </c>
      <c r="H17" t="str">
        <f t="shared" si="0"/>
        <v>Bad Boys: Ride or Die</v>
      </c>
      <c r="I17" t="str">
        <f t="shared" si="1"/>
        <v>badboysrideordie</v>
      </c>
      <c r="J17" t="str">
        <f>IFERROR(INDEX('Domestic 2024'!$J:$J,MATCH($I17,'Domestic 2024'!$I:$I,0)),IFERROR(INDEX('Domestic 2024'!$J:$J,MATCH($D17,'Domestic 2024'!$F:$F,0)),"Other"))</f>
        <v>Sony Pictures</v>
      </c>
    </row>
    <row r="18" spans="1:10" ht="18" x14ac:dyDescent="0.2">
      <c r="A18" s="18">
        <v>18</v>
      </c>
      <c r="B18" s="3" t="s">
        <v>1584</v>
      </c>
      <c r="C18" s="19">
        <v>397378150</v>
      </c>
      <c r="D18" s="19">
        <v>171130165</v>
      </c>
      <c r="E18" s="21">
        <v>0.43099999999999999</v>
      </c>
      <c r="F18" s="19">
        <v>226247985</v>
      </c>
      <c r="G18" s="21">
        <v>0.56899999999999995</v>
      </c>
      <c r="H18" t="str">
        <f t="shared" si="0"/>
        <v>Kingdom of the Planet of the Apes</v>
      </c>
      <c r="I18" t="str">
        <f t="shared" si="1"/>
        <v>kingdomoftheplanetof</v>
      </c>
      <c r="J18" t="str">
        <f>IFERROR(INDEX('Domestic 2024'!$J:$J,MATCH($I18,'Domestic 2024'!$I:$I,0)),IFERROR(INDEX('Domestic 2024'!$J:$J,MATCH($D18,'Domestic 2024'!$F:$F,0)),"Other"))</f>
        <v>20th Century Stud…</v>
      </c>
    </row>
    <row r="19" spans="1:10" ht="18" x14ac:dyDescent="0.2">
      <c r="A19" s="18">
        <v>19</v>
      </c>
      <c r="B19" s="3" t="s">
        <v>957</v>
      </c>
      <c r="C19" s="19">
        <v>372262265</v>
      </c>
      <c r="D19" s="19">
        <v>267762265</v>
      </c>
      <c r="E19" s="21">
        <v>0.71899999999999997</v>
      </c>
      <c r="F19" s="19">
        <v>104500000</v>
      </c>
      <c r="G19" s="21">
        <v>0.28100000000000003</v>
      </c>
      <c r="H19" t="str">
        <f t="shared" si="0"/>
        <v>Twisters</v>
      </c>
      <c r="I19" t="str">
        <f t="shared" si="1"/>
        <v>twisters</v>
      </c>
      <c r="J19" t="str">
        <f>IFERROR(INDEX('Domestic 2024'!$J:$J,MATCH($I19,'Domestic 2024'!$I:$I,0)),IFERROR(INDEX('Domestic 2024'!$J:$J,MATCH($D19,'Domestic 2024'!$F:$F,0)),"Other"))</f>
        <v>Universal</v>
      </c>
    </row>
    <row r="20" spans="1:10" ht="18" x14ac:dyDescent="0.2">
      <c r="A20" s="18">
        <v>20</v>
      </c>
      <c r="B20" s="3" t="s">
        <v>1585</v>
      </c>
      <c r="C20" s="19">
        <v>351441044</v>
      </c>
      <c r="D20" s="19">
        <v>148518266</v>
      </c>
      <c r="E20" s="21">
        <v>0.42299999999999999</v>
      </c>
      <c r="F20" s="19">
        <v>202922778</v>
      </c>
      <c r="G20" s="21">
        <v>0.57699999999999996</v>
      </c>
      <c r="H20" t="str">
        <f t="shared" si="0"/>
        <v>It Ends with Us</v>
      </c>
      <c r="I20" t="str">
        <f t="shared" si="1"/>
        <v>itendswithus</v>
      </c>
      <c r="J20" t="str">
        <f>IFERROR(INDEX('Domestic 2024'!$J:$J,MATCH($I20,'Domestic 2024'!$I:$I,0)),IFERROR(INDEX('Domestic 2024'!$J:$J,MATCH($D20,'Domestic 2024'!$F:$F,0)),"Other"))</f>
        <v>Sony Pictures</v>
      </c>
    </row>
    <row r="21" spans="1:10" ht="18" x14ac:dyDescent="0.2">
      <c r="A21" s="18">
        <v>21</v>
      </c>
      <c r="B21" s="3" t="s">
        <v>965</v>
      </c>
      <c r="C21" s="19">
        <v>350865342</v>
      </c>
      <c r="D21" s="19">
        <v>105313091</v>
      </c>
      <c r="E21" s="20">
        <v>0.3</v>
      </c>
      <c r="F21" s="19">
        <v>245552251</v>
      </c>
      <c r="G21" s="20">
        <v>0.7</v>
      </c>
      <c r="H21" t="str">
        <f t="shared" si="0"/>
        <v>Alien: Romulus</v>
      </c>
      <c r="I21" t="str">
        <f t="shared" si="1"/>
        <v>alienromulus</v>
      </c>
      <c r="J21" t="str">
        <f>IFERROR(INDEX('Domestic 2024'!$J:$J,MATCH($I21,'Domestic 2024'!$I:$I,0)),IFERROR(INDEX('Domestic 2024'!$J:$J,MATCH($D21,'Domestic 2024'!$F:$F,0)),"Other"))</f>
        <v>20th Century Stud…</v>
      </c>
    </row>
    <row r="22" spans="1:10" ht="18" x14ac:dyDescent="0.2">
      <c r="A22" s="18">
        <v>22</v>
      </c>
      <c r="B22" s="3" t="s">
        <v>290</v>
      </c>
      <c r="C22" s="19">
        <v>334509500</v>
      </c>
      <c r="D22" s="19">
        <v>143901945</v>
      </c>
      <c r="E22" s="20">
        <v>0.43</v>
      </c>
      <c r="F22" s="19">
        <v>190607555</v>
      </c>
      <c r="G22" s="20">
        <v>0.56999999999999995</v>
      </c>
      <c r="H22" t="str">
        <f t="shared" si="0"/>
        <v>The Wild Robot</v>
      </c>
      <c r="I22" t="str">
        <f t="shared" si="1"/>
        <v>thewildrobot</v>
      </c>
      <c r="J22" t="str">
        <f>IFERROR(INDEX('Domestic 2024'!$J:$J,MATCH($I22,'Domestic 2024'!$I:$I,0)),IFERROR(INDEX('Domestic 2024'!$J:$J,MATCH($D22,'Domestic 2024'!$F:$F,0)),"Other"))</f>
        <v>Universal</v>
      </c>
    </row>
    <row r="23" spans="1:10" ht="18" x14ac:dyDescent="0.2">
      <c r="A23" s="18">
        <v>23</v>
      </c>
      <c r="B23" s="3" t="s">
        <v>1586</v>
      </c>
      <c r="C23" s="19">
        <v>306899794</v>
      </c>
      <c r="D23" s="18" t="s">
        <v>850</v>
      </c>
      <c r="E23" s="18" t="s">
        <v>850</v>
      </c>
      <c r="F23" s="19">
        <v>306899794</v>
      </c>
      <c r="G23" s="20">
        <v>1</v>
      </c>
      <c r="H23" t="str">
        <f t="shared" si="0"/>
        <v>Article 20</v>
      </c>
      <c r="I23" t="str">
        <f t="shared" si="1"/>
        <v>article20</v>
      </c>
      <c r="J23" t="str">
        <f>IFERROR(INDEX('Domestic 2024'!$J:$J,MATCH($I23,'Domestic 2024'!$I:$I,0)),IFERROR(INDEX('Domestic 2024'!$J:$J,MATCH($D23,'Domestic 2024'!$F:$F,0)),"Other"))</f>
        <v>Other</v>
      </c>
    </row>
    <row r="24" spans="1:10" ht="18" x14ac:dyDescent="0.2">
      <c r="A24" s="18">
        <v>24</v>
      </c>
      <c r="B24" s="3" t="s">
        <v>962</v>
      </c>
      <c r="C24" s="19">
        <v>261907653</v>
      </c>
      <c r="D24" s="19">
        <v>139051884</v>
      </c>
      <c r="E24" s="21">
        <v>0.53100000000000003</v>
      </c>
      <c r="F24" s="19">
        <v>122855769</v>
      </c>
      <c r="G24" s="21">
        <v>0.46899999999999997</v>
      </c>
      <c r="H24" t="str">
        <f t="shared" si="0"/>
        <v>A Quiet Place: Day One</v>
      </c>
      <c r="I24" t="str">
        <f t="shared" si="1"/>
        <v>aquietplacedayone</v>
      </c>
      <c r="J24" t="str">
        <f>IFERROR(INDEX('Domestic 2024'!$J:$J,MATCH($I24,'Domestic 2024'!$I:$I,0)),IFERROR(INDEX('Domestic 2024'!$J:$J,MATCH($D24,'Domestic 2024'!$F:$F,0)),"Other"))</f>
        <v>Paramount Pictures</v>
      </c>
    </row>
    <row r="25" spans="1:10" ht="18" x14ac:dyDescent="0.2">
      <c r="A25" s="18">
        <v>25</v>
      </c>
      <c r="B25" s="3" t="s">
        <v>1587</v>
      </c>
      <c r="C25" s="19">
        <v>250921235</v>
      </c>
      <c r="D25" s="18" t="s">
        <v>850</v>
      </c>
      <c r="E25" s="18" t="s">
        <v>850</v>
      </c>
      <c r="F25" s="19">
        <v>250921235</v>
      </c>
      <c r="G25" s="20">
        <v>1</v>
      </c>
      <c r="H25" t="str">
        <f t="shared" si="0"/>
        <v>Boonie Bears: Time Twist</v>
      </c>
      <c r="I25" t="str">
        <f t="shared" si="1"/>
        <v>booniebearstimetwist</v>
      </c>
      <c r="J25" t="str">
        <f>IFERROR(INDEX('Domestic 2024'!$J:$J,MATCH($I25,'Domestic 2024'!$I:$I,0)),IFERROR(INDEX('Domestic 2024'!$J:$J,MATCH($D25,'Domestic 2024'!$F:$F,0)),"Other"))</f>
        <v>Other</v>
      </c>
    </row>
    <row r="26" spans="1:10" ht="18" x14ac:dyDescent="0.2">
      <c r="A26" s="18">
        <v>26</v>
      </c>
      <c r="B26" s="3" t="s">
        <v>968</v>
      </c>
      <c r="C26" s="19">
        <v>234748692</v>
      </c>
      <c r="D26" s="19">
        <v>91956547</v>
      </c>
      <c r="E26" s="21">
        <v>0.39200000000000002</v>
      </c>
      <c r="F26" s="19">
        <v>142792145</v>
      </c>
      <c r="G26" s="21">
        <v>0.60799999999999998</v>
      </c>
      <c r="H26" t="str">
        <f t="shared" si="0"/>
        <v>The Garfield Movie</v>
      </c>
      <c r="I26" t="str">
        <f t="shared" si="1"/>
        <v>thegarfieldmovie</v>
      </c>
      <c r="J26" t="str">
        <f>IFERROR(INDEX('Domestic 2024'!$J:$J,MATCH($I26,'Domestic 2024'!$I:$I,0)),IFERROR(INDEX('Domestic 2024'!$J:$J,MATCH($D26,'Domestic 2024'!$F:$F,0)),"Other"))</f>
        <v>Sony Pictures</v>
      </c>
    </row>
    <row r="27" spans="1:10" ht="18" x14ac:dyDescent="0.2">
      <c r="A27" s="18">
        <v>27</v>
      </c>
      <c r="B27" s="3" t="s">
        <v>71</v>
      </c>
      <c r="C27" s="19">
        <v>211000000</v>
      </c>
      <c r="D27" s="19">
        <v>45800000</v>
      </c>
      <c r="E27" s="21">
        <v>0.217</v>
      </c>
      <c r="F27" s="19">
        <v>165200000</v>
      </c>
      <c r="G27" s="21">
        <v>0.78300000000000003</v>
      </c>
      <c r="H27" t="str">
        <f t="shared" si="0"/>
        <v>Paddington in Peru</v>
      </c>
      <c r="I27" t="str">
        <f t="shared" si="1"/>
        <v>paddingtoninperu</v>
      </c>
      <c r="J27" t="str">
        <f>IFERROR(INDEX('Domestic 2024'!$J:$J,MATCH($I27,'Domestic 2024'!$I:$I,0)),IFERROR(INDEX('Domestic 2024'!$J:$J,MATCH($D27,'Domestic 2024'!$F:$F,0)),"Other"))</f>
        <v>Other</v>
      </c>
    </row>
    <row r="28" spans="1:10" ht="18" x14ac:dyDescent="0.2">
      <c r="A28" s="18">
        <v>28</v>
      </c>
      <c r="B28" s="3" t="s">
        <v>979</v>
      </c>
      <c r="C28" s="19">
        <v>207500287</v>
      </c>
      <c r="D28" s="19">
        <v>58300287</v>
      </c>
      <c r="E28" s="21">
        <v>0.28100000000000003</v>
      </c>
      <c r="F28" s="19">
        <v>149200000</v>
      </c>
      <c r="G28" s="21">
        <v>0.71899999999999997</v>
      </c>
      <c r="H28" t="str">
        <f t="shared" si="0"/>
        <v>Joker: Folie à Deux</v>
      </c>
      <c r="I28" t="str">
        <f t="shared" si="1"/>
        <v>jokerfolieàdeux</v>
      </c>
      <c r="J28" t="str">
        <f>IFERROR(INDEX('Domestic 2024'!$J:$J,MATCH($I28,'Domestic 2024'!$I:$I,0)),IFERROR(INDEX('Domestic 2024'!$J:$J,MATCH($D28,'Domestic 2024'!$F:$F,0)),"Other"))</f>
        <v>Warner Bros.</v>
      </c>
    </row>
    <row r="29" spans="1:10" ht="18" x14ac:dyDescent="0.2">
      <c r="A29" s="18">
        <v>29</v>
      </c>
      <c r="B29" s="3" t="s">
        <v>963</v>
      </c>
      <c r="C29" s="19">
        <v>201967521</v>
      </c>
      <c r="D29" s="19">
        <v>113376590</v>
      </c>
      <c r="E29" s="21">
        <v>0.56100000000000005</v>
      </c>
      <c r="F29" s="19">
        <v>88590931</v>
      </c>
      <c r="G29" s="21">
        <v>0.439</v>
      </c>
      <c r="H29" t="str">
        <f t="shared" si="0"/>
        <v>Ghostbusters: Frozen Empire</v>
      </c>
      <c r="I29" t="str">
        <f t="shared" si="1"/>
        <v>ghostbustersfrozenempi</v>
      </c>
      <c r="J29" t="str">
        <f>IFERROR(INDEX('Domestic 2024'!$J:$J,MATCH($I29,'Domestic 2024'!$I:$I,0)),IFERROR(INDEX('Domestic 2024'!$J:$J,MATCH($D29,'Domestic 2024'!$F:$F,0)),"Other"))</f>
        <v>Sony Pictures</v>
      </c>
    </row>
    <row r="30" spans="1:10" ht="18" x14ac:dyDescent="0.2">
      <c r="A30" s="18">
        <v>30</v>
      </c>
      <c r="B30" s="3" t="s">
        <v>964</v>
      </c>
      <c r="C30" s="19">
        <v>190535708</v>
      </c>
      <c r="D30" s="19">
        <v>111375918</v>
      </c>
      <c r="E30" s="21">
        <v>0.58499999999999996</v>
      </c>
      <c r="F30" s="19">
        <v>79159790</v>
      </c>
      <c r="G30" s="21">
        <v>0.41499999999999998</v>
      </c>
      <c r="H30" t="str">
        <f t="shared" si="0"/>
        <v>IF</v>
      </c>
      <c r="I30" t="str">
        <f t="shared" si="1"/>
        <v>if</v>
      </c>
      <c r="J30" t="str">
        <f>IFERROR(INDEX('Domestic 2024'!$J:$J,MATCH($I30,'Domestic 2024'!$I:$I,0)),IFERROR(INDEX('Domestic 2024'!$J:$J,MATCH($D30,'Domestic 2024'!$F:$F,0)),"Other"))</f>
        <v>Paramount Pictures</v>
      </c>
    </row>
    <row r="31" spans="1:10" ht="18" x14ac:dyDescent="0.2">
      <c r="A31" s="18">
        <v>31</v>
      </c>
      <c r="B31" s="3" t="s">
        <v>496</v>
      </c>
      <c r="C31" s="19">
        <v>186000759</v>
      </c>
      <c r="D31" s="19">
        <v>97000759</v>
      </c>
      <c r="E31" s="21">
        <v>0.52200000000000002</v>
      </c>
      <c r="F31" s="19">
        <v>89000000</v>
      </c>
      <c r="G31" s="21">
        <v>0.47799999999999998</v>
      </c>
      <c r="H31" t="str">
        <f t="shared" si="0"/>
        <v>Red One</v>
      </c>
      <c r="I31" t="str">
        <f t="shared" si="1"/>
        <v>redone</v>
      </c>
      <c r="J31" t="str">
        <f>IFERROR(INDEX('Domestic 2024'!$J:$J,MATCH($I31,'Domestic 2024'!$I:$I,0)),IFERROR(INDEX('Domestic 2024'!$J:$J,MATCH($D31,'Domestic 2024'!$F:$F,0)),"Other"))</f>
        <v>Amazon MGM Studios</v>
      </c>
    </row>
    <row r="32" spans="1:10" ht="18" x14ac:dyDescent="0.2">
      <c r="A32" s="18">
        <v>32</v>
      </c>
      <c r="B32" s="3" t="s">
        <v>64</v>
      </c>
      <c r="C32" s="19">
        <v>181954339</v>
      </c>
      <c r="D32" s="19">
        <v>95608235</v>
      </c>
      <c r="E32" s="21">
        <v>0.52500000000000002</v>
      </c>
      <c r="F32" s="19">
        <v>86346104</v>
      </c>
      <c r="G32" s="21">
        <v>0.47499999999999998</v>
      </c>
      <c r="H32" t="str">
        <f t="shared" si="0"/>
        <v>Nosferatu</v>
      </c>
      <c r="I32" t="str">
        <f t="shared" si="1"/>
        <v>nosferatu</v>
      </c>
      <c r="J32" t="str">
        <f>IFERROR(INDEX('Domestic 2024'!$J:$J,MATCH($I32,'Domestic 2024'!$I:$I,0)),IFERROR(INDEX('Domestic 2024'!$J:$J,MATCH($D32,'Domestic 2024'!$F:$F,0)),"Other"))</f>
        <v>Focus Features</v>
      </c>
    </row>
    <row r="33" spans="1:10" ht="18" x14ac:dyDescent="0.2">
      <c r="A33" s="18">
        <v>33</v>
      </c>
      <c r="B33" s="3" t="s">
        <v>967</v>
      </c>
      <c r="C33" s="19">
        <v>181073291</v>
      </c>
      <c r="D33" s="19">
        <v>92900355</v>
      </c>
      <c r="E33" s="21">
        <v>0.51300000000000001</v>
      </c>
      <c r="F33" s="19">
        <v>88172936</v>
      </c>
      <c r="G33" s="21">
        <v>0.48699999999999999</v>
      </c>
      <c r="H33" t="str">
        <f t="shared" si="0"/>
        <v>The Fall Guy</v>
      </c>
      <c r="I33" t="str">
        <f t="shared" si="1"/>
        <v>thefallguy</v>
      </c>
      <c r="J33" t="str">
        <f>IFERROR(INDEX('Domestic 2024'!$J:$J,MATCH($I33,'Domestic 2024'!$I:$I,0)),IFERROR(INDEX('Domestic 2024'!$J:$J,MATCH($D33,'Domestic 2024'!$F:$F,0)),"Other"))</f>
        <v>Universal</v>
      </c>
    </row>
    <row r="34" spans="1:10" ht="18" x14ac:dyDescent="0.2">
      <c r="A34" s="18">
        <v>34</v>
      </c>
      <c r="B34" s="3" t="s">
        <v>966</v>
      </c>
      <c r="C34" s="19">
        <v>180971146</v>
      </c>
      <c r="D34" s="19">
        <v>96981216</v>
      </c>
      <c r="E34" s="21">
        <v>0.53600000000000003</v>
      </c>
      <c r="F34" s="19">
        <v>83989930</v>
      </c>
      <c r="G34" s="21">
        <v>0.46400000000000002</v>
      </c>
      <c r="H34" t="str">
        <f t="shared" si="0"/>
        <v>Bob Marley: One Love</v>
      </c>
      <c r="I34" t="str">
        <f t="shared" si="1"/>
        <v>bobmarleyonelove</v>
      </c>
      <c r="J34" t="str">
        <f>IFERROR(INDEX('Domestic 2024'!$J:$J,MATCH($I34,'Domestic 2024'!$I:$I,0)),IFERROR(INDEX('Domestic 2024'!$J:$J,MATCH($D34,'Domestic 2024'!$F:$F,0)),"Other"))</f>
        <v>Paramount Pictures</v>
      </c>
    </row>
    <row r="35" spans="1:10" ht="18" x14ac:dyDescent="0.2">
      <c r="A35" s="18">
        <v>35</v>
      </c>
      <c r="B35" s="3" t="s">
        <v>1588</v>
      </c>
      <c r="C35" s="19">
        <v>175399684</v>
      </c>
      <c r="D35" s="19">
        <v>13000000</v>
      </c>
      <c r="E35" s="21">
        <v>7.3999999999999996E-2</v>
      </c>
      <c r="F35" s="19">
        <v>162399684</v>
      </c>
      <c r="G35" s="21">
        <v>0.92600000000000005</v>
      </c>
      <c r="H35" t="str">
        <f t="shared" si="0"/>
        <v>Pushpa: The Rule - Part 2</v>
      </c>
      <c r="I35" t="str">
        <f t="shared" si="1"/>
        <v>pushpatherulepart2</v>
      </c>
      <c r="J35" t="str">
        <f>IFERROR(INDEX('Domestic 2024'!$J:$J,MATCH($I35,'Domestic 2024'!$I:$I,0)),IFERROR(INDEX('Domestic 2024'!$J:$J,MATCH($D35,'Domestic 2024'!$F:$F,0)),"Other"))</f>
        <v>Prathyangira Cine…</v>
      </c>
    </row>
    <row r="36" spans="1:10" ht="18" x14ac:dyDescent="0.2">
      <c r="A36" s="18">
        <v>36</v>
      </c>
      <c r="B36" s="3" t="s">
        <v>975</v>
      </c>
      <c r="C36" s="19">
        <v>174375791</v>
      </c>
      <c r="D36" s="19">
        <v>67475791</v>
      </c>
      <c r="E36" s="21">
        <v>0.38700000000000001</v>
      </c>
      <c r="F36" s="19">
        <v>106900000</v>
      </c>
      <c r="G36" s="21">
        <v>0.61299999999999999</v>
      </c>
      <c r="H36" t="str">
        <f t="shared" si="0"/>
        <v>Furiosa: A Mad Max Saga</v>
      </c>
      <c r="I36" t="str">
        <f t="shared" si="1"/>
        <v>furiosaamadmaxsaga</v>
      </c>
      <c r="J36" t="str">
        <f>IFERROR(INDEX('Domestic 2024'!$J:$J,MATCH($I36,'Domestic 2024'!$I:$I,0)),IFERROR(INDEX('Domestic 2024'!$J:$J,MATCH($D36,'Domestic 2024'!$F:$F,0)),"Other"))</f>
        <v>Warner Bros.</v>
      </c>
    </row>
    <row r="37" spans="1:10" ht="18" x14ac:dyDescent="0.2">
      <c r="A37" s="18">
        <v>37</v>
      </c>
      <c r="B37" s="3" t="s">
        <v>1589</v>
      </c>
      <c r="C37" s="19">
        <v>174308156</v>
      </c>
      <c r="D37" s="18" t="s">
        <v>850</v>
      </c>
      <c r="E37" s="18" t="s">
        <v>850</v>
      </c>
      <c r="F37" s="19">
        <v>174308156</v>
      </c>
      <c r="G37" s="20">
        <v>1</v>
      </c>
      <c r="H37" t="str">
        <f t="shared" si="0"/>
        <v>A Place Called Silence</v>
      </c>
      <c r="I37" t="str">
        <f t="shared" si="1"/>
        <v>aplacecalledsilence</v>
      </c>
      <c r="J37" t="str">
        <f>IFERROR(INDEX('Domestic 2024'!$J:$J,MATCH($I37,'Domestic 2024'!$I:$I,0)),IFERROR(INDEX('Domestic 2024'!$J:$J,MATCH($D37,'Domestic 2024'!$F:$F,0)),"Other"))</f>
        <v>Other</v>
      </c>
    </row>
    <row r="38" spans="1:10" ht="18" x14ac:dyDescent="0.2">
      <c r="A38" s="18">
        <v>38</v>
      </c>
      <c r="B38" s="3" t="s">
        <v>976</v>
      </c>
      <c r="C38" s="19">
        <v>162619535</v>
      </c>
      <c r="D38" s="19">
        <v>66220535</v>
      </c>
      <c r="E38" s="21">
        <v>0.40699999999999997</v>
      </c>
      <c r="F38" s="19">
        <v>96399000</v>
      </c>
      <c r="G38" s="21">
        <v>0.59299999999999997</v>
      </c>
      <c r="H38" t="str">
        <f t="shared" si="0"/>
        <v>The Beekeeper</v>
      </c>
      <c r="I38" t="str">
        <f t="shared" si="1"/>
        <v>thebeekeeper</v>
      </c>
      <c r="J38" t="str">
        <f>IFERROR(INDEX('Domestic 2024'!$J:$J,MATCH($I38,'Domestic 2024'!$I:$I,0)),IFERROR(INDEX('Domestic 2024'!$J:$J,MATCH($D38,'Domestic 2024'!$F:$F,0)),"Other"))</f>
        <v>Amazon MGM Studios</v>
      </c>
    </row>
    <row r="39" spans="1:10" ht="18" x14ac:dyDescent="0.2">
      <c r="A39" s="18">
        <v>39</v>
      </c>
      <c r="B39" s="3" t="s">
        <v>1590</v>
      </c>
      <c r="C39" s="19">
        <v>153429899</v>
      </c>
      <c r="D39" s="18" t="s">
        <v>850</v>
      </c>
      <c r="E39" s="18" t="s">
        <v>850</v>
      </c>
      <c r="F39" s="19">
        <v>153429899</v>
      </c>
      <c r="G39" s="20">
        <v>1</v>
      </c>
      <c r="H39" t="str">
        <f t="shared" si="0"/>
        <v>The Volunteers: The Battle of Life and Death</v>
      </c>
      <c r="I39" t="str">
        <f t="shared" si="1"/>
        <v>thevolunteersthebattl</v>
      </c>
      <c r="J39" t="str">
        <f>IFERROR(INDEX('Domestic 2024'!$J:$J,MATCH($I39,'Domestic 2024'!$I:$I,0)),IFERROR(INDEX('Domestic 2024'!$J:$J,MATCH($D39,'Domestic 2024'!$F:$F,0)),"Other"))</f>
        <v>Other</v>
      </c>
    </row>
    <row r="40" spans="1:10" ht="18" x14ac:dyDescent="0.2">
      <c r="A40" s="18">
        <v>40</v>
      </c>
      <c r="B40" s="3" t="s">
        <v>66</v>
      </c>
      <c r="C40" s="19">
        <v>140508652</v>
      </c>
      <c r="D40" s="19">
        <v>75001720</v>
      </c>
      <c r="E40" s="21">
        <v>0.53400000000000003</v>
      </c>
      <c r="F40" s="19">
        <v>65506932</v>
      </c>
      <c r="G40" s="21">
        <v>0.46600000000000003</v>
      </c>
      <c r="H40" t="str">
        <f t="shared" si="0"/>
        <v>A Complete Unknown</v>
      </c>
      <c r="I40" t="str">
        <f t="shared" si="1"/>
        <v>acompleteunknown</v>
      </c>
      <c r="J40" t="str">
        <f>IFERROR(INDEX('Domestic 2024'!$J:$J,MATCH($I40,'Domestic 2024'!$I:$I,0)),IFERROR(INDEX('Domestic 2024'!$J:$J,MATCH($D40,'Domestic 2024'!$F:$F,0)),"Other"))</f>
        <v>Searchlight Pictu…</v>
      </c>
    </row>
    <row r="41" spans="1:10" ht="18" x14ac:dyDescent="0.2">
      <c r="A41" s="18">
        <v>41</v>
      </c>
      <c r="B41" s="3" t="s">
        <v>973</v>
      </c>
      <c r="C41" s="19">
        <v>138128854</v>
      </c>
      <c r="D41" s="19">
        <v>69012586</v>
      </c>
      <c r="E41" s="20">
        <v>0.5</v>
      </c>
      <c r="F41" s="19">
        <v>69116268</v>
      </c>
      <c r="G41" s="20">
        <v>0.5</v>
      </c>
      <c r="H41" t="str">
        <f t="shared" si="0"/>
        <v>Smile 2</v>
      </c>
      <c r="I41" t="str">
        <f t="shared" si="1"/>
        <v>smile2</v>
      </c>
      <c r="J41" t="str">
        <f>IFERROR(INDEX('Domestic 2024'!$J:$J,MATCH($I41,'Domestic 2024'!$I:$I,0)),IFERROR(INDEX('Domestic 2024'!$J:$J,MATCH($D41,'Domestic 2024'!$F:$F,0)),"Other"))</f>
        <v>Paramount Pictures</v>
      </c>
    </row>
    <row r="42" spans="1:10" ht="18" x14ac:dyDescent="0.2">
      <c r="A42" s="18">
        <v>42</v>
      </c>
      <c r="B42" s="3" t="s">
        <v>978</v>
      </c>
      <c r="C42" s="19">
        <v>129408392</v>
      </c>
      <c r="D42" s="19">
        <v>59098421</v>
      </c>
      <c r="E42" s="21">
        <v>0.45700000000000002</v>
      </c>
      <c r="F42" s="19">
        <v>70309971</v>
      </c>
      <c r="G42" s="21">
        <v>0.54300000000000004</v>
      </c>
      <c r="H42" t="str">
        <f t="shared" si="0"/>
        <v>Transformers One</v>
      </c>
      <c r="I42" t="str">
        <f t="shared" si="1"/>
        <v>transformersone</v>
      </c>
      <c r="J42" t="str">
        <f>IFERROR(INDEX('Domestic 2024'!$J:$J,MATCH($I42,'Domestic 2024'!$I:$I,0)),IFERROR(INDEX('Domestic 2024'!$J:$J,MATCH($D42,'Domestic 2024'!$F:$F,0)),"Other"))</f>
        <v>Paramount Pictures</v>
      </c>
    </row>
    <row r="43" spans="1:10" ht="18" x14ac:dyDescent="0.2">
      <c r="A43" s="18">
        <v>43</v>
      </c>
      <c r="B43" s="3" t="s">
        <v>970</v>
      </c>
      <c r="C43" s="19">
        <v>127961936</v>
      </c>
      <c r="D43" s="19">
        <v>74346140</v>
      </c>
      <c r="E43" s="21">
        <v>0.58099999999999996</v>
      </c>
      <c r="F43" s="19">
        <v>53615796</v>
      </c>
      <c r="G43" s="21">
        <v>0.41899999999999998</v>
      </c>
      <c r="H43" t="str">
        <f t="shared" si="0"/>
        <v>Longlegs</v>
      </c>
      <c r="I43" t="str">
        <f t="shared" si="1"/>
        <v>longlegs</v>
      </c>
      <c r="J43" t="str">
        <f>IFERROR(INDEX('Domestic 2024'!$J:$J,MATCH($I43,'Domestic 2024'!$I:$I,0)),IFERROR(INDEX('Domestic 2024'!$J:$J,MATCH($D43,'Domestic 2024'!$F:$F,0)),"Other"))</f>
        <v>Neon</v>
      </c>
    </row>
    <row r="44" spans="1:10" ht="18" x14ac:dyDescent="0.2">
      <c r="A44" s="18">
        <v>44</v>
      </c>
      <c r="B44" s="3" t="s">
        <v>294</v>
      </c>
      <c r="C44" s="19">
        <v>127848258</v>
      </c>
      <c r="D44" s="19">
        <v>32580655</v>
      </c>
      <c r="E44" s="21">
        <v>0.255</v>
      </c>
      <c r="F44" s="19">
        <v>95267603</v>
      </c>
      <c r="G44" s="21">
        <v>0.745</v>
      </c>
      <c r="H44" t="str">
        <f t="shared" si="0"/>
        <v>Conclave</v>
      </c>
      <c r="I44" t="str">
        <f t="shared" si="1"/>
        <v>conclave</v>
      </c>
      <c r="J44" t="str">
        <f>IFERROR(INDEX('Domestic 2024'!$J:$J,MATCH($I44,'Domestic 2024'!$I:$I,0)),IFERROR(INDEX('Domestic 2024'!$J:$J,MATCH($D44,'Domestic 2024'!$F:$F,0)),"Other"))</f>
        <v>Focus Features</v>
      </c>
    </row>
    <row r="45" spans="1:10" ht="18" x14ac:dyDescent="0.2">
      <c r="A45" s="18">
        <v>45</v>
      </c>
      <c r="B45" s="3" t="s">
        <v>974</v>
      </c>
      <c r="C45" s="19">
        <v>127268065</v>
      </c>
      <c r="D45" s="19">
        <v>68756072</v>
      </c>
      <c r="E45" s="20">
        <v>0.54</v>
      </c>
      <c r="F45" s="19">
        <v>58511993</v>
      </c>
      <c r="G45" s="20">
        <v>0.46</v>
      </c>
      <c r="H45" t="str">
        <f t="shared" si="0"/>
        <v>Civil War</v>
      </c>
      <c r="I45" t="str">
        <f t="shared" si="1"/>
        <v>civilwar</v>
      </c>
      <c r="J45" t="str">
        <f>IFERROR(INDEX('Domestic 2024'!$J:$J,MATCH($I45,'Domestic 2024'!$I:$I,0)),IFERROR(INDEX('Domestic 2024'!$J:$J,MATCH($D45,'Domestic 2024'!$F:$F,0)),"Other"))</f>
        <v>A24</v>
      </c>
    </row>
    <row r="46" spans="1:10" ht="18" x14ac:dyDescent="0.2">
      <c r="A46" s="18">
        <v>46</v>
      </c>
      <c r="B46" s="3" t="s">
        <v>1591</v>
      </c>
      <c r="C46" s="19">
        <v>125857438</v>
      </c>
      <c r="D46" s="19">
        <v>18289575</v>
      </c>
      <c r="E46" s="21">
        <v>0.14499999999999999</v>
      </c>
      <c r="F46" s="19">
        <v>107567863</v>
      </c>
      <c r="G46" s="21">
        <v>0.85499999999999998</v>
      </c>
      <c r="H46" t="str">
        <f t="shared" si="0"/>
        <v>Kalki 2898 AD</v>
      </c>
      <c r="I46" t="str">
        <f t="shared" si="1"/>
        <v>kalki2898ad</v>
      </c>
      <c r="J46" t="str">
        <f>IFERROR(INDEX('Domestic 2024'!$J:$J,MATCH($I46,'Domestic 2024'!$I:$I,0)),IFERROR(INDEX('Domestic 2024'!$J:$J,MATCH($D46,'Domestic 2024'!$F:$F,0)),"Other"))</f>
        <v>Prathyangira Cine…</v>
      </c>
    </row>
    <row r="47" spans="1:10" ht="18" x14ac:dyDescent="0.2">
      <c r="A47" s="18">
        <v>47</v>
      </c>
      <c r="B47" s="3" t="s">
        <v>1592</v>
      </c>
      <c r="C47" s="19">
        <v>108136957</v>
      </c>
      <c r="D47" s="18" t="s">
        <v>850</v>
      </c>
      <c r="E47" s="18" t="s">
        <v>850</v>
      </c>
      <c r="F47" s="19">
        <v>108136957</v>
      </c>
      <c r="G47" s="20">
        <v>1</v>
      </c>
      <c r="H47" t="str">
        <f t="shared" si="0"/>
        <v>Detective Conan: The Million-Dollar Pentagram</v>
      </c>
      <c r="I47" t="str">
        <f t="shared" si="1"/>
        <v>detectiveconanthemill</v>
      </c>
      <c r="J47" t="str">
        <f>IFERROR(INDEX('Domestic 2024'!$J:$J,MATCH($I47,'Domestic 2024'!$I:$I,0)),IFERROR(INDEX('Domestic 2024'!$J:$J,MATCH($D47,'Domestic 2024'!$F:$F,0)),"Other"))</f>
        <v>Other</v>
      </c>
    </row>
    <row r="48" spans="1:10" ht="18" x14ac:dyDescent="0.2">
      <c r="A48" s="18">
        <v>48</v>
      </c>
      <c r="B48" s="3" t="s">
        <v>972</v>
      </c>
      <c r="C48" s="19">
        <v>104970953</v>
      </c>
      <c r="D48" s="19">
        <v>72581770</v>
      </c>
      <c r="E48" s="21">
        <v>0.69099999999999995</v>
      </c>
      <c r="F48" s="19">
        <v>32389183</v>
      </c>
      <c r="G48" s="21">
        <v>0.309</v>
      </c>
      <c r="H48" t="str">
        <f t="shared" si="0"/>
        <v>Mean Girls</v>
      </c>
      <c r="I48" t="str">
        <f t="shared" si="1"/>
        <v>meangirls</v>
      </c>
      <c r="J48" t="str">
        <f>IFERROR(INDEX('Domestic 2024'!$J:$J,MATCH($I48,'Domestic 2024'!$I:$I,0)),IFERROR(INDEX('Domestic 2024'!$J:$J,MATCH($D48,'Domestic 2024'!$F:$F,0)),"Other"))</f>
        <v>Paramount Pictures</v>
      </c>
    </row>
    <row r="49" spans="1:10" ht="18" x14ac:dyDescent="0.2">
      <c r="A49" s="18">
        <v>49</v>
      </c>
      <c r="B49" s="3" t="s">
        <v>984</v>
      </c>
      <c r="C49" s="19">
        <v>100498764</v>
      </c>
      <c r="D49" s="19">
        <v>43817106</v>
      </c>
      <c r="E49" s="21">
        <v>0.436</v>
      </c>
      <c r="F49" s="19">
        <v>56681658</v>
      </c>
      <c r="G49" s="21">
        <v>0.56399999999999995</v>
      </c>
      <c r="H49" t="str">
        <f t="shared" si="0"/>
        <v>Madame Web</v>
      </c>
      <c r="I49" t="str">
        <f t="shared" si="1"/>
        <v>madameweb</v>
      </c>
      <c r="J49" t="str">
        <f>IFERROR(INDEX('Domestic 2024'!$J:$J,MATCH($I49,'Domestic 2024'!$I:$I,0)),IFERROR(INDEX('Domestic 2024'!$J:$J,MATCH($D49,'Domestic 2024'!$F:$F,0)),"Other"))</f>
        <v>Sony Pictures</v>
      </c>
    </row>
    <row r="50" spans="1:10" ht="18" x14ac:dyDescent="0.2">
      <c r="A50" s="18">
        <v>50</v>
      </c>
      <c r="B50" s="3" t="s">
        <v>1593</v>
      </c>
      <c r="C50" s="19">
        <v>100029921</v>
      </c>
      <c r="D50" s="19">
        <v>7071622</v>
      </c>
      <c r="E50" s="21">
        <v>7.0999999999999994E-2</v>
      </c>
      <c r="F50" s="19">
        <v>92958299</v>
      </c>
      <c r="G50" s="21">
        <v>0.92900000000000005</v>
      </c>
      <c r="H50" t="str">
        <f t="shared" si="0"/>
        <v>Haikyu!! The Dumpster Battle</v>
      </c>
      <c r="I50" t="str">
        <f t="shared" si="1"/>
        <v>haikyuthedumpsterbat</v>
      </c>
      <c r="J50" t="str">
        <f>IFERROR(INDEX('Domestic 2024'!$J:$J,MATCH($I50,'Domestic 2024'!$I:$I,0)),IFERROR(INDEX('Domestic 2024'!$J:$J,MATCH($D50,'Domestic 2024'!$F:$F,0)),"Other"))</f>
        <v>Crunchyroll</v>
      </c>
    </row>
    <row r="51" spans="1:10" ht="18" x14ac:dyDescent="0.2">
      <c r="A51" s="18">
        <v>51</v>
      </c>
      <c r="B51" s="3" t="s">
        <v>983</v>
      </c>
      <c r="C51" s="19">
        <v>96221061</v>
      </c>
      <c r="D51" s="19">
        <v>45207275</v>
      </c>
      <c r="E51" s="20">
        <v>0.47</v>
      </c>
      <c r="F51" s="19">
        <v>51013786</v>
      </c>
      <c r="G51" s="20">
        <v>0.53</v>
      </c>
      <c r="H51" t="str">
        <f t="shared" si="0"/>
        <v>Argylle</v>
      </c>
      <c r="I51" t="str">
        <f t="shared" si="1"/>
        <v>argylle</v>
      </c>
      <c r="J51" t="str">
        <f>IFERROR(INDEX('Domestic 2024'!$J:$J,MATCH($I51,'Domestic 2024'!$I:$I,0)),IFERROR(INDEX('Domestic 2024'!$J:$J,MATCH($D51,'Domestic 2024'!$F:$F,0)),"Other"))</f>
        <v>Universal</v>
      </c>
    </row>
    <row r="52" spans="1:10" ht="18" x14ac:dyDescent="0.2">
      <c r="A52" s="18">
        <v>52</v>
      </c>
      <c r="B52" s="3" t="s">
        <v>981</v>
      </c>
      <c r="C52" s="19">
        <v>96119408</v>
      </c>
      <c r="D52" s="19">
        <v>50119408</v>
      </c>
      <c r="E52" s="21">
        <v>0.52100000000000002</v>
      </c>
      <c r="F52" s="19">
        <v>46000000</v>
      </c>
      <c r="G52" s="21">
        <v>0.47899999999999998</v>
      </c>
      <c r="H52" t="str">
        <f t="shared" si="0"/>
        <v>Challengers</v>
      </c>
      <c r="I52" t="str">
        <f t="shared" si="1"/>
        <v>challengers</v>
      </c>
      <c r="J52" t="str">
        <f>IFERROR(INDEX('Domestic 2024'!$J:$J,MATCH($I52,'Domestic 2024'!$I:$I,0)),IFERROR(INDEX('Domestic 2024'!$J:$J,MATCH($D52,'Domestic 2024'!$F:$F,0)),"Other"))</f>
        <v>Amazon MGM Studios</v>
      </c>
    </row>
    <row r="53" spans="1:10" ht="18" x14ac:dyDescent="0.2">
      <c r="A53" s="18">
        <v>53</v>
      </c>
      <c r="B53" s="3" t="s">
        <v>1594</v>
      </c>
      <c r="C53" s="19">
        <v>93874846</v>
      </c>
      <c r="D53" s="19">
        <v>2310900</v>
      </c>
      <c r="E53" s="21">
        <v>2.5000000000000001E-2</v>
      </c>
      <c r="F53" s="19">
        <v>91563946</v>
      </c>
      <c r="G53" s="21">
        <v>0.97499999999999998</v>
      </c>
      <c r="H53" t="str">
        <f t="shared" si="0"/>
        <v>Exhuma</v>
      </c>
      <c r="I53" t="str">
        <f t="shared" si="1"/>
        <v>exhuma</v>
      </c>
      <c r="J53" t="str">
        <f>IFERROR(INDEX('Domestic 2024'!$J:$J,MATCH($I53,'Domestic 2024'!$I:$I,0)),IFERROR(INDEX('Domestic 2024'!$J:$J,MATCH($D53,'Domestic 2024'!$F:$F,0)),"Other"))</f>
        <v>Well Go USA</v>
      </c>
    </row>
    <row r="54" spans="1:10" ht="18" x14ac:dyDescent="0.2">
      <c r="A54" s="18">
        <v>54</v>
      </c>
      <c r="B54" s="3" t="s">
        <v>980</v>
      </c>
      <c r="C54" s="19">
        <v>89169769</v>
      </c>
      <c r="D54" s="19">
        <v>53981071</v>
      </c>
      <c r="E54" s="21">
        <v>0.60499999999999998</v>
      </c>
      <c r="F54" s="19">
        <v>35188698</v>
      </c>
      <c r="G54" s="21">
        <v>0.39500000000000002</v>
      </c>
      <c r="H54" t="str">
        <f t="shared" si="0"/>
        <v>Terrifier 3</v>
      </c>
      <c r="I54" t="str">
        <f t="shared" si="1"/>
        <v>terrifier3</v>
      </c>
      <c r="J54" t="str">
        <f>IFERROR(INDEX('Domestic 2024'!$J:$J,MATCH($I54,'Domestic 2024'!$I:$I,0)),IFERROR(INDEX('Domestic 2024'!$J:$J,MATCH($D54,'Domestic 2024'!$F:$F,0)),"Other"))</f>
        <v>Iconic/Cineverse</v>
      </c>
    </row>
    <row r="55" spans="1:10" ht="18" x14ac:dyDescent="0.2">
      <c r="A55" s="18">
        <v>55</v>
      </c>
      <c r="B55" s="3" t="s">
        <v>1595</v>
      </c>
      <c r="C55" s="19">
        <v>85935920</v>
      </c>
      <c r="D55" s="19">
        <v>529830</v>
      </c>
      <c r="E55" s="21">
        <v>6.0000000000000001E-3</v>
      </c>
      <c r="F55" s="19">
        <v>85406090</v>
      </c>
      <c r="G55" s="21">
        <v>0.99399999999999999</v>
      </c>
      <c r="H55" t="str">
        <f t="shared" si="0"/>
        <v>The Count of Monte Cristo</v>
      </c>
      <c r="I55" t="str">
        <f t="shared" si="1"/>
        <v>thecountofmontecristo</v>
      </c>
      <c r="J55" t="str">
        <f>IFERROR(INDEX('Domestic 2024'!$J:$J,MATCH($I55,'Domestic 2024'!$I:$I,0)),IFERROR(INDEX('Domestic 2024'!$J:$J,MATCH($D55,'Domestic 2024'!$F:$F,0)),"Other"))</f>
        <v>Other</v>
      </c>
    </row>
    <row r="56" spans="1:10" ht="18" x14ac:dyDescent="0.2">
      <c r="A56" s="18">
        <v>56</v>
      </c>
      <c r="B56" s="3" t="s">
        <v>1596</v>
      </c>
      <c r="C56" s="19">
        <v>84387951</v>
      </c>
      <c r="D56" s="19">
        <v>28875</v>
      </c>
      <c r="E56" s="18" t="s">
        <v>909</v>
      </c>
      <c r="F56" s="19">
        <v>84359076</v>
      </c>
      <c r="G56" s="20">
        <v>1</v>
      </c>
      <c r="H56" t="str">
        <f t="shared" si="0"/>
        <v>A Little Something Extra</v>
      </c>
      <c r="I56" t="str">
        <f t="shared" si="1"/>
        <v>alittlesomethingextra</v>
      </c>
      <c r="J56" t="str">
        <f>IFERROR(INDEX('Domestic 2024'!$J:$J,MATCH($I56,'Domestic 2024'!$I:$I,0)),IFERROR(INDEX('Domestic 2024'!$J:$J,MATCH($D56,'Domestic 2024'!$F:$F,0)),"Other"))</f>
        <v>Other</v>
      </c>
    </row>
    <row r="57" spans="1:10" ht="18" x14ac:dyDescent="0.2">
      <c r="A57" s="18">
        <v>57</v>
      </c>
      <c r="B57" s="3" t="s">
        <v>985</v>
      </c>
      <c r="C57" s="19">
        <v>83677281</v>
      </c>
      <c r="D57" s="19">
        <v>42777281</v>
      </c>
      <c r="E57" s="21">
        <v>0.51100000000000001</v>
      </c>
      <c r="F57" s="19">
        <v>40900000</v>
      </c>
      <c r="G57" s="21">
        <v>0.48899999999999999</v>
      </c>
      <c r="H57" t="str">
        <f t="shared" si="0"/>
        <v>Trap</v>
      </c>
      <c r="I57" t="str">
        <f t="shared" si="1"/>
        <v>trap</v>
      </c>
      <c r="J57" t="str">
        <f>IFERROR(INDEX('Domestic 2024'!$J:$J,MATCH($I57,'Domestic 2024'!$I:$I,0)),IFERROR(INDEX('Domestic 2024'!$J:$J,MATCH($D57,'Domestic 2024'!$F:$F,0)),"Other"))</f>
        <v>Warner Bros.</v>
      </c>
    </row>
    <row r="58" spans="1:10" ht="18" x14ac:dyDescent="0.2">
      <c r="A58" s="18">
        <v>58</v>
      </c>
      <c r="B58" s="3" t="s">
        <v>1597</v>
      </c>
      <c r="C58" s="19">
        <v>80426848</v>
      </c>
      <c r="D58" s="19">
        <v>1154475</v>
      </c>
      <c r="E58" s="21">
        <v>1.4E-2</v>
      </c>
      <c r="F58" s="19">
        <v>79272373</v>
      </c>
      <c r="G58" s="21">
        <v>0.98599999999999999</v>
      </c>
      <c r="H58" t="str">
        <f t="shared" si="0"/>
        <v>The Roundup: Punishment</v>
      </c>
      <c r="I58" t="str">
        <f t="shared" si="1"/>
        <v>therounduppunishment</v>
      </c>
      <c r="J58" t="str">
        <f>IFERROR(INDEX('Domestic 2024'!$J:$J,MATCH($I58,'Domestic 2024'!$I:$I,0)),IFERROR(INDEX('Domestic 2024'!$J:$J,MATCH($D58,'Domestic 2024'!$F:$F,0)),"Other"))</f>
        <v>Capelight Pictures</v>
      </c>
    </row>
    <row r="59" spans="1:10" ht="18" x14ac:dyDescent="0.2">
      <c r="A59" s="18">
        <v>59</v>
      </c>
      <c r="B59" s="3" t="s">
        <v>304</v>
      </c>
      <c r="C59" s="19">
        <v>77316812</v>
      </c>
      <c r="D59" s="19">
        <v>17584795</v>
      </c>
      <c r="E59" s="21">
        <v>0.22700000000000001</v>
      </c>
      <c r="F59" s="19">
        <v>59732017</v>
      </c>
      <c r="G59" s="21">
        <v>0.77300000000000002</v>
      </c>
      <c r="H59" t="str">
        <f t="shared" si="0"/>
        <v>The Substance</v>
      </c>
      <c r="I59" t="str">
        <f t="shared" si="1"/>
        <v>thesubstance</v>
      </c>
      <c r="J59" t="str">
        <f>IFERROR(INDEX('Domestic 2024'!$J:$J,MATCH($I59,'Domestic 2024'!$I:$I,0)),IFERROR(INDEX('Domestic 2024'!$J:$J,MATCH($D59,'Domestic 2024'!$F:$F,0)),"Other"))</f>
        <v>MUBI</v>
      </c>
    </row>
    <row r="60" spans="1:10" ht="18" x14ac:dyDescent="0.2">
      <c r="A60" s="18">
        <v>60</v>
      </c>
      <c r="B60" s="3" t="s">
        <v>986</v>
      </c>
      <c r="C60" s="19">
        <v>76756109</v>
      </c>
      <c r="D60" s="19">
        <v>36931420</v>
      </c>
      <c r="E60" s="21">
        <v>0.48099999999999998</v>
      </c>
      <c r="F60" s="19">
        <v>39824689</v>
      </c>
      <c r="G60" s="21">
        <v>0.51900000000000002</v>
      </c>
      <c r="H60" t="str">
        <f t="shared" si="0"/>
        <v>Speak No Evil</v>
      </c>
      <c r="I60" t="str">
        <f t="shared" si="1"/>
        <v>speaknoevil</v>
      </c>
      <c r="J60" t="str">
        <f>IFERROR(INDEX('Domestic 2024'!$J:$J,MATCH($I60,'Domestic 2024'!$I:$I,0)),IFERROR(INDEX('Domestic 2024'!$J:$J,MATCH($D60,'Domestic 2024'!$F:$F,0)),"Other"))</f>
        <v>Universal</v>
      </c>
    </row>
    <row r="61" spans="1:10" ht="18" x14ac:dyDescent="0.2">
      <c r="A61" s="18">
        <v>61</v>
      </c>
      <c r="B61" s="3" t="s">
        <v>118</v>
      </c>
      <c r="C61" s="19">
        <v>64716399</v>
      </c>
      <c r="D61" s="19">
        <v>28196732</v>
      </c>
      <c r="E61" s="21">
        <v>0.436</v>
      </c>
      <c r="F61" s="19">
        <v>36519667</v>
      </c>
      <c r="G61" s="21">
        <v>0.56399999999999995</v>
      </c>
      <c r="H61" t="str">
        <f t="shared" si="0"/>
        <v>Babygirl</v>
      </c>
      <c r="I61" t="str">
        <f t="shared" si="1"/>
        <v>babygirl</v>
      </c>
      <c r="J61" t="str">
        <f>IFERROR(INDEX('Domestic 2024'!$J:$J,MATCH($I61,'Domestic 2024'!$I:$I,0)),IFERROR(INDEX('Domestic 2024'!$J:$J,MATCH($D61,'Domestic 2024'!$F:$F,0)),"Other"))</f>
        <v>A24</v>
      </c>
    </row>
    <row r="62" spans="1:10" ht="18" x14ac:dyDescent="0.2">
      <c r="A62" s="18">
        <v>62</v>
      </c>
      <c r="B62" s="3" t="s">
        <v>213</v>
      </c>
      <c r="C62" s="19">
        <v>62076533</v>
      </c>
      <c r="D62" s="19">
        <v>25026310</v>
      </c>
      <c r="E62" s="21">
        <v>0.40300000000000002</v>
      </c>
      <c r="F62" s="19">
        <v>37050223</v>
      </c>
      <c r="G62" s="21">
        <v>0.59699999999999998</v>
      </c>
      <c r="H62" t="str">
        <f t="shared" si="0"/>
        <v>Kraven the Hunter</v>
      </c>
      <c r="I62" t="str">
        <f t="shared" si="1"/>
        <v>kraventhehunter</v>
      </c>
      <c r="J62" t="str">
        <f>IFERROR(INDEX('Domestic 2024'!$J:$J,MATCH($I62,'Domestic 2024'!$I:$I,0)),IFERROR(INDEX('Domestic 2024'!$J:$J,MATCH($D62,'Domestic 2024'!$F:$F,0)),"Other"))</f>
        <v>Sony Pictures</v>
      </c>
    </row>
    <row r="63" spans="1:10" ht="18" x14ac:dyDescent="0.2">
      <c r="A63" s="18">
        <v>63</v>
      </c>
      <c r="B63" s="3" t="s">
        <v>995</v>
      </c>
      <c r="C63" s="19">
        <v>60040465</v>
      </c>
      <c r="D63" s="19">
        <v>27986380</v>
      </c>
      <c r="E63" s="21">
        <v>0.46600000000000003</v>
      </c>
      <c r="F63" s="19">
        <v>32054085</v>
      </c>
      <c r="G63" s="21">
        <v>0.53400000000000003</v>
      </c>
      <c r="H63" t="str">
        <f t="shared" si="0"/>
        <v>Heretic</v>
      </c>
      <c r="I63" t="str">
        <f t="shared" si="1"/>
        <v>heretic</v>
      </c>
      <c r="J63" t="str">
        <f>IFERROR(INDEX('Domestic 2024'!$J:$J,MATCH($I63,'Domestic 2024'!$I:$I,0)),IFERROR(INDEX('Domestic 2024'!$J:$J,MATCH($D63,'Domestic 2024'!$F:$F,0)),"Other"))</f>
        <v>A24</v>
      </c>
    </row>
    <row r="64" spans="1:10" ht="18" x14ac:dyDescent="0.2">
      <c r="A64" s="18">
        <v>64</v>
      </c>
      <c r="B64" s="3" t="s">
        <v>999</v>
      </c>
      <c r="C64" s="19">
        <v>58661116</v>
      </c>
      <c r="D64" s="19">
        <v>24692924</v>
      </c>
      <c r="E64" s="21">
        <v>0.42099999999999999</v>
      </c>
      <c r="F64" s="19">
        <v>33968192</v>
      </c>
      <c r="G64" s="21">
        <v>0.57899999999999996</v>
      </c>
      <c r="H64" t="str">
        <f t="shared" si="0"/>
        <v>We Live in Time</v>
      </c>
      <c r="I64" t="str">
        <f t="shared" si="1"/>
        <v>weliveintime</v>
      </c>
      <c r="J64" t="str">
        <f>IFERROR(INDEX('Domestic 2024'!$J:$J,MATCH($I64,'Domestic 2024'!$I:$I,0)),IFERROR(INDEX('Domestic 2024'!$J:$J,MATCH($D64,'Domestic 2024'!$F:$F,0)),"Other"))</f>
        <v>A24</v>
      </c>
    </row>
    <row r="65" spans="1:10" ht="18" x14ac:dyDescent="0.2">
      <c r="A65" s="18">
        <v>65</v>
      </c>
      <c r="B65" s="3" t="s">
        <v>166</v>
      </c>
      <c r="C65" s="19">
        <v>57395612</v>
      </c>
      <c r="D65" s="19">
        <v>20474295</v>
      </c>
      <c r="E65" s="21">
        <v>0.35699999999999998</v>
      </c>
      <c r="F65" s="19">
        <v>36921317</v>
      </c>
      <c r="G65" s="21">
        <v>0.64300000000000002</v>
      </c>
      <c r="H65" t="str">
        <f t="shared" si="0"/>
        <v>Anora</v>
      </c>
      <c r="I65" t="str">
        <f t="shared" si="1"/>
        <v>anora</v>
      </c>
      <c r="J65" t="str">
        <f>IFERROR(INDEX('Domestic 2024'!$J:$J,MATCH($I65,'Domestic 2024'!$I:$I,0)),IFERROR(INDEX('Domestic 2024'!$J:$J,MATCH($D65,'Domestic 2024'!$F:$F,0)),"Other"))</f>
        <v>Neon</v>
      </c>
    </row>
    <row r="66" spans="1:10" ht="18" x14ac:dyDescent="0.2">
      <c r="A66" s="18">
        <v>66</v>
      </c>
      <c r="B66" s="3" t="s">
        <v>989</v>
      </c>
      <c r="C66" s="19">
        <v>54768317</v>
      </c>
      <c r="D66" s="19">
        <v>32494740</v>
      </c>
      <c r="E66" s="21">
        <v>0.59299999999999997</v>
      </c>
      <c r="F66" s="19">
        <v>22273577</v>
      </c>
      <c r="G66" s="21">
        <v>0.40699999999999997</v>
      </c>
      <c r="H66" t="str">
        <f t="shared" ref="H66:H129" si="2">IFERROR(TRIM(LEFT(B66,FIND("(",B66)-1)),TRIM(B66))</f>
        <v>Night Swim</v>
      </c>
      <c r="I66" t="str">
        <f t="shared" ref="I66:I129" si="3">SUBSTITUTE(SUBSTITUTE(SUBSTITUTE(SUBSTITUTE(SUBSTITUTE(SUBSTITUTE(SUBSTITUTE(SUBSTITUTE(SUBSTITUTE(SUBSTITUTE(SUBSTITUTE(SUBSTITUTE(LOWER(LEFT(SUBSTITUTE(H66,"…",""),25)),":",""),",",""),".",""),"'",""),"’",""),"!",""),"*",""),"—",""),"–",""),"-",""),"&amp;","")," ","")</f>
        <v>nightswim</v>
      </c>
      <c r="J66" t="str">
        <f>IFERROR(INDEX('Domestic 2024'!$J:$J,MATCH($I66,'Domestic 2024'!$I:$I,0)),IFERROR(INDEX('Domestic 2024'!$J:$J,MATCH($D66,'Domestic 2024'!$F:$F,0)),"Other"))</f>
        <v>Universal</v>
      </c>
    </row>
    <row r="67" spans="1:10" ht="18" x14ac:dyDescent="0.2">
      <c r="A67" s="18">
        <v>67</v>
      </c>
      <c r="B67" s="3" t="s">
        <v>1598</v>
      </c>
      <c r="C67" s="19">
        <v>54114815</v>
      </c>
      <c r="D67" s="18" t="s">
        <v>850</v>
      </c>
      <c r="E67" s="18" t="s">
        <v>850</v>
      </c>
      <c r="F67" s="19">
        <v>54114815</v>
      </c>
      <c r="G67" s="20">
        <v>1</v>
      </c>
      <c r="H67" t="str">
        <f t="shared" si="2"/>
        <v>Kingdom 4: Return of the Great General</v>
      </c>
      <c r="I67" t="str">
        <f t="shared" si="3"/>
        <v>kingdom4returnofthe</v>
      </c>
      <c r="J67" t="str">
        <f>IFERROR(INDEX('Domestic 2024'!$J:$J,MATCH($I67,'Domestic 2024'!$I:$I,0)),IFERROR(INDEX('Domestic 2024'!$J:$J,MATCH($D67,'Domestic 2024'!$F:$F,0)),"Other"))</f>
        <v>Other</v>
      </c>
    </row>
    <row r="68" spans="1:10" ht="18" x14ac:dyDescent="0.2">
      <c r="A68" s="18">
        <v>68</v>
      </c>
      <c r="B68" s="3" t="s">
        <v>1006</v>
      </c>
      <c r="C68" s="19">
        <v>53845880</v>
      </c>
      <c r="D68" s="19">
        <v>20092802</v>
      </c>
      <c r="E68" s="21">
        <v>0.373</v>
      </c>
      <c r="F68" s="19">
        <v>33753078</v>
      </c>
      <c r="G68" s="21">
        <v>0.627</v>
      </c>
      <c r="H68" t="str">
        <f t="shared" si="2"/>
        <v>The First Omen</v>
      </c>
      <c r="I68" t="str">
        <f t="shared" si="3"/>
        <v>thefirstomen</v>
      </c>
      <c r="J68" t="str">
        <f>IFERROR(INDEX('Domestic 2024'!$J:$J,MATCH($I68,'Domestic 2024'!$I:$I,0)),IFERROR(INDEX('Domestic 2024'!$J:$J,MATCH($D68,'Domestic 2024'!$F:$F,0)),"Other"))</f>
        <v>20th Century Stud…</v>
      </c>
    </row>
    <row r="69" spans="1:10" ht="18" x14ac:dyDescent="0.2">
      <c r="A69" s="18">
        <v>69</v>
      </c>
      <c r="B69" s="3" t="s">
        <v>1599</v>
      </c>
      <c r="C69" s="19">
        <v>53480861</v>
      </c>
      <c r="D69" s="19">
        <v>388067</v>
      </c>
      <c r="E69" s="21">
        <v>7.0000000000000001E-3</v>
      </c>
      <c r="F69" s="19">
        <v>53092794</v>
      </c>
      <c r="G69" s="21">
        <v>0.99299999999999999</v>
      </c>
      <c r="H69" t="str">
        <f t="shared" si="2"/>
        <v>I, the Executioner</v>
      </c>
      <c r="I69" t="str">
        <f t="shared" si="3"/>
        <v>itheexecutioner</v>
      </c>
      <c r="J69" t="str">
        <f>IFERROR(INDEX('Domestic 2024'!$J:$J,MATCH($I69,'Domestic 2024'!$I:$I,0)),IFERROR(INDEX('Domestic 2024'!$J:$J,MATCH($D69,'Domestic 2024'!$F:$F,0)),"Other"))</f>
        <v>Blue Fox Entertai…</v>
      </c>
    </row>
    <row r="70" spans="1:10" ht="18" x14ac:dyDescent="0.2">
      <c r="A70" s="18">
        <v>70</v>
      </c>
      <c r="B70" s="3" t="s">
        <v>1600</v>
      </c>
      <c r="C70" s="19">
        <v>52371887</v>
      </c>
      <c r="D70" s="19">
        <v>33626425</v>
      </c>
      <c r="E70" s="21">
        <v>0.64200000000000002</v>
      </c>
      <c r="F70" s="19">
        <v>18745462</v>
      </c>
      <c r="G70" s="21">
        <v>0.35799999999999998</v>
      </c>
      <c r="H70" t="str">
        <f t="shared" si="2"/>
        <v>Coraline 15th Anniversary</v>
      </c>
      <c r="I70" t="str">
        <f t="shared" si="3"/>
        <v>coraline15thanniversary</v>
      </c>
      <c r="J70" t="str">
        <f>IFERROR(INDEX('Domestic 2024'!$J:$J,MATCH($I70,'Domestic 2024'!$I:$I,0)),IFERROR(INDEX('Domestic 2024'!$J:$J,MATCH($D70,'Domestic 2024'!$F:$F,0)),"Other"))</f>
        <v>Fathom Events</v>
      </c>
    </row>
    <row r="71" spans="1:10" ht="18" x14ac:dyDescent="0.2">
      <c r="A71" s="18">
        <v>71</v>
      </c>
      <c r="B71" s="3" t="s">
        <v>1046</v>
      </c>
      <c r="C71" s="19">
        <v>51026731</v>
      </c>
      <c r="D71" s="19">
        <v>6178165</v>
      </c>
      <c r="E71" s="21">
        <v>0.121</v>
      </c>
      <c r="F71" s="19">
        <v>44848566</v>
      </c>
      <c r="G71" s="21">
        <v>0.879</v>
      </c>
      <c r="H71" t="str">
        <f t="shared" si="2"/>
        <v>Back to Black</v>
      </c>
      <c r="I71" t="str">
        <f t="shared" si="3"/>
        <v>backtoblack</v>
      </c>
      <c r="J71" t="str">
        <f>IFERROR(INDEX('Domestic 2024'!$J:$J,MATCH($I71,'Domestic 2024'!$I:$I,0)),IFERROR(INDEX('Domestic 2024'!$J:$J,MATCH($D71,'Domestic 2024'!$F:$F,0)),"Other"))</f>
        <v>Focus Features</v>
      </c>
    </row>
    <row r="72" spans="1:10" ht="18" x14ac:dyDescent="0.2">
      <c r="A72" s="18">
        <v>72</v>
      </c>
      <c r="B72" s="3" t="s">
        <v>129</v>
      </c>
      <c r="C72" s="19">
        <v>50451099</v>
      </c>
      <c r="D72" s="19">
        <v>16279129</v>
      </c>
      <c r="E72" s="21">
        <v>0.32300000000000001</v>
      </c>
      <c r="F72" s="19">
        <v>34171970</v>
      </c>
      <c r="G72" s="21">
        <v>0.67700000000000005</v>
      </c>
      <c r="H72" t="str">
        <f t="shared" si="2"/>
        <v>The Brutalist</v>
      </c>
      <c r="I72" t="str">
        <f t="shared" si="3"/>
        <v>thebrutalist</v>
      </c>
      <c r="J72" t="str">
        <f>IFERROR(INDEX('Domestic 2024'!$J:$J,MATCH($I72,'Domestic 2024'!$I:$I,0)),IFERROR(INDEX('Domestic 2024'!$J:$J,MATCH($D72,'Domestic 2024'!$F:$F,0)),"Other"))</f>
        <v>A24</v>
      </c>
    </row>
    <row r="73" spans="1:10" ht="18" x14ac:dyDescent="0.2">
      <c r="A73" s="18">
        <v>73</v>
      </c>
      <c r="B73" s="3" t="s">
        <v>1012</v>
      </c>
      <c r="C73" s="19">
        <v>49371152</v>
      </c>
      <c r="D73" s="19">
        <v>18771004</v>
      </c>
      <c r="E73" s="20">
        <v>0.38</v>
      </c>
      <c r="F73" s="19">
        <v>30600148</v>
      </c>
      <c r="G73" s="20">
        <v>0.62</v>
      </c>
      <c r="H73" t="str">
        <f t="shared" si="2"/>
        <v>Tarot</v>
      </c>
      <c r="I73" t="str">
        <f t="shared" si="3"/>
        <v>tarot</v>
      </c>
      <c r="J73" t="str">
        <f>IFERROR(INDEX('Domestic 2024'!$J:$J,MATCH($I73,'Domestic 2024'!$I:$I,0)),IFERROR(INDEX('Domestic 2024'!$J:$J,MATCH($D73,'Domestic 2024'!$F:$F,0)),"Other"))</f>
        <v>Sony Pictures</v>
      </c>
    </row>
    <row r="74" spans="1:10" ht="18" x14ac:dyDescent="0.2">
      <c r="A74" s="18">
        <v>74</v>
      </c>
      <c r="B74" s="3" t="s">
        <v>987</v>
      </c>
      <c r="C74" s="19">
        <v>48166448</v>
      </c>
      <c r="D74" s="19">
        <v>35202562</v>
      </c>
      <c r="E74" s="21">
        <v>0.73099999999999998</v>
      </c>
      <c r="F74" s="19">
        <v>12963886</v>
      </c>
      <c r="G74" s="21">
        <v>0.26900000000000002</v>
      </c>
      <c r="H74" t="str">
        <f t="shared" si="2"/>
        <v>The Strangers: Chapter 1</v>
      </c>
      <c r="I74" t="str">
        <f t="shared" si="3"/>
        <v>thestrangerschapter1</v>
      </c>
      <c r="J74" t="str">
        <f>IFERROR(INDEX('Domestic 2024'!$J:$J,MATCH($I74,'Domestic 2024'!$I:$I,0)),IFERROR(INDEX('Domestic 2024'!$J:$J,MATCH($D74,'Domestic 2024'!$F:$F,0)),"Other"))</f>
        <v>Lionsgate</v>
      </c>
    </row>
    <row r="75" spans="1:10" ht="18" x14ac:dyDescent="0.2">
      <c r="A75" s="18">
        <v>75</v>
      </c>
      <c r="B75" s="3" t="s">
        <v>1001</v>
      </c>
      <c r="C75" s="19">
        <v>48093906</v>
      </c>
      <c r="D75" s="19">
        <v>23093906</v>
      </c>
      <c r="E75" s="20">
        <v>0.48</v>
      </c>
      <c r="F75" s="19">
        <v>25000000</v>
      </c>
      <c r="G75" s="20">
        <v>0.52</v>
      </c>
      <c r="H75" t="str">
        <f t="shared" si="2"/>
        <v>Blink Twice</v>
      </c>
      <c r="I75" t="str">
        <f t="shared" si="3"/>
        <v>blinktwice</v>
      </c>
      <c r="J75" t="str">
        <f>IFERROR(INDEX('Domestic 2024'!$J:$J,MATCH($I75,'Domestic 2024'!$I:$I,0)),IFERROR(INDEX('Domestic 2024'!$J:$J,MATCH($D75,'Domestic 2024'!$F:$F,0)),"Other"))</f>
        <v>Amazon MGM Studios</v>
      </c>
    </row>
    <row r="76" spans="1:10" ht="18" x14ac:dyDescent="0.2">
      <c r="A76" s="18">
        <v>76</v>
      </c>
      <c r="B76" s="3" t="s">
        <v>1601</v>
      </c>
      <c r="C76" s="19">
        <v>44354825</v>
      </c>
      <c r="D76" s="19">
        <v>17657658</v>
      </c>
      <c r="E76" s="21">
        <v>0.39800000000000002</v>
      </c>
      <c r="F76" s="19">
        <v>26697167</v>
      </c>
      <c r="G76" s="21">
        <v>0.60199999999999998</v>
      </c>
      <c r="H76" t="str">
        <f t="shared" si="2"/>
        <v>Demon Slayer: Kimetsu No Yaiba - To the Hashira Training</v>
      </c>
      <c r="I76" t="str">
        <f t="shared" si="3"/>
        <v>demonslayerkimetsuno</v>
      </c>
      <c r="J76" t="str">
        <f>IFERROR(INDEX('Domestic 2024'!$J:$J,MATCH($I76,'Domestic 2024'!$I:$I,0)),IFERROR(INDEX('Domestic 2024'!$J:$J,MATCH($D76,'Domestic 2024'!$F:$F,0)),"Other"))</f>
        <v>Crunchyroll</v>
      </c>
    </row>
    <row r="77" spans="1:10" ht="18" x14ac:dyDescent="0.2">
      <c r="A77" s="18">
        <v>77</v>
      </c>
      <c r="B77" s="3" t="s">
        <v>994</v>
      </c>
      <c r="C77" s="19">
        <v>43778760</v>
      </c>
      <c r="D77" s="19">
        <v>28009161</v>
      </c>
      <c r="E77" s="20">
        <v>0.64</v>
      </c>
      <c r="F77" s="19">
        <v>15769599</v>
      </c>
      <c r="G77" s="20">
        <v>0.36</v>
      </c>
      <c r="H77" t="str">
        <f t="shared" si="2"/>
        <v>Imaginary</v>
      </c>
      <c r="I77" t="str">
        <f t="shared" si="3"/>
        <v>imaginary</v>
      </c>
      <c r="J77" t="str">
        <f>IFERROR(INDEX('Domestic 2024'!$J:$J,MATCH($I77,'Domestic 2024'!$I:$I,0)),IFERROR(INDEX('Domestic 2024'!$J:$J,MATCH($D77,'Domestic 2024'!$F:$F,0)),"Other"))</f>
        <v>Lionsgate</v>
      </c>
    </row>
    <row r="78" spans="1:10" ht="18" x14ac:dyDescent="0.2">
      <c r="A78" s="18">
        <v>78</v>
      </c>
      <c r="B78" s="3" t="s">
        <v>996</v>
      </c>
      <c r="C78" s="19">
        <v>42791449</v>
      </c>
      <c r="D78" s="19">
        <v>25867515</v>
      </c>
      <c r="E78" s="21">
        <v>0.60499999999999998</v>
      </c>
      <c r="F78" s="19">
        <v>16923934</v>
      </c>
      <c r="G78" s="21">
        <v>0.39500000000000002</v>
      </c>
      <c r="H78" t="str">
        <f t="shared" si="2"/>
        <v>Abigail</v>
      </c>
      <c r="I78" t="str">
        <f t="shared" si="3"/>
        <v>abigail</v>
      </c>
      <c r="J78" t="str">
        <f>IFERROR(INDEX('Domestic 2024'!$J:$J,MATCH($I78,'Domestic 2024'!$I:$I,0)),IFERROR(INDEX('Domestic 2024'!$J:$J,MATCH($D78,'Domestic 2024'!$F:$F,0)),"Other"))</f>
        <v>Universal</v>
      </c>
    </row>
    <row r="79" spans="1:10" ht="18" x14ac:dyDescent="0.2">
      <c r="A79" s="18">
        <v>79</v>
      </c>
      <c r="B79" s="3" t="s">
        <v>1004</v>
      </c>
      <c r="C79" s="19">
        <v>42260534</v>
      </c>
      <c r="D79" s="19">
        <v>20532222</v>
      </c>
      <c r="E79" s="21">
        <v>0.48599999999999999</v>
      </c>
      <c r="F79" s="19">
        <v>21728312</v>
      </c>
      <c r="G79" s="21">
        <v>0.51400000000000001</v>
      </c>
      <c r="H79" t="str">
        <f t="shared" si="2"/>
        <v>Fly Me to the Moon</v>
      </c>
      <c r="I79" t="str">
        <f t="shared" si="3"/>
        <v>flymetothemoon</v>
      </c>
      <c r="J79" t="str">
        <f>IFERROR(INDEX('Domestic 2024'!$J:$J,MATCH($I79,'Domestic 2024'!$I:$I,0)),IFERROR(INDEX('Domestic 2024'!$J:$J,MATCH($D79,'Domestic 2024'!$F:$F,0)),"Other"))</f>
        <v>Sony Pictures</v>
      </c>
    </row>
    <row r="80" spans="1:10" ht="18" x14ac:dyDescent="0.2">
      <c r="A80" s="18">
        <v>80</v>
      </c>
      <c r="B80" s="3" t="s">
        <v>998</v>
      </c>
      <c r="C80" s="19">
        <v>40861764</v>
      </c>
      <c r="D80" s="19">
        <v>25049006</v>
      </c>
      <c r="E80" s="21">
        <v>0.61299999999999999</v>
      </c>
      <c r="F80" s="19">
        <v>15812758</v>
      </c>
      <c r="G80" s="21">
        <v>0.38700000000000001</v>
      </c>
      <c r="H80" t="str">
        <f t="shared" si="2"/>
        <v>Arthur the King</v>
      </c>
      <c r="I80" t="str">
        <f t="shared" si="3"/>
        <v>arthurtheking</v>
      </c>
      <c r="J80" t="str">
        <f>IFERROR(INDEX('Domestic 2024'!$J:$J,MATCH($I80,'Domestic 2024'!$I:$I,0)),IFERROR(INDEX('Domestic 2024'!$J:$J,MATCH($D80,'Domestic 2024'!$F:$F,0)),"Other"))</f>
        <v>Lionsgate</v>
      </c>
    </row>
    <row r="81" spans="1:10" ht="18" x14ac:dyDescent="0.2">
      <c r="A81" s="18">
        <v>81</v>
      </c>
      <c r="B81" s="3" t="s">
        <v>688</v>
      </c>
      <c r="C81" s="19">
        <v>40395051</v>
      </c>
      <c r="D81" s="19">
        <v>29123632</v>
      </c>
      <c r="E81" s="21">
        <v>0.72099999999999997</v>
      </c>
      <c r="F81" s="19">
        <v>11271419</v>
      </c>
      <c r="G81" s="21">
        <v>0.27900000000000003</v>
      </c>
      <c r="H81" t="str">
        <f t="shared" si="2"/>
        <v>The Forge</v>
      </c>
      <c r="I81" t="str">
        <f t="shared" si="3"/>
        <v>theforge</v>
      </c>
      <c r="J81" t="str">
        <f>IFERROR(INDEX('Domestic 2024'!$J:$J,MATCH($I81,'Domestic 2024'!$I:$I,0)),IFERROR(INDEX('Domestic 2024'!$J:$J,MATCH($D81,'Domestic 2024'!$F:$F,0)),"Other"))</f>
        <v>Sony Pictures</v>
      </c>
    </row>
    <row r="82" spans="1:10" ht="18" x14ac:dyDescent="0.2">
      <c r="A82" s="18">
        <v>82</v>
      </c>
      <c r="B82" s="3" t="s">
        <v>1602</v>
      </c>
      <c r="C82" s="19">
        <v>40262167</v>
      </c>
      <c r="D82" s="19">
        <v>40048808</v>
      </c>
      <c r="E82" s="21">
        <v>0.995</v>
      </c>
      <c r="F82" s="19">
        <v>213359</v>
      </c>
      <c r="G82" s="21">
        <v>5.0000000000000001E-3</v>
      </c>
      <c r="H82" t="str">
        <f t="shared" si="2"/>
        <v>The Best Christmas Pageant Ever</v>
      </c>
      <c r="I82" t="str">
        <f t="shared" si="3"/>
        <v>thebestchristmaspagean</v>
      </c>
      <c r="J82" t="str">
        <f>IFERROR(INDEX('Domestic 2024'!$J:$J,MATCH($I82,'Domestic 2024'!$I:$I,0)),IFERROR(INDEX('Domestic 2024'!$J:$J,MATCH($D82,'Domestic 2024'!$F:$F,0)),"Other"))</f>
        <v>Lionsgate</v>
      </c>
    </row>
    <row r="83" spans="1:10" ht="18" x14ac:dyDescent="0.2">
      <c r="A83" s="18">
        <v>83</v>
      </c>
      <c r="B83" s="3" t="s">
        <v>1603</v>
      </c>
      <c r="C83" s="19">
        <v>39618125</v>
      </c>
      <c r="D83" s="18" t="s">
        <v>850</v>
      </c>
      <c r="E83" s="18" t="s">
        <v>850</v>
      </c>
      <c r="F83" s="19">
        <v>39618125</v>
      </c>
      <c r="G83" s="20">
        <v>1</v>
      </c>
      <c r="H83" t="str">
        <f t="shared" si="2"/>
        <v>Cells at Work!</v>
      </c>
      <c r="I83" t="str">
        <f t="shared" si="3"/>
        <v>cellsatwork</v>
      </c>
      <c r="J83" t="str">
        <f>IFERROR(INDEX('Domestic 2024'!$J:$J,MATCH($I83,'Domestic 2024'!$I:$I,0)),IFERROR(INDEX('Domestic 2024'!$J:$J,MATCH($D83,'Domestic 2024'!$F:$F,0)),"Other"))</f>
        <v>Other</v>
      </c>
    </row>
    <row r="84" spans="1:10" ht="18" x14ac:dyDescent="0.2">
      <c r="A84" s="18">
        <v>84</v>
      </c>
      <c r="B84" s="3" t="s">
        <v>1604</v>
      </c>
      <c r="C84" s="19">
        <v>38835702</v>
      </c>
      <c r="D84" s="19">
        <v>29035702</v>
      </c>
      <c r="E84" s="21">
        <v>0.748</v>
      </c>
      <c r="F84" s="19">
        <v>9800000</v>
      </c>
      <c r="G84" s="21">
        <v>0.252</v>
      </c>
      <c r="H84" t="str">
        <f t="shared" si="2"/>
        <v>Horizon: An American Saga - Chapter 1</v>
      </c>
      <c r="I84" t="str">
        <f t="shared" si="3"/>
        <v>horizonanamericansaga</v>
      </c>
      <c r="J84" t="str">
        <f>IFERROR(INDEX('Domestic 2024'!$J:$J,MATCH($I84,'Domestic 2024'!$I:$I,0)),IFERROR(INDEX('Domestic 2024'!$J:$J,MATCH($D84,'Domestic 2024'!$F:$F,0)),"Other"))</f>
        <v>Warner Bros.</v>
      </c>
    </row>
    <row r="85" spans="1:10" ht="18" x14ac:dyDescent="0.2">
      <c r="A85" s="18">
        <v>85</v>
      </c>
      <c r="B85" s="3" t="s">
        <v>1605</v>
      </c>
      <c r="C85" s="19">
        <v>36485225</v>
      </c>
      <c r="D85" s="19">
        <v>6233517</v>
      </c>
      <c r="E85" s="21">
        <v>0.17100000000000001</v>
      </c>
      <c r="F85" s="19">
        <v>30251708</v>
      </c>
      <c r="G85" s="21">
        <v>0.82899999999999996</v>
      </c>
      <c r="H85" t="str">
        <f t="shared" si="2"/>
        <v>I'm Still Here</v>
      </c>
      <c r="I85" t="str">
        <f t="shared" si="3"/>
        <v>imstillhere</v>
      </c>
      <c r="J85" t="str">
        <f>IFERROR(INDEX('Domestic 2024'!$J:$J,MATCH($I85,'Domestic 2024'!$I:$I,0)),IFERROR(INDEX('Domestic 2024'!$J:$J,MATCH($D85,'Domestic 2024'!$F:$F,0)),"Other"))</f>
        <v>Other</v>
      </c>
    </row>
    <row r="86" spans="1:10" ht="18" x14ac:dyDescent="0.2">
      <c r="A86" s="18">
        <v>86</v>
      </c>
      <c r="B86" s="3" t="s">
        <v>1606</v>
      </c>
      <c r="C86" s="19">
        <v>36261644</v>
      </c>
      <c r="D86" s="18" t="s">
        <v>850</v>
      </c>
      <c r="E86" s="18" t="s">
        <v>850</v>
      </c>
      <c r="F86" s="19">
        <v>36261644</v>
      </c>
      <c r="G86" s="20">
        <v>1</v>
      </c>
      <c r="H86" t="str">
        <f t="shared" si="2"/>
        <v>Beating Hearts</v>
      </c>
      <c r="I86" t="str">
        <f t="shared" si="3"/>
        <v>beatinghearts</v>
      </c>
      <c r="J86" t="str">
        <f>IFERROR(INDEX('Domestic 2024'!$J:$J,MATCH($I86,'Domestic 2024'!$I:$I,0)),IFERROR(INDEX('Domestic 2024'!$J:$J,MATCH($D86,'Domestic 2024'!$F:$F,0)),"Other"))</f>
        <v>Other</v>
      </c>
    </row>
    <row r="87" spans="1:10" ht="18" x14ac:dyDescent="0.2">
      <c r="A87" s="18">
        <v>87</v>
      </c>
      <c r="B87" s="3" t="s">
        <v>1002</v>
      </c>
      <c r="C87" s="19">
        <v>36159144</v>
      </c>
      <c r="D87" s="19">
        <v>21746895</v>
      </c>
      <c r="E87" s="21">
        <v>0.60099999999999998</v>
      </c>
      <c r="F87" s="19">
        <v>14412249</v>
      </c>
      <c r="G87" s="21">
        <v>0.39900000000000002</v>
      </c>
      <c r="H87" t="str">
        <f t="shared" si="2"/>
        <v>The Bikeriders</v>
      </c>
      <c r="I87" t="str">
        <f t="shared" si="3"/>
        <v>thebikeriders</v>
      </c>
      <c r="J87" t="str">
        <f>IFERROR(INDEX('Domestic 2024'!$J:$J,MATCH($I87,'Domestic 2024'!$I:$I,0)),IFERROR(INDEX('Domestic 2024'!$J:$J,MATCH($D87,'Domestic 2024'!$F:$F,0)),"Other"))</f>
        <v>Focus Features</v>
      </c>
    </row>
    <row r="88" spans="1:10" ht="18" x14ac:dyDescent="0.2">
      <c r="A88" s="18">
        <v>88</v>
      </c>
      <c r="B88" s="3" t="s">
        <v>1607</v>
      </c>
      <c r="C88" s="19">
        <v>36041159</v>
      </c>
      <c r="D88" s="18" t="s">
        <v>850</v>
      </c>
      <c r="E88" s="18" t="s">
        <v>850</v>
      </c>
      <c r="F88" s="19">
        <v>36041159</v>
      </c>
      <c r="G88" s="20">
        <v>1</v>
      </c>
      <c r="H88" t="str">
        <f t="shared" si="2"/>
        <v>Mobile Suit Gundam SEED Freedom</v>
      </c>
      <c r="I88" t="str">
        <f t="shared" si="3"/>
        <v>mobilesuitgundamseedf</v>
      </c>
      <c r="J88" t="str">
        <f>IFERROR(INDEX('Domestic 2024'!$J:$J,MATCH($I88,'Domestic 2024'!$I:$I,0)),IFERROR(INDEX('Domestic 2024'!$J:$J,MATCH($D88,'Domestic 2024'!$F:$F,0)),"Other"))</f>
        <v>Other</v>
      </c>
    </row>
    <row r="89" spans="1:10" ht="18" x14ac:dyDescent="0.2">
      <c r="A89" s="18">
        <v>89</v>
      </c>
      <c r="B89" s="3" t="s">
        <v>997</v>
      </c>
      <c r="C89" s="19">
        <v>35383733</v>
      </c>
      <c r="D89" s="19">
        <v>25116955</v>
      </c>
      <c r="E89" s="20">
        <v>0.71</v>
      </c>
      <c r="F89" s="19">
        <v>10266778</v>
      </c>
      <c r="G89" s="20">
        <v>0.28999999999999998</v>
      </c>
      <c r="H89" t="str">
        <f t="shared" si="2"/>
        <v>Monkey Man</v>
      </c>
      <c r="I89" t="str">
        <f t="shared" si="3"/>
        <v>monkeyman</v>
      </c>
      <c r="J89" t="str">
        <f>IFERROR(INDEX('Domestic 2024'!$J:$J,MATCH($I89,'Domestic 2024'!$I:$I,0)),IFERROR(INDEX('Domestic 2024'!$J:$J,MATCH($D89,'Domestic 2024'!$F:$F,0)),"Other"))</f>
        <v>Universal</v>
      </c>
    </row>
    <row r="90" spans="1:10" ht="18" x14ac:dyDescent="0.2">
      <c r="A90" s="18">
        <v>90</v>
      </c>
      <c r="B90" s="3" t="s">
        <v>1016</v>
      </c>
      <c r="C90" s="19">
        <v>34853031</v>
      </c>
      <c r="D90" s="19">
        <v>15671307</v>
      </c>
      <c r="E90" s="20">
        <v>0.45</v>
      </c>
      <c r="F90" s="19">
        <v>19181724</v>
      </c>
      <c r="G90" s="20">
        <v>0.55000000000000004</v>
      </c>
      <c r="H90" t="str">
        <f t="shared" si="2"/>
        <v>Immaculate</v>
      </c>
      <c r="I90" t="str">
        <f t="shared" si="3"/>
        <v>immaculate</v>
      </c>
      <c r="J90" t="str">
        <f>IFERROR(INDEX('Domestic 2024'!$J:$J,MATCH($I90,'Domestic 2024'!$I:$I,0)),IFERROR(INDEX('Domestic 2024'!$J:$J,MATCH($D90,'Domestic 2024'!$F:$F,0)),"Other"))</f>
        <v>Neon</v>
      </c>
    </row>
    <row r="91" spans="1:10" ht="18" x14ac:dyDescent="0.2">
      <c r="A91" s="18">
        <v>91</v>
      </c>
      <c r="B91" s="3" t="s">
        <v>1608</v>
      </c>
      <c r="C91" s="19">
        <v>33469148</v>
      </c>
      <c r="D91" s="19">
        <v>951874</v>
      </c>
      <c r="E91" s="21">
        <v>2.8000000000000001E-2</v>
      </c>
      <c r="F91" s="19">
        <v>32517274</v>
      </c>
      <c r="G91" s="21">
        <v>0.97199999999999998</v>
      </c>
      <c r="H91" t="str">
        <f t="shared" si="2"/>
        <v>Harbin</v>
      </c>
      <c r="I91" t="str">
        <f t="shared" si="3"/>
        <v>harbin</v>
      </c>
      <c r="J91" t="str">
        <f>IFERROR(INDEX('Domestic 2024'!$J:$J,MATCH($I91,'Domestic 2024'!$I:$I,0)),IFERROR(INDEX('Domestic 2024'!$J:$J,MATCH($D91,'Domestic 2024'!$F:$F,0)),"Other"))</f>
        <v>Well Go USA</v>
      </c>
    </row>
    <row r="92" spans="1:10" ht="18" x14ac:dyDescent="0.2">
      <c r="A92" s="18">
        <v>92</v>
      </c>
      <c r="B92" s="3" t="s">
        <v>1609</v>
      </c>
      <c r="C92" s="19">
        <v>33399912</v>
      </c>
      <c r="D92" s="18" t="s">
        <v>850</v>
      </c>
      <c r="E92" s="18" t="s">
        <v>850</v>
      </c>
      <c r="F92" s="19">
        <v>33399912</v>
      </c>
      <c r="G92" s="20">
        <v>1</v>
      </c>
      <c r="H92" t="str">
        <f t="shared" si="2"/>
        <v>Doraemon the Movie: Nobita's Earth Symphony</v>
      </c>
      <c r="I92" t="str">
        <f t="shared" si="3"/>
        <v>doraemonthemovienobit</v>
      </c>
      <c r="J92" t="str">
        <f>IFERROR(INDEX('Domestic 2024'!$J:$J,MATCH($I92,'Domestic 2024'!$I:$I,0)),IFERROR(INDEX('Domestic 2024'!$J:$J,MATCH($D92,'Domestic 2024'!$F:$F,0)),"Other"))</f>
        <v>Other</v>
      </c>
    </row>
    <row r="93" spans="1:10" ht="18" x14ac:dyDescent="0.2">
      <c r="A93" s="18">
        <v>93</v>
      </c>
      <c r="B93" s="3" t="s">
        <v>1011</v>
      </c>
      <c r="C93" s="19">
        <v>33371404</v>
      </c>
      <c r="D93" s="19">
        <v>19071404</v>
      </c>
      <c r="E93" s="21">
        <v>0.57099999999999995</v>
      </c>
      <c r="F93" s="19">
        <v>14300000</v>
      </c>
      <c r="G93" s="21">
        <v>0.42899999999999999</v>
      </c>
      <c r="H93" t="str">
        <f t="shared" si="2"/>
        <v>The Watchers</v>
      </c>
      <c r="I93" t="str">
        <f t="shared" si="3"/>
        <v>thewatchers</v>
      </c>
      <c r="J93" t="str">
        <f>IFERROR(INDEX('Domestic 2024'!$J:$J,MATCH($I93,'Domestic 2024'!$I:$I,0)),IFERROR(INDEX('Domestic 2024'!$J:$J,MATCH($D93,'Domestic 2024'!$F:$F,0)),"Other"))</f>
        <v>Warner Bros.</v>
      </c>
    </row>
    <row r="94" spans="1:10" ht="18" x14ac:dyDescent="0.2">
      <c r="A94" s="18">
        <v>94</v>
      </c>
      <c r="B94" s="3" t="s">
        <v>1017</v>
      </c>
      <c r="C94" s="19">
        <v>33017367</v>
      </c>
      <c r="D94" s="19">
        <v>15482668</v>
      </c>
      <c r="E94" s="21">
        <v>0.46899999999999997</v>
      </c>
      <c r="F94" s="19">
        <v>17534699</v>
      </c>
      <c r="G94" s="21">
        <v>0.53100000000000003</v>
      </c>
      <c r="H94" t="str">
        <f t="shared" si="2"/>
        <v>Borderlands</v>
      </c>
      <c r="I94" t="str">
        <f t="shared" si="3"/>
        <v>borderlands</v>
      </c>
      <c r="J94" t="str">
        <f>IFERROR(INDEX('Domestic 2024'!$J:$J,MATCH($I94,'Domestic 2024'!$I:$I,0)),IFERROR(INDEX('Domestic 2024'!$J:$J,MATCH($D94,'Domestic 2024'!$F:$F,0)),"Other"))</f>
        <v>Lionsgate</v>
      </c>
    </row>
    <row r="95" spans="1:10" ht="18" x14ac:dyDescent="0.2">
      <c r="A95" s="18">
        <v>95</v>
      </c>
      <c r="B95" s="3" t="s">
        <v>1014</v>
      </c>
      <c r="C95" s="19">
        <v>32227855</v>
      </c>
      <c r="D95" s="19">
        <v>17640924</v>
      </c>
      <c r="E95" s="21">
        <v>0.54700000000000004</v>
      </c>
      <c r="F95" s="19">
        <v>14586931</v>
      </c>
      <c r="G95" s="21">
        <v>0.45300000000000001</v>
      </c>
      <c r="H95" t="str">
        <f t="shared" si="2"/>
        <v>Harold and the Purple Crayon</v>
      </c>
      <c r="I95" t="str">
        <f t="shared" si="3"/>
        <v>haroldandthepurplecra</v>
      </c>
      <c r="J95" t="str">
        <f>IFERROR(INDEX('Domestic 2024'!$J:$J,MATCH($I95,'Domestic 2024'!$I:$I,0)),IFERROR(INDEX('Domestic 2024'!$J:$J,MATCH($D95,'Domestic 2024'!$F:$F,0)),"Other"))</f>
        <v>Sony Pictures</v>
      </c>
    </row>
    <row r="96" spans="1:10" ht="18" x14ac:dyDescent="0.2">
      <c r="A96" s="18">
        <v>96</v>
      </c>
      <c r="B96" s="3" t="s">
        <v>1610</v>
      </c>
      <c r="C96" s="19">
        <v>32224616</v>
      </c>
      <c r="D96" s="19">
        <v>5041781</v>
      </c>
      <c r="E96" s="21">
        <v>0.156</v>
      </c>
      <c r="F96" s="19">
        <v>27182835</v>
      </c>
      <c r="G96" s="21">
        <v>0.84399999999999997</v>
      </c>
      <c r="H96" t="str">
        <f t="shared" si="2"/>
        <v>My Hero Academia: You're Next</v>
      </c>
      <c r="I96" t="str">
        <f t="shared" si="3"/>
        <v>myheroacademiayoure</v>
      </c>
      <c r="J96" t="str">
        <f>IFERROR(INDEX('Domestic 2024'!$J:$J,MATCH($I96,'Domestic 2024'!$I:$I,0)),IFERROR(INDEX('Domestic 2024'!$J:$J,MATCH($D96,'Domestic 2024'!$F:$F,0)),"Other"))</f>
        <v>Toho International</v>
      </c>
    </row>
    <row r="97" spans="1:10" ht="18" x14ac:dyDescent="0.2">
      <c r="A97" s="18">
        <v>97</v>
      </c>
      <c r="B97" s="3" t="s">
        <v>1611</v>
      </c>
      <c r="C97" s="19">
        <v>31023268</v>
      </c>
      <c r="D97" s="18" t="s">
        <v>850</v>
      </c>
      <c r="E97" s="18" t="s">
        <v>850</v>
      </c>
      <c r="F97" s="19">
        <v>31023268</v>
      </c>
      <c r="G97" s="20">
        <v>1</v>
      </c>
      <c r="H97" t="str">
        <f t="shared" si="2"/>
        <v>A Strange House</v>
      </c>
      <c r="I97" t="str">
        <f t="shared" si="3"/>
        <v>astrangehouse</v>
      </c>
      <c r="J97" t="str">
        <f>IFERROR(INDEX('Domestic 2024'!$J:$J,MATCH($I97,'Domestic 2024'!$I:$I,0)),IFERROR(INDEX('Domestic 2024'!$J:$J,MATCH($D97,'Domestic 2024'!$F:$F,0)),"Other"))</f>
        <v>Other</v>
      </c>
    </row>
    <row r="98" spans="1:10" ht="18" x14ac:dyDescent="0.2">
      <c r="A98" s="18">
        <v>98</v>
      </c>
      <c r="B98" s="3" t="s">
        <v>1612</v>
      </c>
      <c r="C98" s="19">
        <v>30917972</v>
      </c>
      <c r="D98" s="18" t="s">
        <v>850</v>
      </c>
      <c r="E98" s="18" t="s">
        <v>850</v>
      </c>
      <c r="F98" s="19">
        <v>30917972</v>
      </c>
      <c r="G98" s="20">
        <v>1</v>
      </c>
      <c r="H98" t="str">
        <f t="shared" si="2"/>
        <v>Pilot</v>
      </c>
      <c r="I98" t="str">
        <f t="shared" si="3"/>
        <v>pilot</v>
      </c>
      <c r="J98" t="str">
        <f>IFERROR(INDEX('Domestic 2024'!$J:$J,MATCH($I98,'Domestic 2024'!$I:$I,0)),IFERROR(INDEX('Domestic 2024'!$J:$J,MATCH($D98,'Domestic 2024'!$F:$F,0)),"Other"))</f>
        <v>Other</v>
      </c>
    </row>
    <row r="99" spans="1:10" ht="18" x14ac:dyDescent="0.2">
      <c r="A99" s="18">
        <v>99</v>
      </c>
      <c r="B99" s="3" t="s">
        <v>1613</v>
      </c>
      <c r="C99" s="19">
        <v>30901538</v>
      </c>
      <c r="D99" s="19">
        <v>4844117</v>
      </c>
      <c r="E99" s="21">
        <v>0.157</v>
      </c>
      <c r="F99" s="19">
        <v>26057421</v>
      </c>
      <c r="G99" s="21">
        <v>0.84299999999999997</v>
      </c>
      <c r="H99" t="str">
        <f t="shared" si="2"/>
        <v>Flow</v>
      </c>
      <c r="I99" t="str">
        <f t="shared" si="3"/>
        <v>flow</v>
      </c>
      <c r="J99" t="str">
        <f>IFERROR(INDEX('Domestic 2024'!$J:$J,MATCH($I99,'Domestic 2024'!$I:$I,0)),IFERROR(INDEX('Domestic 2024'!$J:$J,MATCH($D99,'Domestic 2024'!$F:$F,0)),"Other"))</f>
        <v>Other</v>
      </c>
    </row>
    <row r="100" spans="1:10" ht="18" x14ac:dyDescent="0.2">
      <c r="A100" s="18">
        <v>100</v>
      </c>
      <c r="B100" s="3" t="s">
        <v>1614</v>
      </c>
      <c r="C100" s="19">
        <v>30800054</v>
      </c>
      <c r="D100" s="18" t="s">
        <v>850</v>
      </c>
      <c r="E100" s="18" t="s">
        <v>850</v>
      </c>
      <c r="F100" s="19">
        <v>30800054</v>
      </c>
      <c r="G100" s="20">
        <v>1</v>
      </c>
      <c r="H100" t="str">
        <f t="shared" si="2"/>
        <v>Interstellar 2025 Re-release</v>
      </c>
      <c r="I100" t="str">
        <f t="shared" si="3"/>
        <v>interstellar2025rerele</v>
      </c>
      <c r="J100" t="str">
        <f>IFERROR(INDEX('Domestic 2024'!$J:$J,MATCH($I100,'Domestic 2024'!$I:$I,0)),IFERROR(INDEX('Domestic 2024'!$J:$J,MATCH($D100,'Domestic 2024'!$F:$F,0)),"Other"))</f>
        <v>Other</v>
      </c>
    </row>
    <row r="101" spans="1:10" ht="18" x14ac:dyDescent="0.2">
      <c r="A101" s="18">
        <v>101</v>
      </c>
      <c r="B101" s="3" t="s">
        <v>1615</v>
      </c>
      <c r="C101" s="19">
        <v>30458079</v>
      </c>
      <c r="D101" s="18" t="s">
        <v>850</v>
      </c>
      <c r="E101" s="18" t="s">
        <v>850</v>
      </c>
      <c r="F101" s="19">
        <v>30458079</v>
      </c>
      <c r="G101" s="20">
        <v>1</v>
      </c>
      <c r="H101" t="str">
        <f t="shared" si="2"/>
        <v>Finist: The First Warrior</v>
      </c>
      <c r="I101" t="str">
        <f t="shared" si="3"/>
        <v>finistthefirstwarrior</v>
      </c>
      <c r="J101" t="str">
        <f>IFERROR(INDEX('Domestic 2024'!$J:$J,MATCH($I101,'Domestic 2024'!$I:$I,0)),IFERROR(INDEX('Domestic 2024'!$J:$J,MATCH($D101,'Domestic 2024'!$F:$F,0)),"Other"))</f>
        <v>Other</v>
      </c>
    </row>
    <row r="102" spans="1:10" ht="18" x14ac:dyDescent="0.2">
      <c r="A102" s="18">
        <v>102</v>
      </c>
      <c r="B102" s="3" t="s">
        <v>991</v>
      </c>
      <c r="C102" s="19">
        <v>30107173</v>
      </c>
      <c r="D102" s="19">
        <v>30047417</v>
      </c>
      <c r="E102" s="21">
        <v>0.998</v>
      </c>
      <c r="F102" s="19">
        <v>59756</v>
      </c>
      <c r="G102" s="21">
        <v>2E-3</v>
      </c>
      <c r="H102" t="str">
        <f t="shared" si="2"/>
        <v>Reagan</v>
      </c>
      <c r="I102" t="str">
        <f t="shared" si="3"/>
        <v>reagan</v>
      </c>
      <c r="J102" t="str">
        <f>IFERROR(INDEX('Domestic 2024'!$J:$J,MATCH($I102,'Domestic 2024'!$I:$I,0)),IFERROR(INDEX('Domestic 2024'!$J:$J,MATCH($D102,'Domestic 2024'!$F:$F,0)),"Other"))</f>
        <v>ShowBiz Direct</v>
      </c>
    </row>
    <row r="103" spans="1:10" ht="18" x14ac:dyDescent="0.2">
      <c r="A103" s="18">
        <v>103</v>
      </c>
      <c r="B103" s="3" t="s">
        <v>1616</v>
      </c>
      <c r="C103" s="19">
        <v>29768915</v>
      </c>
      <c r="D103" s="19">
        <v>20535053</v>
      </c>
      <c r="E103" s="20">
        <v>0.69</v>
      </c>
      <c r="F103" s="19">
        <v>9233862</v>
      </c>
      <c r="G103" s="20">
        <v>0.31</v>
      </c>
      <c r="H103" t="str">
        <f t="shared" si="2"/>
        <v>The Ministry of Ungentlemanly Warfare</v>
      </c>
      <c r="I103" t="str">
        <f t="shared" si="3"/>
        <v>theministryofungentlem</v>
      </c>
      <c r="J103" t="str">
        <f>IFERROR(INDEX('Domestic 2024'!$J:$J,MATCH($I103,'Domestic 2024'!$I:$I,0)),IFERROR(INDEX('Domestic 2024'!$J:$J,MATCH($D103,'Domestic 2024'!$F:$F,0)),"Other"))</f>
        <v>Lionsgate</v>
      </c>
    </row>
    <row r="104" spans="1:10" ht="18" x14ac:dyDescent="0.2">
      <c r="A104" s="18">
        <v>104</v>
      </c>
      <c r="B104" s="3" t="s">
        <v>1617</v>
      </c>
      <c r="C104" s="19">
        <v>29663607</v>
      </c>
      <c r="D104" s="18" t="s">
        <v>850</v>
      </c>
      <c r="E104" s="18" t="s">
        <v>850</v>
      </c>
      <c r="F104" s="19">
        <v>29663607</v>
      </c>
      <c r="G104" s="20">
        <v>1</v>
      </c>
      <c r="H104" t="str">
        <f t="shared" si="2"/>
        <v>Chantal in Fairyland</v>
      </c>
      <c r="I104" t="str">
        <f t="shared" si="3"/>
        <v>chantalinfairyland</v>
      </c>
      <c r="J104" t="str">
        <f>IFERROR(INDEX('Domestic 2024'!$J:$J,MATCH($I104,'Domestic 2024'!$I:$I,0)),IFERROR(INDEX('Domestic 2024'!$J:$J,MATCH($D104,'Domestic 2024'!$F:$F,0)),"Other"))</f>
        <v>Other</v>
      </c>
    </row>
    <row r="105" spans="1:10" ht="18" x14ac:dyDescent="0.2">
      <c r="A105" s="18">
        <v>105</v>
      </c>
      <c r="B105" s="3" t="s">
        <v>1618</v>
      </c>
      <c r="C105" s="19">
        <v>29656703</v>
      </c>
      <c r="D105" s="19">
        <v>15207563</v>
      </c>
      <c r="E105" s="21">
        <v>0.51300000000000001</v>
      </c>
      <c r="F105" s="19">
        <v>14449140</v>
      </c>
      <c r="G105" s="21">
        <v>0.48699999999999999</v>
      </c>
      <c r="H105" t="str">
        <f t="shared" si="2"/>
        <v>Interstellar 2024 Re-release</v>
      </c>
      <c r="I105" t="str">
        <f t="shared" si="3"/>
        <v>interstellar2024rerele</v>
      </c>
      <c r="J105" t="str">
        <f>IFERROR(INDEX('Domestic 2024'!$J:$J,MATCH($I105,'Domestic 2024'!$I:$I,0)),IFERROR(INDEX('Domestic 2024'!$J:$J,MATCH($D105,'Domestic 2024'!$F:$F,0)),"Other"))</f>
        <v>Paramount Pictures</v>
      </c>
    </row>
    <row r="106" spans="1:10" ht="18" x14ac:dyDescent="0.2">
      <c r="A106" s="18">
        <v>106</v>
      </c>
      <c r="B106" s="3" t="s">
        <v>1619</v>
      </c>
      <c r="C106" s="19">
        <v>29333812</v>
      </c>
      <c r="D106" s="18" t="s">
        <v>850</v>
      </c>
      <c r="E106" s="18" t="s">
        <v>850</v>
      </c>
      <c r="F106" s="19">
        <v>29333812</v>
      </c>
      <c r="G106" s="20">
        <v>1</v>
      </c>
      <c r="H106" t="str">
        <f t="shared" si="2"/>
        <v>The Master and Margarita</v>
      </c>
      <c r="I106" t="str">
        <f t="shared" si="3"/>
        <v>themasterandmargarita</v>
      </c>
      <c r="J106" t="str">
        <f>IFERROR(INDEX('Domestic 2024'!$J:$J,MATCH($I106,'Domestic 2024'!$I:$I,0)),IFERROR(INDEX('Domestic 2024'!$J:$J,MATCH($D106,'Domestic 2024'!$F:$F,0)),"Other"))</f>
        <v>Other</v>
      </c>
    </row>
    <row r="107" spans="1:10" ht="18" x14ac:dyDescent="0.2">
      <c r="A107" s="18">
        <v>107</v>
      </c>
      <c r="B107" s="3" t="s">
        <v>1620</v>
      </c>
      <c r="C107" s="19">
        <v>27792570</v>
      </c>
      <c r="D107" s="18" t="s">
        <v>850</v>
      </c>
      <c r="E107" s="18" t="s">
        <v>850</v>
      </c>
      <c r="F107" s="19">
        <v>27792570</v>
      </c>
      <c r="G107" s="20">
        <v>1</v>
      </c>
      <c r="H107" t="str">
        <f t="shared" si="2"/>
        <v>The Marching Band</v>
      </c>
      <c r="I107" t="str">
        <f t="shared" si="3"/>
        <v>themarchingband</v>
      </c>
      <c r="J107" t="str">
        <f>IFERROR(INDEX('Domestic 2024'!$J:$J,MATCH($I107,'Domestic 2024'!$I:$I,0)),IFERROR(INDEX('Domestic 2024'!$J:$J,MATCH($D107,'Domestic 2024'!$F:$F,0)),"Other"))</f>
        <v>Other</v>
      </c>
    </row>
    <row r="108" spans="1:10" ht="18" x14ac:dyDescent="0.2">
      <c r="A108" s="18">
        <v>108</v>
      </c>
      <c r="B108" s="3" t="s">
        <v>1621</v>
      </c>
      <c r="C108" s="19">
        <v>27300000</v>
      </c>
      <c r="D108" s="18" t="s">
        <v>850</v>
      </c>
      <c r="E108" s="18" t="s">
        <v>850</v>
      </c>
      <c r="F108" s="19">
        <v>27300000</v>
      </c>
      <c r="G108" s="20">
        <v>1</v>
      </c>
      <c r="H108" t="str">
        <f t="shared" si="2"/>
        <v>Juror #2</v>
      </c>
      <c r="I108" t="str">
        <f t="shared" si="3"/>
        <v>juror#2</v>
      </c>
      <c r="J108" t="str">
        <f>IFERROR(INDEX('Domestic 2024'!$J:$J,MATCH($I108,'Domestic 2024'!$I:$I,0)),IFERROR(INDEX('Domestic 2024'!$J:$J,MATCH($D108,'Domestic 2024'!$F:$F,0)),"Other"))</f>
        <v>Other</v>
      </c>
    </row>
    <row r="109" spans="1:10" ht="18" x14ac:dyDescent="0.2">
      <c r="A109" s="18">
        <v>109</v>
      </c>
      <c r="B109" s="3" t="s">
        <v>1058</v>
      </c>
      <c r="C109" s="19">
        <v>27183007</v>
      </c>
      <c r="D109" s="19">
        <v>5008179</v>
      </c>
      <c r="E109" s="21">
        <v>0.184</v>
      </c>
      <c r="F109" s="19">
        <v>22174828</v>
      </c>
      <c r="G109" s="21">
        <v>0.81599999999999995</v>
      </c>
      <c r="H109" t="str">
        <f t="shared" si="2"/>
        <v>Wicked Little Letters</v>
      </c>
      <c r="I109" t="str">
        <f t="shared" si="3"/>
        <v>wickedlittleletters</v>
      </c>
      <c r="J109" t="str">
        <f>IFERROR(INDEX('Domestic 2024'!$J:$J,MATCH($I109,'Domestic 2024'!$I:$I,0)),IFERROR(INDEX('Domestic 2024'!$J:$J,MATCH($D109,'Domestic 2024'!$F:$F,0)),"Other"))</f>
        <v>Sony Pictures Cla…</v>
      </c>
    </row>
    <row r="110" spans="1:10" ht="18" x14ac:dyDescent="0.2">
      <c r="A110" s="18">
        <v>110</v>
      </c>
      <c r="B110" s="3" t="s">
        <v>1622</v>
      </c>
      <c r="C110" s="19">
        <v>25956985</v>
      </c>
      <c r="D110" s="19">
        <v>3638404</v>
      </c>
      <c r="E110" s="20">
        <v>0.14000000000000001</v>
      </c>
      <c r="F110" s="19">
        <v>22318581</v>
      </c>
      <c r="G110" s="20">
        <v>0.86</v>
      </c>
      <c r="H110" t="str">
        <f t="shared" si="2"/>
        <v>Attack on Titan: The Last Attack</v>
      </c>
      <c r="I110" t="str">
        <f t="shared" si="3"/>
        <v>attackontitanthelast</v>
      </c>
      <c r="J110" t="str">
        <f>IFERROR(INDEX('Domestic 2024'!$J:$J,MATCH($I110,'Domestic 2024'!$I:$I,0)),IFERROR(INDEX('Domestic 2024'!$J:$J,MATCH($D110,'Domestic 2024'!$F:$F,0)),"Other"))</f>
        <v>Other</v>
      </c>
    </row>
    <row r="111" spans="1:10" ht="18" x14ac:dyDescent="0.2">
      <c r="A111" s="18">
        <v>111</v>
      </c>
      <c r="B111" s="3" t="s">
        <v>1623</v>
      </c>
      <c r="C111" s="19">
        <v>25776742</v>
      </c>
      <c r="D111" s="18" t="s">
        <v>850</v>
      </c>
      <c r="E111" s="18" t="s">
        <v>850</v>
      </c>
      <c r="F111" s="19">
        <v>25776742</v>
      </c>
      <c r="G111" s="20">
        <v>1</v>
      </c>
      <c r="H111" t="str">
        <f t="shared" si="2"/>
        <v>School of Magical Animals 3</v>
      </c>
      <c r="I111" t="str">
        <f t="shared" si="3"/>
        <v>schoolofmagicalanimals</v>
      </c>
      <c r="J111" t="str">
        <f>IFERROR(INDEX('Domestic 2024'!$J:$J,MATCH($I111,'Domestic 2024'!$I:$I,0)),IFERROR(INDEX('Domestic 2024'!$J:$J,MATCH($D111,'Domestic 2024'!$F:$F,0)),"Other"))</f>
        <v>Other</v>
      </c>
    </row>
    <row r="112" spans="1:10" ht="18" x14ac:dyDescent="0.2">
      <c r="A112" s="18">
        <v>112</v>
      </c>
      <c r="B112" s="3" t="s">
        <v>1624</v>
      </c>
      <c r="C112" s="19">
        <v>25492893</v>
      </c>
      <c r="D112" s="18" t="s">
        <v>850</v>
      </c>
      <c r="E112" s="18" t="s">
        <v>850</v>
      </c>
      <c r="F112" s="19">
        <v>25492893</v>
      </c>
      <c r="G112" s="20">
        <v>1</v>
      </c>
      <c r="H112" t="str">
        <f t="shared" si="2"/>
        <v>Grand Maison Paris</v>
      </c>
      <c r="I112" t="str">
        <f t="shared" si="3"/>
        <v>grandmaisonparis</v>
      </c>
      <c r="J112" t="str">
        <f>IFERROR(INDEX('Domestic 2024'!$J:$J,MATCH($I112,'Domestic 2024'!$I:$I,0)),IFERROR(INDEX('Domestic 2024'!$J:$J,MATCH($D112,'Domestic 2024'!$F:$F,0)),"Other"))</f>
        <v>Other</v>
      </c>
    </row>
    <row r="113" spans="1:10" ht="18" x14ac:dyDescent="0.2">
      <c r="A113" s="18">
        <v>113</v>
      </c>
      <c r="B113" s="3" t="s">
        <v>712</v>
      </c>
      <c r="C113" s="19">
        <v>25399103</v>
      </c>
      <c r="D113" s="18" t="s">
        <v>850</v>
      </c>
      <c r="E113" s="18" t="s">
        <v>850</v>
      </c>
      <c r="F113" s="19">
        <v>25399103</v>
      </c>
      <c r="G113" s="20">
        <v>1</v>
      </c>
      <c r="H113" t="str">
        <f t="shared" si="2"/>
        <v>Maria</v>
      </c>
      <c r="I113" t="str">
        <f t="shared" si="3"/>
        <v>maria</v>
      </c>
      <c r="J113" t="str">
        <f>IFERROR(INDEX('Domestic 2024'!$J:$J,MATCH($I113,'Domestic 2024'!$I:$I,0)),IFERROR(INDEX('Domestic 2024'!$J:$J,MATCH($D113,'Domestic 2024'!$F:$F,0)),"Other"))</f>
        <v>Other</v>
      </c>
    </row>
    <row r="114" spans="1:10" ht="18" x14ac:dyDescent="0.2">
      <c r="A114" s="18">
        <v>114</v>
      </c>
      <c r="B114" s="3" t="s">
        <v>1625</v>
      </c>
      <c r="C114" s="19">
        <v>25107253</v>
      </c>
      <c r="D114" s="18" t="s">
        <v>850</v>
      </c>
      <c r="E114" s="18" t="s">
        <v>850</v>
      </c>
      <c r="F114" s="19">
        <v>25107253</v>
      </c>
      <c r="G114" s="20">
        <v>1</v>
      </c>
      <c r="H114" t="str">
        <f t="shared" si="2"/>
        <v>The Firefighters</v>
      </c>
      <c r="I114" t="str">
        <f t="shared" si="3"/>
        <v>thefirefighters</v>
      </c>
      <c r="J114" t="str">
        <f>IFERROR(INDEX('Domestic 2024'!$J:$J,MATCH($I114,'Domestic 2024'!$I:$I,0)),IFERROR(INDEX('Domestic 2024'!$J:$J,MATCH($D114,'Domestic 2024'!$F:$F,0)),"Other"))</f>
        <v>Other</v>
      </c>
    </row>
    <row r="115" spans="1:10" ht="18" x14ac:dyDescent="0.2">
      <c r="A115" s="18">
        <v>115</v>
      </c>
      <c r="B115" s="3" t="s">
        <v>369</v>
      </c>
      <c r="C115" s="19">
        <v>24856027</v>
      </c>
      <c r="D115" s="19">
        <v>8344978</v>
      </c>
      <c r="E115" s="21">
        <v>0.33600000000000002</v>
      </c>
      <c r="F115" s="19">
        <v>16511049</v>
      </c>
      <c r="G115" s="21">
        <v>0.66400000000000003</v>
      </c>
      <c r="H115" t="str">
        <f t="shared" si="2"/>
        <v>A Real Pain</v>
      </c>
      <c r="I115" t="str">
        <f t="shared" si="3"/>
        <v>arealpain</v>
      </c>
      <c r="J115" t="str">
        <f>IFERROR(INDEX('Domestic 2024'!$J:$J,MATCH($I115,'Domestic 2024'!$I:$I,0)),IFERROR(INDEX('Domestic 2024'!$J:$J,MATCH($D115,'Domestic 2024'!$F:$F,0)),"Other"))</f>
        <v>Searchlight Pictu…</v>
      </c>
    </row>
    <row r="116" spans="1:10" ht="18" x14ac:dyDescent="0.2">
      <c r="A116" s="18">
        <v>116</v>
      </c>
      <c r="B116" s="3" t="s">
        <v>1116</v>
      </c>
      <c r="C116" s="19">
        <v>24676030</v>
      </c>
      <c r="D116" s="19">
        <v>2005488</v>
      </c>
      <c r="E116" s="21">
        <v>8.1000000000000003E-2</v>
      </c>
      <c r="F116" s="19">
        <v>22670542</v>
      </c>
      <c r="G116" s="21">
        <v>0.91900000000000004</v>
      </c>
      <c r="H116" t="str">
        <f t="shared" si="2"/>
        <v>Lee</v>
      </c>
      <c r="I116" t="str">
        <f t="shared" si="3"/>
        <v>lee</v>
      </c>
      <c r="J116" t="str">
        <f>IFERROR(INDEX('Domestic 2024'!$J:$J,MATCH($I116,'Domestic 2024'!$I:$I,0)),IFERROR(INDEX('Domestic 2024'!$J:$J,MATCH($D116,'Domestic 2024'!$F:$F,0)),"Other"))</f>
        <v>Roadside Attracti…</v>
      </c>
    </row>
    <row r="117" spans="1:10" ht="18" x14ac:dyDescent="0.2">
      <c r="A117" s="18">
        <v>117</v>
      </c>
      <c r="B117" s="3" t="s">
        <v>1626</v>
      </c>
      <c r="C117" s="19">
        <v>24444687</v>
      </c>
      <c r="D117" s="18" t="s">
        <v>850</v>
      </c>
      <c r="E117" s="18" t="s">
        <v>850</v>
      </c>
      <c r="F117" s="19">
        <v>24444687</v>
      </c>
      <c r="G117" s="20">
        <v>1</v>
      </c>
      <c r="H117" t="str">
        <f t="shared" si="2"/>
        <v>Crayon Shin-chan: Our Dinosaur Diary</v>
      </c>
      <c r="I117" t="str">
        <f t="shared" si="3"/>
        <v>crayonshinchanourdin</v>
      </c>
      <c r="J117" t="str">
        <f>IFERROR(INDEX('Domestic 2024'!$J:$J,MATCH($I117,'Domestic 2024'!$I:$I,0)),IFERROR(INDEX('Domestic 2024'!$J:$J,MATCH($D117,'Domestic 2024'!$F:$F,0)),"Other"))</f>
        <v>Other</v>
      </c>
    </row>
    <row r="118" spans="1:10" ht="18" x14ac:dyDescent="0.2">
      <c r="A118" s="18">
        <v>118</v>
      </c>
      <c r="B118" s="3" t="s">
        <v>1033</v>
      </c>
      <c r="C118" s="19">
        <v>24217442</v>
      </c>
      <c r="D118" s="19">
        <v>9275659</v>
      </c>
      <c r="E118" s="21">
        <v>0.38300000000000001</v>
      </c>
      <c r="F118" s="19">
        <v>14941783</v>
      </c>
      <c r="G118" s="21">
        <v>0.61699999999999999</v>
      </c>
      <c r="H118" t="str">
        <f t="shared" si="2"/>
        <v>The Crow</v>
      </c>
      <c r="I118" t="str">
        <f t="shared" si="3"/>
        <v>thecrow</v>
      </c>
      <c r="J118" t="str">
        <f>IFERROR(INDEX('Domestic 2024'!$J:$J,MATCH($I118,'Domestic 2024'!$I:$I,0)),IFERROR(INDEX('Domestic 2024'!$J:$J,MATCH($D118,'Domestic 2024'!$F:$F,0)),"Other"))</f>
        <v>Lionsgate</v>
      </c>
    </row>
    <row r="119" spans="1:10" ht="18" x14ac:dyDescent="0.2">
      <c r="A119" s="18">
        <v>119</v>
      </c>
      <c r="B119" s="3" t="s">
        <v>1061</v>
      </c>
      <c r="C119" s="19">
        <v>22881613</v>
      </c>
      <c r="D119" s="19">
        <v>2625000</v>
      </c>
      <c r="E119" s="21">
        <v>0.115</v>
      </c>
      <c r="F119" s="19">
        <v>20256613</v>
      </c>
      <c r="G119" s="21">
        <v>0.88500000000000001</v>
      </c>
      <c r="H119" t="str">
        <f t="shared" si="2"/>
        <v>Hello, Love, Again</v>
      </c>
      <c r="I119" t="str">
        <f t="shared" si="3"/>
        <v>helloloveagain</v>
      </c>
      <c r="J119" t="str">
        <f>IFERROR(INDEX('Domestic 2024'!$J:$J,MATCH($I119,'Domestic 2024'!$I:$I,0)),IFERROR(INDEX('Domestic 2024'!$J:$J,MATCH($D119,'Domestic 2024'!$F:$F,0)),"Other"))</f>
        <v>Abramorama Films</v>
      </c>
    </row>
    <row r="120" spans="1:10" ht="18" x14ac:dyDescent="0.2">
      <c r="A120" s="18">
        <v>120</v>
      </c>
      <c r="B120" s="3" t="s">
        <v>251</v>
      </c>
      <c r="C120" s="19">
        <v>22549151</v>
      </c>
      <c r="D120" s="19">
        <v>1983648</v>
      </c>
      <c r="E120" s="21">
        <v>8.7999999999999995E-2</v>
      </c>
      <c r="F120" s="19">
        <v>20565503</v>
      </c>
      <c r="G120" s="21">
        <v>0.91200000000000003</v>
      </c>
      <c r="H120" t="str">
        <f t="shared" si="2"/>
        <v>Better Man</v>
      </c>
      <c r="I120" t="str">
        <f t="shared" si="3"/>
        <v>betterman</v>
      </c>
      <c r="J120" t="str">
        <f>IFERROR(INDEX('Domestic 2024'!$J:$J,MATCH($I120,'Domestic 2024'!$I:$I,0)),IFERROR(INDEX('Domestic 2024'!$J:$J,MATCH($D120,'Domestic 2024'!$F:$F,0)),"Other"))</f>
        <v>Paramount Pictures</v>
      </c>
    </row>
    <row r="121" spans="1:10" ht="18" x14ac:dyDescent="0.2">
      <c r="A121" s="18">
        <v>121</v>
      </c>
      <c r="B121" s="3" t="s">
        <v>1018</v>
      </c>
      <c r="C121" s="19">
        <v>22057160</v>
      </c>
      <c r="D121" s="19">
        <v>15097632</v>
      </c>
      <c r="E121" s="21">
        <v>0.68400000000000005</v>
      </c>
      <c r="F121" s="19">
        <v>6959528</v>
      </c>
      <c r="G121" s="21">
        <v>0.316</v>
      </c>
      <c r="H121" t="str">
        <f t="shared" si="2"/>
        <v>MaXXXine</v>
      </c>
      <c r="I121" t="str">
        <f t="shared" si="3"/>
        <v>maxxxine</v>
      </c>
      <c r="J121" t="str">
        <f>IFERROR(INDEX('Domestic 2024'!$J:$J,MATCH($I121,'Domestic 2024'!$I:$I,0)),IFERROR(INDEX('Domestic 2024'!$J:$J,MATCH($D121,'Domestic 2024'!$F:$F,0)),"Other"))</f>
        <v>A24</v>
      </c>
    </row>
    <row r="122" spans="1:10" ht="18" x14ac:dyDescent="0.2">
      <c r="A122" s="18">
        <v>122</v>
      </c>
      <c r="B122" s="3" t="s">
        <v>1627</v>
      </c>
      <c r="C122" s="19">
        <v>22034937</v>
      </c>
      <c r="D122" s="19">
        <v>546879</v>
      </c>
      <c r="E122" s="21">
        <v>2.5000000000000001E-2</v>
      </c>
      <c r="F122" s="19">
        <v>21488058</v>
      </c>
      <c r="G122" s="21">
        <v>0.97499999999999998</v>
      </c>
      <c r="H122" t="str">
        <f t="shared" si="2"/>
        <v>Autumn and the Black Jaguar</v>
      </c>
      <c r="I122" t="str">
        <f t="shared" si="3"/>
        <v>autumnandtheblackjagu</v>
      </c>
      <c r="J122" t="str">
        <f>IFERROR(INDEX('Domestic 2024'!$J:$J,MATCH($I122,'Domestic 2024'!$I:$I,0)),IFERROR(INDEX('Domestic 2024'!$J:$J,MATCH($D122,'Domestic 2024'!$F:$F,0)),"Other"))</f>
        <v>Other</v>
      </c>
    </row>
    <row r="123" spans="1:10" ht="18" x14ac:dyDescent="0.2">
      <c r="A123" s="18">
        <v>123</v>
      </c>
      <c r="B123" s="3" t="s">
        <v>1628</v>
      </c>
      <c r="C123" s="19">
        <v>21714524</v>
      </c>
      <c r="D123" s="18" t="s">
        <v>850</v>
      </c>
      <c r="E123" s="18" t="s">
        <v>850</v>
      </c>
      <c r="F123" s="19">
        <v>21714524</v>
      </c>
      <c r="G123" s="20">
        <v>1</v>
      </c>
      <c r="H123" t="str">
        <f t="shared" si="2"/>
        <v>Mai</v>
      </c>
      <c r="I123" t="str">
        <f t="shared" si="3"/>
        <v>mai</v>
      </c>
      <c r="J123" t="str">
        <f>IFERROR(INDEX('Domestic 2024'!$J:$J,MATCH($I123,'Domestic 2024'!$I:$I,0)),IFERROR(INDEX('Domestic 2024'!$J:$J,MATCH($D123,'Domestic 2024'!$F:$F,0)),"Other"))</f>
        <v>Other</v>
      </c>
    </row>
    <row r="124" spans="1:10" ht="18" x14ac:dyDescent="0.2">
      <c r="A124" s="18">
        <v>124</v>
      </c>
      <c r="B124" s="3" t="s">
        <v>238</v>
      </c>
      <c r="C124" s="19">
        <v>21519488</v>
      </c>
      <c r="D124" s="19">
        <v>2519488</v>
      </c>
      <c r="E124" s="21">
        <v>0.11700000000000001</v>
      </c>
      <c r="F124" s="19">
        <v>19000000</v>
      </c>
      <c r="G124" s="21">
        <v>0.88300000000000001</v>
      </c>
      <c r="H124" t="str">
        <f t="shared" si="2"/>
        <v>The Room Next Door</v>
      </c>
      <c r="I124" t="str">
        <f t="shared" si="3"/>
        <v>theroomnextdoor</v>
      </c>
      <c r="J124" t="str">
        <f>IFERROR(INDEX('Domestic 2024'!$J:$J,MATCH($I124,'Domestic 2024'!$I:$I,0)),IFERROR(INDEX('Domestic 2024'!$J:$J,MATCH($D124,'Domestic 2024'!$F:$F,0)),"Other"))</f>
        <v>Sony Pictures Cla…</v>
      </c>
    </row>
    <row r="125" spans="1:10" ht="18" x14ac:dyDescent="0.2">
      <c r="A125" s="18">
        <v>125</v>
      </c>
      <c r="B125" s="3" t="s">
        <v>1005</v>
      </c>
      <c r="C125" s="19">
        <v>21198544</v>
      </c>
      <c r="D125" s="19">
        <v>20335239</v>
      </c>
      <c r="E125" s="21">
        <v>0.95899999999999996</v>
      </c>
      <c r="F125" s="19">
        <v>863305</v>
      </c>
      <c r="G125" s="21">
        <v>4.1000000000000002E-2</v>
      </c>
      <c r="H125" t="str">
        <f t="shared" si="2"/>
        <v>Unsung Hero</v>
      </c>
      <c r="I125" t="str">
        <f t="shared" si="3"/>
        <v>unsunghero</v>
      </c>
      <c r="J125" t="str">
        <f>IFERROR(INDEX('Domestic 2024'!$J:$J,MATCH($I125,'Domestic 2024'!$I:$I,0)),IFERROR(INDEX('Domestic 2024'!$J:$J,MATCH($D125,'Domestic 2024'!$F:$F,0)),"Other"))</f>
        <v>Lionsgate</v>
      </c>
    </row>
    <row r="126" spans="1:10" ht="18" x14ac:dyDescent="0.2">
      <c r="A126" s="18">
        <v>126</v>
      </c>
      <c r="B126" s="3" t="s">
        <v>1629</v>
      </c>
      <c r="C126" s="19">
        <v>21081694</v>
      </c>
      <c r="D126" s="18" t="s">
        <v>850</v>
      </c>
      <c r="E126" s="18" t="s">
        <v>850</v>
      </c>
      <c r="F126" s="19">
        <v>21081694</v>
      </c>
      <c r="G126" s="20">
        <v>1</v>
      </c>
      <c r="H126" t="str">
        <f t="shared" si="2"/>
        <v>Gekijô-ban Nintama Rantarô Dokutake Ninja-tai Saikyô no Gunshi</v>
      </c>
      <c r="I126" t="str">
        <f t="shared" si="3"/>
        <v>gekijôbannintamarantar</v>
      </c>
      <c r="J126" t="str">
        <f>IFERROR(INDEX('Domestic 2024'!$J:$J,MATCH($I126,'Domestic 2024'!$I:$I,0)),IFERROR(INDEX('Domestic 2024'!$J:$J,MATCH($D126,'Domestic 2024'!$F:$F,0)),"Other"))</f>
        <v>Other</v>
      </c>
    </row>
    <row r="127" spans="1:10" ht="18" x14ac:dyDescent="0.2">
      <c r="A127" s="18">
        <v>127</v>
      </c>
      <c r="B127" s="3" t="s">
        <v>1630</v>
      </c>
      <c r="C127" s="19">
        <v>20983374</v>
      </c>
      <c r="D127" s="18" t="s">
        <v>850</v>
      </c>
      <c r="E127" s="18" t="s">
        <v>850</v>
      </c>
      <c r="F127" s="19">
        <v>20983374</v>
      </c>
      <c r="G127" s="20">
        <v>1</v>
      </c>
      <c r="H127" t="str">
        <f t="shared" si="2"/>
        <v>The Last Dance</v>
      </c>
      <c r="I127" t="str">
        <f t="shared" si="3"/>
        <v>thelastdance</v>
      </c>
      <c r="J127" t="str">
        <f>IFERROR(INDEX('Domestic 2024'!$J:$J,MATCH($I127,'Domestic 2024'!$I:$I,0)),IFERROR(INDEX('Domestic 2024'!$J:$J,MATCH($D127,'Domestic 2024'!$F:$F,0)),"Other"))</f>
        <v>Other</v>
      </c>
    </row>
    <row r="128" spans="1:10" ht="18" x14ac:dyDescent="0.2">
      <c r="A128" s="18">
        <v>128</v>
      </c>
      <c r="B128" s="3" t="s">
        <v>157</v>
      </c>
      <c r="C128" s="19">
        <v>20815384</v>
      </c>
      <c r="D128" s="19">
        <v>20811864</v>
      </c>
      <c r="E128" s="20">
        <v>1</v>
      </c>
      <c r="F128" s="19">
        <v>3520</v>
      </c>
      <c r="G128" s="18" t="s">
        <v>909</v>
      </c>
      <c r="H128" t="str">
        <f t="shared" si="2"/>
        <v>Homestead</v>
      </c>
      <c r="I128" t="str">
        <f t="shared" si="3"/>
        <v>homestead</v>
      </c>
      <c r="J128" t="str">
        <f>IFERROR(INDEX('Domestic 2024'!$J:$J,MATCH($I128,'Domestic 2024'!$I:$I,0)),IFERROR(INDEX('Domestic 2024'!$J:$J,MATCH($D128,'Domestic 2024'!$F:$F,0)),"Other"))</f>
        <v>Angel Studios</v>
      </c>
    </row>
    <row r="129" spans="1:10" ht="18" x14ac:dyDescent="0.2">
      <c r="A129" s="18">
        <v>129</v>
      </c>
      <c r="B129" s="3" t="s">
        <v>1631</v>
      </c>
      <c r="C129" s="19">
        <v>20758572</v>
      </c>
      <c r="D129" s="19">
        <v>9158572</v>
      </c>
      <c r="E129" s="21">
        <v>0.441</v>
      </c>
      <c r="F129" s="19">
        <v>11600000</v>
      </c>
      <c r="G129" s="21">
        <v>0.55900000000000005</v>
      </c>
      <c r="H129" t="str">
        <f t="shared" si="2"/>
        <v>The Lord of the Rings: The War of the Rohirrim</v>
      </c>
      <c r="I129" t="str">
        <f t="shared" si="3"/>
        <v>thelordoftheringsth</v>
      </c>
      <c r="J129" t="str">
        <f>IFERROR(INDEX('Domestic 2024'!$J:$J,MATCH($I129,'Domestic 2024'!$I:$I,0)),IFERROR(INDEX('Domestic 2024'!$J:$J,MATCH($D129,'Domestic 2024'!$F:$F,0)),"Other"))</f>
        <v>Warner Bros.</v>
      </c>
    </row>
    <row r="130" spans="1:10" ht="18" x14ac:dyDescent="0.2">
      <c r="A130" s="18">
        <v>130</v>
      </c>
      <c r="B130" s="3" t="s">
        <v>1632</v>
      </c>
      <c r="C130" s="19">
        <v>20615744</v>
      </c>
      <c r="D130" s="18" t="s">
        <v>850</v>
      </c>
      <c r="E130" s="18" t="s">
        <v>850</v>
      </c>
      <c r="F130" s="19">
        <v>20615744</v>
      </c>
      <c r="G130" s="20">
        <v>1</v>
      </c>
      <c r="H130" t="str">
        <f t="shared" ref="H130:H193" si="4">IFERROR(TRIM(LEFT(B130,FIND("(",B130)-1)),TRIM(B130))</f>
        <v>Ice 3</v>
      </c>
      <c r="I130" t="str">
        <f t="shared" ref="I130:I193" si="5">SUBSTITUTE(SUBSTITUTE(SUBSTITUTE(SUBSTITUTE(SUBSTITUTE(SUBSTITUTE(SUBSTITUTE(SUBSTITUTE(SUBSTITUTE(SUBSTITUTE(SUBSTITUTE(SUBSTITUTE(LOWER(LEFT(SUBSTITUTE(H130,"…",""),25)),":",""),",",""),".",""),"'",""),"’",""),"!",""),"*",""),"—",""),"–",""),"-",""),"&amp;","")," ","")</f>
        <v>ice3</v>
      </c>
      <c r="J130" t="str">
        <f>IFERROR(INDEX('Domestic 2024'!$J:$J,MATCH($I130,'Domestic 2024'!$I:$I,0)),IFERROR(INDEX('Domestic 2024'!$J:$J,MATCH($D130,'Domestic 2024'!$F:$F,0)),"Other"))</f>
        <v>Other</v>
      </c>
    </row>
    <row r="131" spans="1:10" ht="18" x14ac:dyDescent="0.2">
      <c r="A131" s="18">
        <v>131</v>
      </c>
      <c r="B131" s="3" t="s">
        <v>1008</v>
      </c>
      <c r="C131" s="19">
        <v>20590202</v>
      </c>
      <c r="D131" s="19">
        <v>19512134</v>
      </c>
      <c r="E131" s="21">
        <v>0.94799999999999995</v>
      </c>
      <c r="F131" s="19">
        <v>1078068</v>
      </c>
      <c r="G131" s="21">
        <v>5.1999999999999998E-2</v>
      </c>
      <c r="H131" t="str">
        <f t="shared" si="4"/>
        <v>Cabrini</v>
      </c>
      <c r="I131" t="str">
        <f t="shared" si="5"/>
        <v>cabrini</v>
      </c>
      <c r="J131" t="str">
        <f>IFERROR(INDEX('Domestic 2024'!$J:$J,MATCH($I131,'Domestic 2024'!$I:$I,0)),IFERROR(INDEX('Domestic 2024'!$J:$J,MATCH($D131,'Domestic 2024'!$F:$F,0)),"Other"))</f>
        <v>Angel Studios</v>
      </c>
    </row>
    <row r="132" spans="1:10" ht="18" x14ac:dyDescent="0.2">
      <c r="A132" s="18">
        <v>132</v>
      </c>
      <c r="B132" s="3" t="s">
        <v>1010</v>
      </c>
      <c r="C132" s="19">
        <v>20571534</v>
      </c>
      <c r="D132" s="19">
        <v>19174421</v>
      </c>
      <c r="E132" s="21">
        <v>0.93200000000000005</v>
      </c>
      <c r="F132" s="19">
        <v>1397113</v>
      </c>
      <c r="G132" s="21">
        <v>6.8000000000000005E-2</v>
      </c>
      <c r="H132" t="str">
        <f t="shared" si="4"/>
        <v>Ordinary Angels</v>
      </c>
      <c r="I132" t="str">
        <f t="shared" si="5"/>
        <v>ordinaryangels</v>
      </c>
      <c r="J132" t="str">
        <f>IFERROR(INDEX('Domestic 2024'!$J:$J,MATCH($I132,'Domestic 2024'!$I:$I,0)),IFERROR(INDEX('Domestic 2024'!$J:$J,MATCH($D132,'Domestic 2024'!$F:$F,0)),"Other"))</f>
        <v>Lionsgate</v>
      </c>
    </row>
    <row r="133" spans="1:10" ht="18" x14ac:dyDescent="0.2">
      <c r="A133" s="18">
        <v>133</v>
      </c>
      <c r="B133" s="3" t="s">
        <v>1633</v>
      </c>
      <c r="C133" s="19">
        <v>20115888</v>
      </c>
      <c r="D133" s="18" t="s">
        <v>850</v>
      </c>
      <c r="E133" s="18" t="s">
        <v>850</v>
      </c>
      <c r="F133" s="19">
        <v>20115888</v>
      </c>
      <c r="G133" s="20">
        <v>1</v>
      </c>
      <c r="H133" t="str">
        <f t="shared" si="4"/>
        <v>Guest from the Future</v>
      </c>
      <c r="I133" t="str">
        <f t="shared" si="5"/>
        <v>guestfromthefuture</v>
      </c>
      <c r="J133" t="str">
        <f>IFERROR(INDEX('Domestic 2024'!$J:$J,MATCH($I133,'Domestic 2024'!$I:$I,0)),IFERROR(INDEX('Domestic 2024'!$J:$J,MATCH($D133,'Domestic 2024'!$F:$F,0)),"Other"))</f>
        <v>Other</v>
      </c>
    </row>
    <row r="134" spans="1:10" ht="18" x14ac:dyDescent="0.2">
      <c r="A134" s="18">
        <v>134</v>
      </c>
      <c r="B134" s="3" t="s">
        <v>1634</v>
      </c>
      <c r="C134" s="19">
        <v>19678255</v>
      </c>
      <c r="D134" s="18" t="s">
        <v>850</v>
      </c>
      <c r="E134" s="18" t="s">
        <v>850</v>
      </c>
      <c r="F134" s="19">
        <v>19678255</v>
      </c>
      <c r="G134" s="20">
        <v>1</v>
      </c>
      <c r="H134" t="str">
        <f t="shared" si="4"/>
        <v>Diamonds</v>
      </c>
      <c r="I134" t="str">
        <f t="shared" si="5"/>
        <v>diamonds</v>
      </c>
      <c r="J134" t="str">
        <f>IFERROR(INDEX('Domestic 2024'!$J:$J,MATCH($I134,'Domestic 2024'!$I:$I,0)),IFERROR(INDEX('Domestic 2024'!$J:$J,MATCH($D134,'Domestic 2024'!$F:$F,0)),"Other"))</f>
        <v>Other</v>
      </c>
    </row>
    <row r="135" spans="1:10" ht="18" x14ac:dyDescent="0.2">
      <c r="A135" s="18">
        <v>135</v>
      </c>
      <c r="B135" s="3" t="s">
        <v>1635</v>
      </c>
      <c r="C135" s="19">
        <v>19515102</v>
      </c>
      <c r="D135" s="18" t="s">
        <v>850</v>
      </c>
      <c r="E135" s="18" t="s">
        <v>850</v>
      </c>
      <c r="F135" s="19">
        <v>19515102</v>
      </c>
      <c r="G135" s="20">
        <v>1</v>
      </c>
      <c r="H135" t="str">
        <f t="shared" si="4"/>
        <v>La planète des singes, une odyssée de l'espèce</v>
      </c>
      <c r="I135" t="str">
        <f t="shared" si="5"/>
        <v>laplanètedessingesun</v>
      </c>
      <c r="J135" t="str">
        <f>IFERROR(INDEX('Domestic 2024'!$J:$J,MATCH($I135,'Domestic 2024'!$I:$I,0)),IFERROR(INDEX('Domestic 2024'!$J:$J,MATCH($D135,'Domestic 2024'!$F:$F,0)),"Other"))</f>
        <v>Other</v>
      </c>
    </row>
    <row r="136" spans="1:10" ht="18" x14ac:dyDescent="0.2">
      <c r="A136" s="18">
        <v>136</v>
      </c>
      <c r="B136" s="3" t="s">
        <v>1636</v>
      </c>
      <c r="C136" s="19">
        <v>19429994</v>
      </c>
      <c r="D136" s="19">
        <v>13029994</v>
      </c>
      <c r="E136" s="21">
        <v>0.67100000000000004</v>
      </c>
      <c r="F136" s="19">
        <v>6400000</v>
      </c>
      <c r="G136" s="21">
        <v>0.32900000000000001</v>
      </c>
      <c r="H136" t="str">
        <f t="shared" si="4"/>
        <v>Star Wars: Episode I - The Phantom Menace 2024 Re-release</v>
      </c>
      <c r="I136" t="str">
        <f t="shared" si="5"/>
        <v>starwarsepisodeith</v>
      </c>
      <c r="J136" t="str">
        <f>IFERROR(INDEX('Domestic 2024'!$J:$J,MATCH($I136,'Domestic 2024'!$I:$I,0)),IFERROR(INDEX('Domestic 2024'!$J:$J,MATCH($D136,'Domestic 2024'!$F:$F,0)),"Other"))</f>
        <v>20th Century Stud…</v>
      </c>
    </row>
    <row r="137" spans="1:10" ht="18" x14ac:dyDescent="0.2">
      <c r="A137" s="18">
        <v>137</v>
      </c>
      <c r="B137" s="3" t="s">
        <v>1637</v>
      </c>
      <c r="C137" s="19">
        <v>19353760</v>
      </c>
      <c r="D137" s="18" t="s">
        <v>850</v>
      </c>
      <c r="E137" s="18" t="s">
        <v>850</v>
      </c>
      <c r="F137" s="19">
        <v>19353760</v>
      </c>
      <c r="G137" s="20">
        <v>1</v>
      </c>
      <c r="H137" t="str">
        <f t="shared" si="4"/>
        <v>Face Off 7: One Wish</v>
      </c>
      <c r="I137" t="str">
        <f t="shared" si="5"/>
        <v>faceoff7onewish</v>
      </c>
      <c r="J137" t="str">
        <f>IFERROR(INDEX('Domestic 2024'!$J:$J,MATCH($I137,'Domestic 2024'!$I:$I,0)),IFERROR(INDEX('Domestic 2024'!$J:$J,MATCH($D137,'Domestic 2024'!$F:$F,0)),"Other"))</f>
        <v>Other</v>
      </c>
    </row>
    <row r="138" spans="1:10" ht="18" x14ac:dyDescent="0.2">
      <c r="A138" s="18">
        <v>138</v>
      </c>
      <c r="B138" s="3" t="s">
        <v>1638</v>
      </c>
      <c r="C138" s="19">
        <v>19077748</v>
      </c>
      <c r="D138" s="18" t="s">
        <v>850</v>
      </c>
      <c r="E138" s="18" t="s">
        <v>850</v>
      </c>
      <c r="F138" s="19">
        <v>19077748</v>
      </c>
      <c r="G138" s="20">
        <v>1</v>
      </c>
      <c r="H138" t="str">
        <f t="shared" si="4"/>
        <v>Golden Kamuy</v>
      </c>
      <c r="I138" t="str">
        <f t="shared" si="5"/>
        <v>goldenkamuy</v>
      </c>
      <c r="J138" t="str">
        <f>IFERROR(INDEX('Domestic 2024'!$J:$J,MATCH($I138,'Domestic 2024'!$I:$I,0)),IFERROR(INDEX('Domestic 2024'!$J:$J,MATCH($D138,'Domestic 2024'!$F:$F,0)),"Other"))</f>
        <v>Other</v>
      </c>
    </row>
    <row r="139" spans="1:10" ht="18" x14ac:dyDescent="0.2">
      <c r="A139" s="18">
        <v>139</v>
      </c>
      <c r="B139" s="3" t="s">
        <v>1639</v>
      </c>
      <c r="C139" s="19">
        <v>18456373</v>
      </c>
      <c r="D139" s="19">
        <v>259242</v>
      </c>
      <c r="E139" s="21">
        <v>1.4E-2</v>
      </c>
      <c r="F139" s="19">
        <v>18197131</v>
      </c>
      <c r="G139" s="21">
        <v>0.98599999999999999</v>
      </c>
      <c r="H139" t="str">
        <f t="shared" si="4"/>
        <v>Escape</v>
      </c>
      <c r="I139" t="str">
        <f t="shared" si="5"/>
        <v>escape</v>
      </c>
      <c r="J139" t="str">
        <f>IFERROR(INDEX('Domestic 2024'!$J:$J,MATCH($I139,'Domestic 2024'!$I:$I,0)),IFERROR(INDEX('Domestic 2024'!$J:$J,MATCH($D139,'Domestic 2024'!$F:$F,0)),"Other"))</f>
        <v>Well Go USA</v>
      </c>
    </row>
    <row r="140" spans="1:10" ht="18" x14ac:dyDescent="0.2">
      <c r="A140" s="18">
        <v>140</v>
      </c>
      <c r="B140" s="3" t="s">
        <v>1640</v>
      </c>
      <c r="C140" s="19">
        <v>18353324</v>
      </c>
      <c r="D140" s="18" t="s">
        <v>850</v>
      </c>
      <c r="E140" s="18" t="s">
        <v>850</v>
      </c>
      <c r="F140" s="19">
        <v>18353324</v>
      </c>
      <c r="G140" s="20">
        <v>1</v>
      </c>
      <c r="H140" t="str">
        <f t="shared" si="4"/>
        <v>Doctor X: The Movie</v>
      </c>
      <c r="I140" t="str">
        <f t="shared" si="5"/>
        <v>doctorxthemovie</v>
      </c>
      <c r="J140" t="str">
        <f>IFERROR(INDEX('Domestic 2024'!$J:$J,MATCH($I140,'Domestic 2024'!$I:$I,0)),IFERROR(INDEX('Domestic 2024'!$J:$J,MATCH($D140,'Domestic 2024'!$F:$F,0)),"Other"))</f>
        <v>Other</v>
      </c>
    </row>
    <row r="141" spans="1:10" ht="18" x14ac:dyDescent="0.2">
      <c r="A141" s="18">
        <v>141</v>
      </c>
      <c r="B141" s="3" t="s">
        <v>1641</v>
      </c>
      <c r="C141" s="19">
        <v>18339519</v>
      </c>
      <c r="D141" s="18" t="s">
        <v>850</v>
      </c>
      <c r="E141" s="18" t="s">
        <v>850</v>
      </c>
      <c r="F141" s="19">
        <v>18339519</v>
      </c>
      <c r="G141" s="20">
        <v>1</v>
      </c>
      <c r="H141" t="str">
        <f t="shared" si="4"/>
        <v>Cocorico</v>
      </c>
      <c r="I141" t="str">
        <f t="shared" si="5"/>
        <v>cocorico</v>
      </c>
      <c r="J141" t="str">
        <f>IFERROR(INDEX('Domestic 2024'!$J:$J,MATCH($I141,'Domestic 2024'!$I:$I,0)),IFERROR(INDEX('Domestic 2024'!$J:$J,MATCH($D141,'Domestic 2024'!$F:$F,0)),"Other"))</f>
        <v>Other</v>
      </c>
    </row>
    <row r="142" spans="1:10" ht="18" x14ac:dyDescent="0.2">
      <c r="A142" s="18">
        <v>142</v>
      </c>
      <c r="B142" s="3" t="s">
        <v>1069</v>
      </c>
      <c r="C142" s="19">
        <v>17299154</v>
      </c>
      <c r="D142" s="19">
        <v>4001904</v>
      </c>
      <c r="E142" s="21">
        <v>0.23100000000000001</v>
      </c>
      <c r="F142" s="19">
        <v>13297250</v>
      </c>
      <c r="G142" s="21">
        <v>0.76900000000000002</v>
      </c>
      <c r="H142" t="str">
        <f t="shared" si="4"/>
        <v>The Apprentice</v>
      </c>
      <c r="I142" t="str">
        <f t="shared" si="5"/>
        <v>theapprentice</v>
      </c>
      <c r="J142" t="str">
        <f>IFERROR(INDEX('Domestic 2024'!$J:$J,MATCH($I142,'Domestic 2024'!$I:$I,0)),IFERROR(INDEX('Domestic 2024'!$J:$J,MATCH($D142,'Domestic 2024'!$F:$F,0)),"Other"))</f>
        <v>Briarcliff Entert…</v>
      </c>
    </row>
    <row r="143" spans="1:10" ht="18" x14ac:dyDescent="0.2">
      <c r="A143" s="18">
        <v>143</v>
      </c>
      <c r="B143" s="3" t="s">
        <v>1642</v>
      </c>
      <c r="C143" s="19">
        <v>17227159</v>
      </c>
      <c r="D143" s="18" t="s">
        <v>850</v>
      </c>
      <c r="E143" s="18" t="s">
        <v>850</v>
      </c>
      <c r="F143" s="19">
        <v>17227159</v>
      </c>
      <c r="G143" s="20">
        <v>1</v>
      </c>
      <c r="H143" t="str">
        <f t="shared" si="4"/>
        <v>10 Lives</v>
      </c>
      <c r="I143" t="str">
        <f t="shared" si="5"/>
        <v>10lives</v>
      </c>
      <c r="J143" t="str">
        <f>IFERROR(INDEX('Domestic 2024'!$J:$J,MATCH($I143,'Domestic 2024'!$I:$I,0)),IFERROR(INDEX('Domestic 2024'!$J:$J,MATCH($D143,'Domestic 2024'!$F:$F,0)),"Other"))</f>
        <v>Other</v>
      </c>
    </row>
    <row r="144" spans="1:10" ht="18" x14ac:dyDescent="0.2">
      <c r="A144" s="18">
        <v>144</v>
      </c>
      <c r="B144" s="3" t="s">
        <v>1643</v>
      </c>
      <c r="C144" s="19">
        <v>17095773</v>
      </c>
      <c r="D144" s="19">
        <v>336023</v>
      </c>
      <c r="E144" s="20">
        <v>0.02</v>
      </c>
      <c r="F144" s="19">
        <v>16759750</v>
      </c>
      <c r="G144" s="20">
        <v>0.98</v>
      </c>
      <c r="H144" t="str">
        <f t="shared" si="4"/>
        <v>Twilight of the Warriors: Walled In</v>
      </c>
      <c r="I144" t="str">
        <f t="shared" si="5"/>
        <v>twilightofthewarriors</v>
      </c>
      <c r="J144" t="str">
        <f>IFERROR(INDEX('Domestic 2024'!$J:$J,MATCH($I144,'Domestic 2024'!$I:$I,0)),IFERROR(INDEX('Domestic 2024'!$J:$J,MATCH($D144,'Domestic 2024'!$F:$F,0)),"Other"))</f>
        <v>Well Go USA</v>
      </c>
    </row>
    <row r="145" spans="1:10" ht="18" x14ac:dyDescent="0.2">
      <c r="A145" s="18">
        <v>145</v>
      </c>
      <c r="B145" s="3" t="s">
        <v>1028</v>
      </c>
      <c r="C145" s="19">
        <v>16879184</v>
      </c>
      <c r="D145" s="19">
        <v>10306106</v>
      </c>
      <c r="E145" s="21">
        <v>0.61099999999999999</v>
      </c>
      <c r="F145" s="19">
        <v>6573078</v>
      </c>
      <c r="G145" s="21">
        <v>0.38900000000000001</v>
      </c>
      <c r="H145" t="str">
        <f t="shared" si="4"/>
        <v>Never Let Go</v>
      </c>
      <c r="I145" t="str">
        <f t="shared" si="5"/>
        <v>neverletgo</v>
      </c>
      <c r="J145" t="str">
        <f>IFERROR(INDEX('Domestic 2024'!$J:$J,MATCH($I145,'Domestic 2024'!$I:$I,0)),IFERROR(INDEX('Domestic 2024'!$J:$J,MATCH($D145,'Domestic 2024'!$F:$F,0)),"Other"))</f>
        <v>Lionsgate</v>
      </c>
    </row>
    <row r="146" spans="1:10" ht="18" x14ac:dyDescent="0.2">
      <c r="A146" s="18">
        <v>146</v>
      </c>
      <c r="B146" s="3" t="s">
        <v>1056</v>
      </c>
      <c r="C146" s="19">
        <v>16398509</v>
      </c>
      <c r="D146" s="19">
        <v>5038931</v>
      </c>
      <c r="E146" s="21">
        <v>0.307</v>
      </c>
      <c r="F146" s="19">
        <v>11359578</v>
      </c>
      <c r="G146" s="21">
        <v>0.69299999999999995</v>
      </c>
      <c r="H146" t="str">
        <f t="shared" si="4"/>
        <v>Kinds of Kindness</v>
      </c>
      <c r="I146" t="str">
        <f t="shared" si="5"/>
        <v>kindsofkindness</v>
      </c>
      <c r="J146" t="str">
        <f>IFERROR(INDEX('Domestic 2024'!$J:$J,MATCH($I146,'Domestic 2024'!$I:$I,0)),IFERROR(INDEX('Domestic 2024'!$J:$J,MATCH($D146,'Domestic 2024'!$F:$F,0)),"Other"))</f>
        <v>Searchlight Pictu…</v>
      </c>
    </row>
    <row r="147" spans="1:10" ht="18" x14ac:dyDescent="0.2">
      <c r="A147" s="18">
        <v>147</v>
      </c>
      <c r="B147" s="3" t="s">
        <v>1644</v>
      </c>
      <c r="C147" s="19">
        <v>16317120</v>
      </c>
      <c r="D147" s="18" t="s">
        <v>850</v>
      </c>
      <c r="E147" s="18" t="s">
        <v>850</v>
      </c>
      <c r="F147" s="19">
        <v>16317120</v>
      </c>
      <c r="G147" s="20">
        <v>1</v>
      </c>
      <c r="H147" t="str">
        <f t="shared" si="4"/>
        <v>Emilia Pérez</v>
      </c>
      <c r="I147" t="str">
        <f t="shared" si="5"/>
        <v>emiliapérez</v>
      </c>
      <c r="J147" t="str">
        <f>IFERROR(INDEX('Domestic 2024'!$J:$J,MATCH($I147,'Domestic 2024'!$I:$I,0)),IFERROR(INDEX('Domestic 2024'!$J:$J,MATCH($D147,'Domestic 2024'!$F:$F,0)),"Other"))</f>
        <v>Other</v>
      </c>
    </row>
    <row r="148" spans="1:10" ht="18" x14ac:dyDescent="0.2">
      <c r="A148" s="18">
        <v>148</v>
      </c>
      <c r="B148" s="3" t="s">
        <v>1645</v>
      </c>
      <c r="C148" s="19">
        <v>16250019</v>
      </c>
      <c r="D148" s="18" t="s">
        <v>850</v>
      </c>
      <c r="E148" s="18" t="s">
        <v>850</v>
      </c>
      <c r="F148" s="19">
        <v>16250019</v>
      </c>
      <c r="G148" s="20">
        <v>1</v>
      </c>
      <c r="H148" t="str">
        <f t="shared" si="4"/>
        <v>Monsieur Aznavour</v>
      </c>
      <c r="I148" t="str">
        <f t="shared" si="5"/>
        <v>monsieuraznavour</v>
      </c>
      <c r="J148" t="str">
        <f>IFERROR(INDEX('Domestic 2024'!$J:$J,MATCH($I148,'Domestic 2024'!$I:$I,0)),IFERROR(INDEX('Domestic 2024'!$J:$J,MATCH($D148,'Domestic 2024'!$F:$F,0)),"Other"))</f>
        <v>Other</v>
      </c>
    </row>
    <row r="149" spans="1:10" ht="18" x14ac:dyDescent="0.2">
      <c r="A149" s="18">
        <v>149</v>
      </c>
      <c r="B149" s="3" t="s">
        <v>1023</v>
      </c>
      <c r="C149" s="19">
        <v>16010355</v>
      </c>
      <c r="D149" s="19">
        <v>12237270</v>
      </c>
      <c r="E149" s="21">
        <v>0.76400000000000001</v>
      </c>
      <c r="F149" s="19">
        <v>3773085</v>
      </c>
      <c r="G149" s="21">
        <v>0.23599999999999999</v>
      </c>
      <c r="H149" t="str">
        <f t="shared" si="4"/>
        <v>Here</v>
      </c>
      <c r="I149" t="str">
        <f t="shared" si="5"/>
        <v>here</v>
      </c>
      <c r="J149" t="str">
        <f>IFERROR(INDEX('Domestic 2024'!$J:$J,MATCH($I149,'Domestic 2024'!$I:$I,0)),IFERROR(INDEX('Domestic 2024'!$J:$J,MATCH($D149,'Domestic 2024'!$F:$F,0)),"Other"))</f>
        <v>Sony Pictures</v>
      </c>
    </row>
    <row r="150" spans="1:10" ht="18" x14ac:dyDescent="0.2">
      <c r="A150" s="18">
        <v>150</v>
      </c>
      <c r="B150" s="3" t="s">
        <v>1646</v>
      </c>
      <c r="C150" s="19">
        <v>15489185</v>
      </c>
      <c r="D150" s="19">
        <v>8875344</v>
      </c>
      <c r="E150" s="21">
        <v>0.57299999999999995</v>
      </c>
      <c r="F150" s="19">
        <v>6613841</v>
      </c>
      <c r="G150" s="21">
        <v>0.42699999999999999</v>
      </c>
      <c r="H150" t="str">
        <f t="shared" si="4"/>
        <v>The Day the Earth Blew Up: A Looney Tunes Movie</v>
      </c>
      <c r="I150" t="str">
        <f t="shared" si="5"/>
        <v>thedaytheearthblewup</v>
      </c>
      <c r="J150" t="str">
        <f>IFERROR(INDEX('Domestic 2024'!$J:$J,MATCH($I150,'Domestic 2024'!$I:$I,0)),IFERROR(INDEX('Domestic 2024'!$J:$J,MATCH($D150,'Domestic 2024'!$F:$F,0)),"Other"))</f>
        <v>Other</v>
      </c>
    </row>
    <row r="151" spans="1:10" ht="18" x14ac:dyDescent="0.2">
      <c r="A151" s="18">
        <v>151</v>
      </c>
      <c r="B151" s="3" t="s">
        <v>1029</v>
      </c>
      <c r="C151" s="19">
        <v>15469415</v>
      </c>
      <c r="D151" s="19">
        <v>10001000</v>
      </c>
      <c r="E151" s="21">
        <v>0.64700000000000002</v>
      </c>
      <c r="F151" s="19">
        <v>5468415</v>
      </c>
      <c r="G151" s="21">
        <v>0.35299999999999998</v>
      </c>
      <c r="H151" t="str">
        <f t="shared" si="4"/>
        <v>Late Night with the Devil</v>
      </c>
      <c r="I151" t="str">
        <f t="shared" si="5"/>
        <v>latenightwiththedevil</v>
      </c>
      <c r="J151" t="str">
        <f>IFERROR(INDEX('Domestic 2024'!$J:$J,MATCH($I151,'Domestic 2024'!$I:$I,0)),IFERROR(INDEX('Domestic 2024'!$J:$J,MATCH($D151,'Domestic 2024'!$F:$F,0)),"Other"))</f>
        <v>IFC Films</v>
      </c>
    </row>
    <row r="152" spans="1:10" ht="18" x14ac:dyDescent="0.2">
      <c r="A152" s="18">
        <v>152</v>
      </c>
      <c r="B152" s="3" t="s">
        <v>1647</v>
      </c>
      <c r="C152" s="19">
        <v>15348026</v>
      </c>
      <c r="D152" s="18" t="s">
        <v>850</v>
      </c>
      <c r="E152" s="18" t="s">
        <v>850</v>
      </c>
      <c r="F152" s="19">
        <v>15348026</v>
      </c>
      <c r="G152" s="20">
        <v>1</v>
      </c>
      <c r="H152" t="str">
        <f t="shared" si="4"/>
        <v>Kleks Academy</v>
      </c>
      <c r="I152" t="str">
        <f t="shared" si="5"/>
        <v>kleksacademy</v>
      </c>
      <c r="J152" t="str">
        <f>IFERROR(INDEX('Domestic 2024'!$J:$J,MATCH($I152,'Domestic 2024'!$I:$I,0)),IFERROR(INDEX('Domestic 2024'!$J:$J,MATCH($D152,'Domestic 2024'!$F:$F,0)),"Other"))</f>
        <v>Other</v>
      </c>
    </row>
    <row r="153" spans="1:10" ht="18" x14ac:dyDescent="0.2">
      <c r="A153" s="18">
        <v>153</v>
      </c>
      <c r="B153" s="3" t="s">
        <v>647</v>
      </c>
      <c r="C153" s="19">
        <v>15242171</v>
      </c>
      <c r="D153" s="19">
        <v>1600956</v>
      </c>
      <c r="E153" s="21">
        <v>0.105</v>
      </c>
      <c r="F153" s="19">
        <v>13641215</v>
      </c>
      <c r="G153" s="21">
        <v>0.89500000000000002</v>
      </c>
      <c r="H153" t="str">
        <f t="shared" si="4"/>
        <v>Small Things Like These</v>
      </c>
      <c r="I153" t="str">
        <f t="shared" si="5"/>
        <v>smallthingslikethese</v>
      </c>
      <c r="J153" t="str">
        <f>IFERROR(INDEX('Domestic 2024'!$J:$J,MATCH($I153,'Domestic 2024'!$I:$I,0)),IFERROR(INDEX('Domestic 2024'!$J:$J,MATCH($D153,'Domestic 2024'!$F:$F,0)),"Other"))</f>
        <v>Roadside Attracti…</v>
      </c>
    </row>
    <row r="154" spans="1:10" ht="18" x14ac:dyDescent="0.2">
      <c r="A154" s="18">
        <v>154</v>
      </c>
      <c r="B154" s="3" t="s">
        <v>1648</v>
      </c>
      <c r="C154" s="19">
        <v>14873918</v>
      </c>
      <c r="D154" s="19">
        <v>14409169</v>
      </c>
      <c r="E154" s="21">
        <v>0.96899999999999997</v>
      </c>
      <c r="F154" s="19">
        <v>464749</v>
      </c>
      <c r="G154" s="21">
        <v>3.1E-2</v>
      </c>
      <c r="H154" t="str">
        <f t="shared" si="4"/>
        <v>The Chosen: S4 Episodes 1-3</v>
      </c>
      <c r="I154" t="str">
        <f t="shared" si="5"/>
        <v>thechosens4episodes1</v>
      </c>
      <c r="J154" t="str">
        <f>IFERROR(INDEX('Domestic 2024'!$J:$J,MATCH($I154,'Domestic 2024'!$I:$I,0)),IFERROR(INDEX('Domestic 2024'!$J:$J,MATCH($D154,'Domestic 2024'!$F:$F,0)),"Other"))</f>
        <v>Fathom Events</v>
      </c>
    </row>
    <row r="155" spans="1:10" ht="18" x14ac:dyDescent="0.2">
      <c r="A155" s="18">
        <v>155</v>
      </c>
      <c r="B155" s="3" t="s">
        <v>1649</v>
      </c>
      <c r="C155" s="19">
        <v>14668098</v>
      </c>
      <c r="D155" s="18" t="s">
        <v>850</v>
      </c>
      <c r="E155" s="18" t="s">
        <v>850</v>
      </c>
      <c r="F155" s="19">
        <v>14668098</v>
      </c>
      <c r="G155" s="20">
        <v>1</v>
      </c>
      <c r="H155" t="str">
        <f t="shared" si="4"/>
        <v>Father There is Only One 4</v>
      </c>
      <c r="I155" t="str">
        <f t="shared" si="5"/>
        <v>fatherthereisonlyone</v>
      </c>
      <c r="J155" t="str">
        <f>IFERROR(INDEX('Domestic 2024'!$J:$J,MATCH($I155,'Domestic 2024'!$I:$I,0)),IFERROR(INDEX('Domestic 2024'!$J:$J,MATCH($D155,'Domestic 2024'!$F:$F,0)),"Other"))</f>
        <v>Other</v>
      </c>
    </row>
    <row r="156" spans="1:10" ht="18" x14ac:dyDescent="0.2">
      <c r="A156" s="18">
        <v>156</v>
      </c>
      <c r="B156" s="3" t="s">
        <v>1650</v>
      </c>
      <c r="C156" s="19">
        <v>14658240</v>
      </c>
      <c r="D156" s="18" t="s">
        <v>850</v>
      </c>
      <c r="E156" s="18" t="s">
        <v>850</v>
      </c>
      <c r="F156" s="19">
        <v>14658240</v>
      </c>
      <c r="G156" s="20">
        <v>1</v>
      </c>
      <c r="H156" t="str">
        <f t="shared" si="4"/>
        <v>200% Wolf</v>
      </c>
      <c r="I156" t="str">
        <f t="shared" si="5"/>
        <v>200%wolf</v>
      </c>
      <c r="J156" t="str">
        <f>IFERROR(INDEX('Domestic 2024'!$J:$J,MATCH($I156,'Domestic 2024'!$I:$I,0)),IFERROR(INDEX('Domestic 2024'!$J:$J,MATCH($D156,'Domestic 2024'!$F:$F,0)),"Other"))</f>
        <v>Other</v>
      </c>
    </row>
    <row r="157" spans="1:10" ht="18" x14ac:dyDescent="0.2">
      <c r="A157" s="18">
        <v>157</v>
      </c>
      <c r="B157" s="3" t="s">
        <v>1651</v>
      </c>
      <c r="C157" s="19">
        <v>14603384</v>
      </c>
      <c r="D157" s="19">
        <v>242069</v>
      </c>
      <c r="E157" s="21">
        <v>1.7000000000000001E-2</v>
      </c>
      <c r="F157" s="19">
        <v>14361315</v>
      </c>
      <c r="G157" s="21">
        <v>0.98299999999999998</v>
      </c>
      <c r="H157" t="str">
        <f t="shared" si="4"/>
        <v>Hijack 1971</v>
      </c>
      <c r="I157" t="str">
        <f t="shared" si="5"/>
        <v>hijack1971</v>
      </c>
      <c r="J157" t="str">
        <f>IFERROR(INDEX('Domestic 2024'!$J:$J,MATCH($I157,'Domestic 2024'!$I:$I,0)),IFERROR(INDEX('Domestic 2024'!$J:$J,MATCH($D157,'Domestic 2024'!$F:$F,0)),"Other"))</f>
        <v>Sony Pictures</v>
      </c>
    </row>
    <row r="158" spans="1:10" ht="18" x14ac:dyDescent="0.2">
      <c r="A158" s="18">
        <v>158</v>
      </c>
      <c r="B158" s="3" t="s">
        <v>1039</v>
      </c>
      <c r="C158" s="19">
        <v>14447666</v>
      </c>
      <c r="D158" s="19">
        <v>7629085</v>
      </c>
      <c r="E158" s="21">
        <v>0.52800000000000002</v>
      </c>
      <c r="F158" s="19">
        <v>6818581</v>
      </c>
      <c r="G158" s="21">
        <v>0.47199999999999998</v>
      </c>
      <c r="H158" t="str">
        <f t="shared" si="4"/>
        <v>Megalopolis</v>
      </c>
      <c r="I158" t="str">
        <f t="shared" si="5"/>
        <v>megalopolis</v>
      </c>
      <c r="J158" t="str">
        <f>IFERROR(INDEX('Domestic 2024'!$J:$J,MATCH($I158,'Domestic 2024'!$I:$I,0)),IFERROR(INDEX('Domestic 2024'!$J:$J,MATCH($D158,'Domestic 2024'!$F:$F,0)),"Other"))</f>
        <v>Lionsgate</v>
      </c>
    </row>
    <row r="159" spans="1:10" ht="18" x14ac:dyDescent="0.2">
      <c r="A159" s="18">
        <v>159</v>
      </c>
      <c r="B159" s="3" t="s">
        <v>1652</v>
      </c>
      <c r="C159" s="19">
        <v>14439610</v>
      </c>
      <c r="D159" s="18" t="s">
        <v>850</v>
      </c>
      <c r="E159" s="18" t="s">
        <v>850</v>
      </c>
      <c r="F159" s="19">
        <v>14439610</v>
      </c>
      <c r="G159" s="20">
        <v>1</v>
      </c>
      <c r="H159" t="str">
        <f t="shared" si="4"/>
        <v>Handsome Guys</v>
      </c>
      <c r="I159" t="str">
        <f t="shared" si="5"/>
        <v>handsomeguys</v>
      </c>
      <c r="J159" t="str">
        <f>IFERROR(INDEX('Domestic 2024'!$J:$J,MATCH($I159,'Domestic 2024'!$I:$I,0)),IFERROR(INDEX('Domestic 2024'!$J:$J,MATCH($D159,'Domestic 2024'!$F:$F,0)),"Other"))</f>
        <v>Other</v>
      </c>
    </row>
    <row r="160" spans="1:10" ht="18" x14ac:dyDescent="0.2">
      <c r="A160" s="18">
        <v>160</v>
      </c>
      <c r="B160" s="3" t="s">
        <v>1653</v>
      </c>
      <c r="C160" s="19">
        <v>14291561</v>
      </c>
      <c r="D160" s="19">
        <v>1855384</v>
      </c>
      <c r="E160" s="20">
        <v>0.13</v>
      </c>
      <c r="F160" s="19">
        <v>12436177</v>
      </c>
      <c r="G160" s="20">
        <v>0.87</v>
      </c>
      <c r="H160" t="str">
        <f t="shared" si="4"/>
        <v>Blue Lock: Episode Nagi</v>
      </c>
      <c r="I160" t="str">
        <f t="shared" si="5"/>
        <v>bluelockepisodenagi</v>
      </c>
      <c r="J160" t="str">
        <f>IFERROR(INDEX('Domestic 2024'!$J:$J,MATCH($I160,'Domestic 2024'!$I:$I,0)),IFERROR(INDEX('Domestic 2024'!$J:$J,MATCH($D160,'Domestic 2024'!$F:$F,0)),"Other"))</f>
        <v>Crunchyroll</v>
      </c>
    </row>
    <row r="161" spans="1:10" ht="18" x14ac:dyDescent="0.2">
      <c r="A161" s="18">
        <v>161</v>
      </c>
      <c r="B161" s="3" t="s">
        <v>1654</v>
      </c>
      <c r="C161" s="19">
        <v>14066980</v>
      </c>
      <c r="D161" s="18" t="s">
        <v>850</v>
      </c>
      <c r="E161" s="18" t="s">
        <v>850</v>
      </c>
      <c r="F161" s="19">
        <v>14066980</v>
      </c>
      <c r="G161" s="20">
        <v>1</v>
      </c>
      <c r="H161" t="str">
        <f t="shared" si="4"/>
        <v>Yolki 11</v>
      </c>
      <c r="I161" t="str">
        <f t="shared" si="5"/>
        <v>yolki11</v>
      </c>
      <c r="J161" t="str">
        <f>IFERROR(INDEX('Domestic 2024'!$J:$J,MATCH($I161,'Domestic 2024'!$I:$I,0)),IFERROR(INDEX('Domestic 2024'!$J:$J,MATCH($D161,'Domestic 2024'!$F:$F,0)),"Other"))</f>
        <v>Other</v>
      </c>
    </row>
    <row r="162" spans="1:10" ht="18" x14ac:dyDescent="0.2">
      <c r="A162" s="18">
        <v>162</v>
      </c>
      <c r="B162" s="3" t="s">
        <v>1162</v>
      </c>
      <c r="C162" s="19">
        <v>13222021</v>
      </c>
      <c r="D162" s="19">
        <v>1088790</v>
      </c>
      <c r="E162" s="21">
        <v>8.2000000000000003E-2</v>
      </c>
      <c r="F162" s="19">
        <v>12133231</v>
      </c>
      <c r="G162" s="21">
        <v>0.91800000000000004</v>
      </c>
      <c r="H162" t="str">
        <f t="shared" si="4"/>
        <v>Article 370</v>
      </c>
      <c r="I162" t="str">
        <f t="shared" si="5"/>
        <v>article370</v>
      </c>
      <c r="J162" t="str">
        <f>IFERROR(INDEX('Domestic 2024'!$J:$J,MATCH($I162,'Domestic 2024'!$I:$I,0)),IFERROR(INDEX('Domestic 2024'!$J:$J,MATCH($D162,'Domestic 2024'!$F:$F,0)),"Other"))</f>
        <v>Jio Studios</v>
      </c>
    </row>
    <row r="163" spans="1:10" ht="18" x14ac:dyDescent="0.2">
      <c r="A163" s="18">
        <v>163</v>
      </c>
      <c r="B163" s="3" t="s">
        <v>1655</v>
      </c>
      <c r="C163" s="19">
        <v>13217184</v>
      </c>
      <c r="D163" s="18" t="s">
        <v>850</v>
      </c>
      <c r="E163" s="18" t="s">
        <v>850</v>
      </c>
      <c r="F163" s="19">
        <v>13217184</v>
      </c>
      <c r="G163" s="20">
        <v>1</v>
      </c>
      <c r="H163" t="str">
        <f t="shared" si="4"/>
        <v>Niko: Beyond the Northern Lights</v>
      </c>
      <c r="I163" t="str">
        <f t="shared" si="5"/>
        <v>nikobeyondthenorthern</v>
      </c>
      <c r="J163" t="str">
        <f>IFERROR(INDEX('Domestic 2024'!$J:$J,MATCH($I163,'Domestic 2024'!$I:$I,0)),IFERROR(INDEX('Domestic 2024'!$J:$J,MATCH($D163,'Domestic 2024'!$F:$F,0)),"Other"))</f>
        <v>Other</v>
      </c>
    </row>
    <row r="164" spans="1:10" ht="18" x14ac:dyDescent="0.2">
      <c r="A164" s="18">
        <v>164</v>
      </c>
      <c r="B164" s="3" t="s">
        <v>1034</v>
      </c>
      <c r="C164" s="19">
        <v>13072709</v>
      </c>
      <c r="D164" s="19">
        <v>9002073</v>
      </c>
      <c r="E164" s="21">
        <v>0.68899999999999995</v>
      </c>
      <c r="F164" s="19">
        <v>4070636</v>
      </c>
      <c r="G164" s="21">
        <v>0.311</v>
      </c>
      <c r="H164" t="str">
        <f t="shared" si="4"/>
        <v>Thelma</v>
      </c>
      <c r="I164" t="str">
        <f t="shared" si="5"/>
        <v>thelma</v>
      </c>
      <c r="J164" t="str">
        <f>IFERROR(INDEX('Domestic 2024'!$J:$J,MATCH($I164,'Domestic 2024'!$I:$I,0)),IFERROR(INDEX('Domestic 2024'!$J:$J,MATCH($D164,'Domestic 2024'!$F:$F,0)),"Other"))</f>
        <v>Magnolia Pictures</v>
      </c>
    </row>
    <row r="165" spans="1:10" ht="18" x14ac:dyDescent="0.2">
      <c r="A165" s="18">
        <v>165</v>
      </c>
      <c r="B165" s="3" t="s">
        <v>1042</v>
      </c>
      <c r="C165" s="19">
        <v>12977758</v>
      </c>
      <c r="D165" s="19">
        <v>6725687</v>
      </c>
      <c r="E165" s="21">
        <v>0.51800000000000002</v>
      </c>
      <c r="F165" s="19">
        <v>6252071</v>
      </c>
      <c r="G165" s="21">
        <v>0.48199999999999998</v>
      </c>
      <c r="H165" t="str">
        <f t="shared" si="4"/>
        <v>Afraid</v>
      </c>
      <c r="I165" t="str">
        <f t="shared" si="5"/>
        <v>afraid</v>
      </c>
      <c r="J165" t="str">
        <f>IFERROR(INDEX('Domestic 2024'!$J:$J,MATCH($I165,'Domestic 2024'!$I:$I,0)),IFERROR(INDEX('Domestic 2024'!$J:$J,MATCH($D165,'Domestic 2024'!$F:$F,0)),"Other"))</f>
        <v>Sony Pictures</v>
      </c>
    </row>
    <row r="166" spans="1:10" ht="18" x14ac:dyDescent="0.2">
      <c r="A166" s="18">
        <v>166</v>
      </c>
      <c r="B166" s="3" t="s">
        <v>1656</v>
      </c>
      <c r="C166" s="19">
        <v>12886684</v>
      </c>
      <c r="D166" s="18" t="s">
        <v>850</v>
      </c>
      <c r="E166" s="18" t="s">
        <v>850</v>
      </c>
      <c r="F166" s="19">
        <v>12886684</v>
      </c>
      <c r="G166" s="20">
        <v>1</v>
      </c>
      <c r="H166" t="str">
        <f t="shared" si="4"/>
        <v>Letuchiy korabl</v>
      </c>
      <c r="I166" t="str">
        <f t="shared" si="5"/>
        <v>letuchiykorabl</v>
      </c>
      <c r="J166" t="str">
        <f>IFERROR(INDEX('Domestic 2024'!$J:$J,MATCH($I166,'Domestic 2024'!$I:$I,0)),IFERROR(INDEX('Domestic 2024'!$J:$J,MATCH($D166,'Domestic 2024'!$F:$F,0)),"Other"))</f>
        <v>Other</v>
      </c>
    </row>
    <row r="167" spans="1:10" ht="18" x14ac:dyDescent="0.2">
      <c r="A167" s="18">
        <v>167</v>
      </c>
      <c r="B167" s="3" t="s">
        <v>1657</v>
      </c>
      <c r="C167" s="19">
        <v>12851838</v>
      </c>
      <c r="D167" s="18" t="s">
        <v>850</v>
      </c>
      <c r="E167" s="18" t="s">
        <v>850</v>
      </c>
      <c r="F167" s="19">
        <v>12851838</v>
      </c>
      <c r="G167" s="20">
        <v>1</v>
      </c>
      <c r="H167" t="str">
        <f t="shared" si="4"/>
        <v>Little Brownie Kuzya</v>
      </c>
      <c r="I167" t="str">
        <f t="shared" si="5"/>
        <v>littlebrowniekuzya</v>
      </c>
      <c r="J167" t="str">
        <f>IFERROR(INDEX('Domestic 2024'!$J:$J,MATCH($I167,'Domestic 2024'!$I:$I,0)),IFERROR(INDEX('Domestic 2024'!$J:$J,MATCH($D167,'Domestic 2024'!$F:$F,0)),"Other"))</f>
        <v>Other</v>
      </c>
    </row>
    <row r="168" spans="1:10" ht="18" x14ac:dyDescent="0.2">
      <c r="A168" s="18">
        <v>168</v>
      </c>
      <c r="B168" s="3" t="s">
        <v>1037</v>
      </c>
      <c r="C168" s="19">
        <v>12792360</v>
      </c>
      <c r="D168" s="19">
        <v>8335797</v>
      </c>
      <c r="E168" s="21">
        <v>0.65200000000000002</v>
      </c>
      <c r="F168" s="19">
        <v>4456563</v>
      </c>
      <c r="G168" s="21">
        <v>0.34799999999999998</v>
      </c>
      <c r="H168" t="str">
        <f t="shared" si="4"/>
        <v>Love Lies Bleeding</v>
      </c>
      <c r="I168" t="str">
        <f t="shared" si="5"/>
        <v>loveliesbleeding</v>
      </c>
      <c r="J168" t="str">
        <f>IFERROR(INDEX('Domestic 2024'!$J:$J,MATCH($I168,'Domestic 2024'!$I:$I,0)),IFERROR(INDEX('Domestic 2024'!$J:$J,MATCH($D168,'Domestic 2024'!$F:$F,0)),"Other"))</f>
        <v>A24</v>
      </c>
    </row>
    <row r="169" spans="1:10" ht="18" x14ac:dyDescent="0.2">
      <c r="A169" s="18">
        <v>169</v>
      </c>
      <c r="B169" s="3" t="s">
        <v>1658</v>
      </c>
      <c r="C169" s="19">
        <v>12725417</v>
      </c>
      <c r="D169" s="19">
        <v>12222383</v>
      </c>
      <c r="E169" s="20">
        <v>0.96</v>
      </c>
      <c r="F169" s="19">
        <v>503034</v>
      </c>
      <c r="G169" s="20">
        <v>0.04</v>
      </c>
      <c r="H169" t="str">
        <f t="shared" si="4"/>
        <v>Bonhoeffer</v>
      </c>
      <c r="I169" t="str">
        <f t="shared" si="5"/>
        <v>bonhoeffer</v>
      </c>
      <c r="J169" t="str">
        <f>IFERROR(INDEX('Domestic 2024'!$J:$J,MATCH($I169,'Domestic 2024'!$I:$I,0)),IFERROR(INDEX('Domestic 2024'!$J:$J,MATCH($D169,'Domestic 2024'!$F:$F,0)),"Other"))</f>
        <v>Other</v>
      </c>
    </row>
    <row r="170" spans="1:10" ht="18" x14ac:dyDescent="0.2">
      <c r="A170" s="18">
        <v>170</v>
      </c>
      <c r="B170" s="3" t="s">
        <v>1117</v>
      </c>
      <c r="C170" s="19">
        <v>12639993</v>
      </c>
      <c r="D170" s="19">
        <v>2002270</v>
      </c>
      <c r="E170" s="21">
        <v>0.158</v>
      </c>
      <c r="F170" s="19">
        <v>10637723</v>
      </c>
      <c r="G170" s="21">
        <v>0.84199999999999997</v>
      </c>
      <c r="H170" t="str">
        <f t="shared" si="4"/>
        <v>Look Back</v>
      </c>
      <c r="I170" t="str">
        <f t="shared" si="5"/>
        <v>lookback</v>
      </c>
      <c r="J170" t="str">
        <f>IFERROR(INDEX('Domestic 2024'!$J:$J,MATCH($I170,'Domestic 2024'!$I:$I,0)),IFERROR(INDEX('Domestic 2024'!$J:$J,MATCH($D170,'Domestic 2024'!$F:$F,0)),"Other"))</f>
        <v>GKIDS</v>
      </c>
    </row>
    <row r="171" spans="1:10" ht="18" x14ac:dyDescent="0.2">
      <c r="A171" s="18">
        <v>171</v>
      </c>
      <c r="B171" s="3" t="s">
        <v>1064</v>
      </c>
      <c r="C171" s="19">
        <v>12610418</v>
      </c>
      <c r="D171" s="19">
        <v>4530418</v>
      </c>
      <c r="E171" s="21">
        <v>0.35899999999999999</v>
      </c>
      <c r="F171" s="19">
        <v>8080000</v>
      </c>
      <c r="G171" s="21">
        <v>0.64100000000000001</v>
      </c>
      <c r="H171" t="str">
        <f t="shared" si="4"/>
        <v>The Exorcism</v>
      </c>
      <c r="I171" t="str">
        <f t="shared" si="5"/>
        <v>theexorcism</v>
      </c>
      <c r="J171" t="str">
        <f>IFERROR(INDEX('Domestic 2024'!$J:$J,MATCH($I171,'Domestic 2024'!$I:$I,0)),IFERROR(INDEX('Domestic 2024'!$J:$J,MATCH($D171,'Domestic 2024'!$F:$F,0)),"Other"))</f>
        <v>Vertical Entertai…</v>
      </c>
    </row>
    <row r="172" spans="1:10" ht="18" x14ac:dyDescent="0.2">
      <c r="A172" s="18">
        <v>172</v>
      </c>
      <c r="B172" s="3" t="s">
        <v>1022</v>
      </c>
      <c r="C172" s="19">
        <v>12311598</v>
      </c>
      <c r="D172" s="19">
        <v>12311598</v>
      </c>
      <c r="E172" s="20">
        <v>1</v>
      </c>
      <c r="F172" s="18" t="s">
        <v>850</v>
      </c>
      <c r="G172" s="18" t="s">
        <v>850</v>
      </c>
      <c r="H172" t="str">
        <f t="shared" si="4"/>
        <v>Am I Racist?</v>
      </c>
      <c r="I172" t="str">
        <f t="shared" si="5"/>
        <v>amiracist?</v>
      </c>
      <c r="J172" t="str">
        <f>IFERROR(INDEX('Domestic 2024'!$J:$J,MATCH($I172,'Domestic 2024'!$I:$I,0)),IFERROR(INDEX('Domestic 2024'!$J:$J,MATCH($D172,'Domestic 2024'!$F:$F,0)),"Other"))</f>
        <v>SDG Releasing</v>
      </c>
    </row>
    <row r="173" spans="1:10" ht="18" x14ac:dyDescent="0.2">
      <c r="A173" s="18">
        <v>173</v>
      </c>
      <c r="B173" s="3" t="s">
        <v>1659</v>
      </c>
      <c r="C173" s="19">
        <v>12121760</v>
      </c>
      <c r="D173" s="18" t="s">
        <v>850</v>
      </c>
      <c r="E173" s="18" t="s">
        <v>850</v>
      </c>
      <c r="F173" s="19">
        <v>12121760</v>
      </c>
      <c r="G173" s="20">
        <v>1</v>
      </c>
      <c r="H173" t="str">
        <f t="shared" si="4"/>
        <v>Muroi Shinji: Not Defeated</v>
      </c>
      <c r="I173" t="str">
        <f t="shared" si="5"/>
        <v>muroishinjinotdefeate</v>
      </c>
      <c r="J173" t="str">
        <f>IFERROR(INDEX('Domestic 2024'!$J:$J,MATCH($I173,'Domestic 2024'!$I:$I,0)),IFERROR(INDEX('Domestic 2024'!$J:$J,MATCH($D173,'Domestic 2024'!$F:$F,0)),"Other"))</f>
        <v>Other</v>
      </c>
    </row>
    <row r="174" spans="1:10" ht="18" x14ac:dyDescent="0.2">
      <c r="A174" s="18">
        <v>174</v>
      </c>
      <c r="B174" s="3" t="s">
        <v>1660</v>
      </c>
      <c r="C174" s="19">
        <v>11976305</v>
      </c>
      <c r="D174" s="18" t="s">
        <v>850</v>
      </c>
      <c r="E174" s="18" t="s">
        <v>850</v>
      </c>
      <c r="F174" s="19">
        <v>11976305</v>
      </c>
      <c r="G174" s="20">
        <v>1</v>
      </c>
      <c r="H174" t="str">
        <f t="shared" si="4"/>
        <v>Citizen of a Kind</v>
      </c>
      <c r="I174" t="str">
        <f t="shared" si="5"/>
        <v>citizenofakind</v>
      </c>
      <c r="J174" t="str">
        <f>IFERROR(INDEX('Domestic 2024'!$J:$J,MATCH($I174,'Domestic 2024'!$I:$I,0)),IFERROR(INDEX('Domestic 2024'!$J:$J,MATCH($D174,'Domestic 2024'!$F:$F,0)),"Other"))</f>
        <v>Other</v>
      </c>
    </row>
    <row r="175" spans="1:10" ht="18" x14ac:dyDescent="0.2">
      <c r="A175" s="18">
        <v>175</v>
      </c>
      <c r="B175" s="3" t="s">
        <v>1661</v>
      </c>
      <c r="C175" s="19">
        <v>11737506</v>
      </c>
      <c r="D175" s="18" t="s">
        <v>850</v>
      </c>
      <c r="E175" s="18" t="s">
        <v>850</v>
      </c>
      <c r="F175" s="19">
        <v>11737506</v>
      </c>
      <c r="G175" s="20">
        <v>1</v>
      </c>
      <c r="H175" t="str">
        <f t="shared" si="4"/>
        <v>The Enchanted Tinderbox</v>
      </c>
      <c r="I175" t="str">
        <f t="shared" si="5"/>
        <v>theenchantedtinderbox</v>
      </c>
      <c r="J175" t="str">
        <f>IFERROR(INDEX('Domestic 2024'!$J:$J,MATCH($I175,'Domestic 2024'!$I:$I,0)),IFERROR(INDEX('Domestic 2024'!$J:$J,MATCH($D175,'Domestic 2024'!$F:$F,0)),"Other"))</f>
        <v>Other</v>
      </c>
    </row>
    <row r="176" spans="1:10" ht="18" x14ac:dyDescent="0.2">
      <c r="A176" s="18">
        <v>176</v>
      </c>
      <c r="B176" s="3" t="s">
        <v>1662</v>
      </c>
      <c r="C176" s="19">
        <v>11723502</v>
      </c>
      <c r="D176" s="19">
        <v>11647099</v>
      </c>
      <c r="E176" s="21">
        <v>0.99299999999999999</v>
      </c>
      <c r="F176" s="19">
        <v>76403</v>
      </c>
      <c r="G176" s="21">
        <v>7.0000000000000001E-3</v>
      </c>
      <c r="H176" t="str">
        <f t="shared" si="4"/>
        <v>Sound of Hope: The Story of Possum Trot</v>
      </c>
      <c r="I176" t="str">
        <f t="shared" si="5"/>
        <v>soundofhopethestory</v>
      </c>
      <c r="J176" t="str">
        <f>IFERROR(INDEX('Domestic 2024'!$J:$J,MATCH($I176,'Domestic 2024'!$I:$I,0)),IFERROR(INDEX('Domestic 2024'!$J:$J,MATCH($D176,'Domestic 2024'!$F:$F,0)),"Other"))</f>
        <v>Angel Studios</v>
      </c>
    </row>
    <row r="177" spans="1:10" ht="18" x14ac:dyDescent="0.2">
      <c r="A177" s="18">
        <v>177</v>
      </c>
      <c r="B177" s="3" t="s">
        <v>449</v>
      </c>
      <c r="C177" s="19">
        <v>11675156</v>
      </c>
      <c r="D177" s="19">
        <v>289303</v>
      </c>
      <c r="E177" s="21">
        <v>2.5000000000000001E-2</v>
      </c>
      <c r="F177" s="19">
        <v>11385853</v>
      </c>
      <c r="G177" s="21">
        <v>0.97499999999999998</v>
      </c>
      <c r="H177" t="str">
        <f t="shared" si="4"/>
        <v>Parthenope</v>
      </c>
      <c r="I177" t="str">
        <f t="shared" si="5"/>
        <v>parthenope</v>
      </c>
      <c r="J177" t="str">
        <f>IFERROR(INDEX('Domestic 2024'!$J:$J,MATCH($I177,'Domestic 2024'!$I:$I,0)),IFERROR(INDEX('Domestic 2024'!$J:$J,MATCH($D177,'Domestic 2024'!$F:$F,0)),"Other"))</f>
        <v>Other</v>
      </c>
    </row>
    <row r="178" spans="1:10" ht="18" x14ac:dyDescent="0.2">
      <c r="A178" s="18">
        <v>178</v>
      </c>
      <c r="B178" s="3" t="s">
        <v>1663</v>
      </c>
      <c r="C178" s="19">
        <v>11393452</v>
      </c>
      <c r="D178" s="19">
        <v>2450927</v>
      </c>
      <c r="E178" s="21">
        <v>0.215</v>
      </c>
      <c r="F178" s="19">
        <v>8934196</v>
      </c>
      <c r="G178" s="21">
        <v>0.78400000000000003</v>
      </c>
      <c r="H178" t="str">
        <f t="shared" si="4"/>
        <v>The Lord of the Rings: The Return of the King 2024 Re-release</v>
      </c>
      <c r="I178" t="str">
        <f t="shared" si="5"/>
        <v>thelordoftheringsth</v>
      </c>
      <c r="J178" t="str">
        <f>IFERROR(INDEX('Domestic 2024'!$J:$J,MATCH($I178,'Domestic 2024'!$I:$I,0)),IFERROR(INDEX('Domestic 2024'!$J:$J,MATCH($D178,'Domestic 2024'!$F:$F,0)),"Other"))</f>
        <v>Warner Bros.</v>
      </c>
    </row>
    <row r="179" spans="1:10" ht="18" x14ac:dyDescent="0.2">
      <c r="A179" s="18">
        <v>179</v>
      </c>
      <c r="B179" s="3" t="s">
        <v>1664</v>
      </c>
      <c r="C179" s="19">
        <v>11306097</v>
      </c>
      <c r="D179" s="18" t="s">
        <v>850</v>
      </c>
      <c r="E179" s="18" t="s">
        <v>850</v>
      </c>
      <c r="F179" s="19">
        <v>11306097</v>
      </c>
      <c r="G179" s="20">
        <v>1</v>
      </c>
      <c r="H179" t="str">
        <f t="shared" si="4"/>
        <v>Undercover</v>
      </c>
      <c r="I179" t="str">
        <f t="shared" si="5"/>
        <v>undercover</v>
      </c>
      <c r="J179" t="str">
        <f>IFERROR(INDEX('Domestic 2024'!$J:$J,MATCH($I179,'Domestic 2024'!$I:$I,0)),IFERROR(INDEX('Domestic 2024'!$J:$J,MATCH($D179,'Domestic 2024'!$F:$F,0)),"Other"))</f>
        <v>Other</v>
      </c>
    </row>
    <row r="180" spans="1:10" ht="18" x14ac:dyDescent="0.2">
      <c r="A180" s="18">
        <v>180</v>
      </c>
      <c r="B180" s="3" t="s">
        <v>1665</v>
      </c>
      <c r="C180" s="19">
        <v>11227393</v>
      </c>
      <c r="D180" s="18" t="s">
        <v>850</v>
      </c>
      <c r="E180" s="18" t="s">
        <v>850</v>
      </c>
      <c r="F180" s="19">
        <v>11227393</v>
      </c>
      <c r="G180" s="20">
        <v>1</v>
      </c>
      <c r="H180" t="str">
        <f t="shared" si="4"/>
        <v>Maison de retraite 2</v>
      </c>
      <c r="I180" t="str">
        <f t="shared" si="5"/>
        <v>maisonderetraite2</v>
      </c>
      <c r="J180" t="str">
        <f>IFERROR(INDEX('Domestic 2024'!$J:$J,MATCH($I180,'Domestic 2024'!$I:$I,0)),IFERROR(INDEX('Domestic 2024'!$J:$J,MATCH($D180,'Domestic 2024'!$F:$F,0)),"Other"))</f>
        <v>Other</v>
      </c>
    </row>
    <row r="181" spans="1:10" ht="18" x14ac:dyDescent="0.2">
      <c r="A181" s="18">
        <v>181</v>
      </c>
      <c r="B181" s="3" t="s">
        <v>1666</v>
      </c>
      <c r="C181" s="19">
        <v>11077140</v>
      </c>
      <c r="D181" s="18" t="s">
        <v>850</v>
      </c>
      <c r="E181" s="18" t="s">
        <v>850</v>
      </c>
      <c r="F181" s="19">
        <v>11077140</v>
      </c>
      <c r="G181" s="20">
        <v>1</v>
      </c>
      <c r="H181" t="str">
        <f t="shared" si="4"/>
        <v>A Million Minutes</v>
      </c>
      <c r="I181" t="str">
        <f t="shared" si="5"/>
        <v>amillionminutes</v>
      </c>
      <c r="J181" t="str">
        <f>IFERROR(INDEX('Domestic 2024'!$J:$J,MATCH($I181,'Domestic 2024'!$I:$I,0)),IFERROR(INDEX('Domestic 2024'!$J:$J,MATCH($D181,'Domestic 2024'!$F:$F,0)),"Other"))</f>
        <v>Other</v>
      </c>
    </row>
    <row r="182" spans="1:10" ht="18" x14ac:dyDescent="0.2">
      <c r="A182" s="18">
        <v>182</v>
      </c>
      <c r="B182" s="3" t="s">
        <v>1667</v>
      </c>
      <c r="C182" s="19">
        <v>11024035</v>
      </c>
      <c r="D182" s="18" t="s">
        <v>850</v>
      </c>
      <c r="E182" s="18" t="s">
        <v>850</v>
      </c>
      <c r="F182" s="19">
        <v>11024035</v>
      </c>
      <c r="G182" s="20">
        <v>1</v>
      </c>
      <c r="H182" t="str">
        <f t="shared" si="4"/>
        <v>Ruki vverkh!</v>
      </c>
      <c r="I182" t="str">
        <f t="shared" si="5"/>
        <v>rukivverkh</v>
      </c>
      <c r="J182" t="str">
        <f>IFERROR(INDEX('Domestic 2024'!$J:$J,MATCH($I182,'Domestic 2024'!$I:$I,0)),IFERROR(INDEX('Domestic 2024'!$J:$J,MATCH($D182,'Domestic 2024'!$F:$F,0)),"Other"))</f>
        <v>Other</v>
      </c>
    </row>
    <row r="183" spans="1:10" ht="18" x14ac:dyDescent="0.2">
      <c r="A183" s="18">
        <v>183</v>
      </c>
      <c r="B183" s="3" t="s">
        <v>1668</v>
      </c>
      <c r="C183" s="19">
        <v>10824208</v>
      </c>
      <c r="D183" s="19">
        <v>60720</v>
      </c>
      <c r="E183" s="21">
        <v>6.0000000000000001E-3</v>
      </c>
      <c r="F183" s="19">
        <v>10763488</v>
      </c>
      <c r="G183" s="21">
        <v>0.99399999999999999</v>
      </c>
      <c r="H183" t="str">
        <f t="shared" si="4"/>
        <v>Alienoid: The Return to the Future</v>
      </c>
      <c r="I183" t="str">
        <f t="shared" si="5"/>
        <v>alienoidthereturntot</v>
      </c>
      <c r="J183" t="str">
        <f>IFERROR(INDEX('Domestic 2024'!$J:$J,MATCH($I183,'Domestic 2024'!$I:$I,0)),IFERROR(INDEX('Domestic 2024'!$J:$J,MATCH($D183,'Domestic 2024'!$F:$F,0)),"Other"))</f>
        <v>Well Go USA</v>
      </c>
    </row>
    <row r="184" spans="1:10" ht="18" x14ac:dyDescent="0.2">
      <c r="A184" s="18">
        <v>184</v>
      </c>
      <c r="B184" s="3" t="s">
        <v>1669</v>
      </c>
      <c r="C184" s="19">
        <v>10763217</v>
      </c>
      <c r="D184" s="19">
        <v>2574318</v>
      </c>
      <c r="E184" s="21">
        <v>0.23899999999999999</v>
      </c>
      <c r="F184" s="19">
        <v>8188899</v>
      </c>
      <c r="G184" s="21">
        <v>0.76100000000000001</v>
      </c>
      <c r="H184" t="str">
        <f t="shared" si="4"/>
        <v>Jung Kook: I Am Still</v>
      </c>
      <c r="I184" t="str">
        <f t="shared" si="5"/>
        <v>jungkookiamstill</v>
      </c>
      <c r="J184" t="str">
        <f>IFERROR(INDEX('Domestic 2024'!$J:$J,MATCH($I184,'Domestic 2024'!$I:$I,0)),IFERROR(INDEX('Domestic 2024'!$J:$J,MATCH($D184,'Domestic 2024'!$F:$F,0)),"Other"))</f>
        <v>Trafalgar Releasi…</v>
      </c>
    </row>
    <row r="185" spans="1:10" ht="18" x14ac:dyDescent="0.2">
      <c r="A185" s="18">
        <v>185</v>
      </c>
      <c r="B185" s="3" t="s">
        <v>1670</v>
      </c>
      <c r="C185" s="19">
        <v>10740923</v>
      </c>
      <c r="D185" s="18" t="s">
        <v>850</v>
      </c>
      <c r="E185" s="18" t="s">
        <v>850</v>
      </c>
      <c r="F185" s="19">
        <v>10740923</v>
      </c>
      <c r="G185" s="20">
        <v>1</v>
      </c>
      <c r="H185" t="str">
        <f t="shared" si="4"/>
        <v>Cat and Dog</v>
      </c>
      <c r="I185" t="str">
        <f t="shared" si="5"/>
        <v>catanddog</v>
      </c>
      <c r="J185" t="str">
        <f>IFERROR(INDEX('Domestic 2024'!$J:$J,MATCH($I185,'Domestic 2024'!$I:$I,0)),IFERROR(INDEX('Domestic 2024'!$J:$J,MATCH($D185,'Domestic 2024'!$F:$F,0)),"Other"))</f>
        <v>Other</v>
      </c>
    </row>
    <row r="186" spans="1:10" ht="18" x14ac:dyDescent="0.2">
      <c r="A186" s="18">
        <v>186</v>
      </c>
      <c r="B186" s="3" t="s">
        <v>1031</v>
      </c>
      <c r="C186" s="19">
        <v>10722792</v>
      </c>
      <c r="D186" s="19">
        <v>9756635</v>
      </c>
      <c r="E186" s="20">
        <v>0.91</v>
      </c>
      <c r="F186" s="19">
        <v>966157</v>
      </c>
      <c r="G186" s="20">
        <v>0.09</v>
      </c>
      <c r="H186" t="str">
        <f t="shared" si="4"/>
        <v>Piece by Piece</v>
      </c>
      <c r="I186" t="str">
        <f t="shared" si="5"/>
        <v>piecebypiece</v>
      </c>
      <c r="J186" t="str">
        <f>IFERROR(INDEX('Domestic 2024'!$J:$J,MATCH($I186,'Domestic 2024'!$I:$I,0)),IFERROR(INDEX('Domestic 2024'!$J:$J,MATCH($D186,'Domestic 2024'!$F:$F,0)),"Other"))</f>
        <v>Focus Features</v>
      </c>
    </row>
    <row r="187" spans="1:10" ht="18" x14ac:dyDescent="0.2">
      <c r="A187" s="18">
        <v>187</v>
      </c>
      <c r="B187" s="3" t="s">
        <v>1671</v>
      </c>
      <c r="C187" s="19">
        <v>10452473</v>
      </c>
      <c r="D187" s="19">
        <v>263511</v>
      </c>
      <c r="E187" s="21">
        <v>2.5000000000000001E-2</v>
      </c>
      <c r="F187" s="19">
        <v>10188962</v>
      </c>
      <c r="G187" s="21">
        <v>0.97499999999999998</v>
      </c>
      <c r="H187" t="str">
        <f t="shared" si="4"/>
        <v>One Direction: This Is Us 2024 Re-release</v>
      </c>
      <c r="I187" t="str">
        <f t="shared" si="5"/>
        <v>onedirectionthisisus</v>
      </c>
      <c r="J187" t="str">
        <f>IFERROR(INDEX('Domestic 2024'!$J:$J,MATCH($I187,'Domestic 2024'!$I:$I,0)),IFERROR(INDEX('Domestic 2024'!$J:$J,MATCH($D187,'Domestic 2024'!$F:$F,0)),"Other"))</f>
        <v>Other</v>
      </c>
    </row>
    <row r="188" spans="1:10" ht="18" x14ac:dyDescent="0.2">
      <c r="A188" s="18">
        <v>188</v>
      </c>
      <c r="B188" s="3" t="s">
        <v>1672</v>
      </c>
      <c r="C188" s="19">
        <v>10337403</v>
      </c>
      <c r="D188" s="18" t="s">
        <v>850</v>
      </c>
      <c r="E188" s="18" t="s">
        <v>850</v>
      </c>
      <c r="F188" s="19">
        <v>10337403</v>
      </c>
      <c r="G188" s="20">
        <v>1</v>
      </c>
      <c r="H188" t="str">
        <f t="shared" si="4"/>
        <v>Mrs. Green Apple: The White Lounge</v>
      </c>
      <c r="I188" t="str">
        <f t="shared" si="5"/>
        <v>mrsgreenapplethewhi</v>
      </c>
      <c r="J188" t="str">
        <f>IFERROR(INDEX('Domestic 2024'!$J:$J,MATCH($I188,'Domestic 2024'!$I:$I,0)),IFERROR(INDEX('Domestic 2024'!$J:$J,MATCH($D188,'Domestic 2024'!$F:$F,0)),"Other"))</f>
        <v>Other</v>
      </c>
    </row>
    <row r="189" spans="1:10" ht="18" x14ac:dyDescent="0.2">
      <c r="A189" s="18">
        <v>189</v>
      </c>
      <c r="B189" s="3" t="s">
        <v>1673</v>
      </c>
      <c r="C189" s="19">
        <v>10257468</v>
      </c>
      <c r="D189" s="18" t="s">
        <v>850</v>
      </c>
      <c r="E189" s="18" t="s">
        <v>850</v>
      </c>
      <c r="F189" s="19">
        <v>10257468</v>
      </c>
      <c r="G189" s="20">
        <v>1</v>
      </c>
      <c r="H189" t="str">
        <f t="shared" si="4"/>
        <v>The Boy with Pink Trousers</v>
      </c>
      <c r="I189" t="str">
        <f t="shared" si="5"/>
        <v>theboywithpinktrouser</v>
      </c>
      <c r="J189" t="str">
        <f>IFERROR(INDEX('Domestic 2024'!$J:$J,MATCH($I189,'Domestic 2024'!$I:$I,0)),IFERROR(INDEX('Domestic 2024'!$J:$J,MATCH($D189,'Domestic 2024'!$F:$F,0)),"Other"))</f>
        <v>Other</v>
      </c>
    </row>
    <row r="190" spans="1:10" ht="18" x14ac:dyDescent="0.2">
      <c r="A190" s="18">
        <v>190</v>
      </c>
      <c r="B190" s="3" t="s">
        <v>1674</v>
      </c>
      <c r="C190" s="19">
        <v>10176530</v>
      </c>
      <c r="D190" s="18" t="s">
        <v>850</v>
      </c>
      <c r="E190" s="18" t="s">
        <v>850</v>
      </c>
      <c r="F190" s="19">
        <v>10176530</v>
      </c>
      <c r="G190" s="20">
        <v>1</v>
      </c>
      <c r="H190" t="str">
        <f t="shared" si="4"/>
        <v>All About Suomi</v>
      </c>
      <c r="I190" t="str">
        <f t="shared" si="5"/>
        <v>allaboutsuomi</v>
      </c>
      <c r="J190" t="str">
        <f>IFERROR(INDEX('Domestic 2024'!$J:$J,MATCH($I190,'Domestic 2024'!$I:$I,0)),IFERROR(INDEX('Domestic 2024'!$J:$J,MATCH($D190,'Domestic 2024'!$F:$F,0)),"Other"))</f>
        <v>Other</v>
      </c>
    </row>
    <row r="191" spans="1:10" ht="18" x14ac:dyDescent="0.2">
      <c r="A191" s="18">
        <v>191</v>
      </c>
      <c r="B191" s="3" t="s">
        <v>1675</v>
      </c>
      <c r="C191" s="19">
        <v>10174418</v>
      </c>
      <c r="D191" s="18" t="s">
        <v>850</v>
      </c>
      <c r="E191" s="18" t="s">
        <v>850</v>
      </c>
      <c r="F191" s="19">
        <v>10174418</v>
      </c>
      <c r="G191" s="20">
        <v>1</v>
      </c>
      <c r="H191" t="str">
        <f t="shared" si="4"/>
        <v>Muroi Shinji: Ikitsuzukeru Mono</v>
      </c>
      <c r="I191" t="str">
        <f t="shared" si="5"/>
        <v>muroishinjiikitsuzuker</v>
      </c>
      <c r="J191" t="str">
        <f>IFERROR(INDEX('Domestic 2024'!$J:$J,MATCH($I191,'Domestic 2024'!$I:$I,0)),IFERROR(INDEX('Domestic 2024'!$J:$J,MATCH($D191,'Domestic 2024'!$F:$F,0)),"Other"))</f>
        <v>Other</v>
      </c>
    </row>
    <row r="192" spans="1:10" ht="18" x14ac:dyDescent="0.2">
      <c r="A192" s="18">
        <v>192</v>
      </c>
      <c r="B192" s="3" t="s">
        <v>1032</v>
      </c>
      <c r="C192" s="19">
        <v>10055029</v>
      </c>
      <c r="D192" s="19">
        <v>9511315</v>
      </c>
      <c r="E192" s="21">
        <v>0.94599999999999995</v>
      </c>
      <c r="F192" s="19">
        <v>543714</v>
      </c>
      <c r="G192" s="21">
        <v>5.3999999999999999E-2</v>
      </c>
      <c r="H192" t="str">
        <f t="shared" si="4"/>
        <v>Saturday Night</v>
      </c>
      <c r="I192" t="str">
        <f t="shared" si="5"/>
        <v>saturdaynight</v>
      </c>
      <c r="J192" t="str">
        <f>IFERROR(INDEX('Domestic 2024'!$J:$J,MATCH($I192,'Domestic 2024'!$I:$I,0)),IFERROR(INDEX('Domestic 2024'!$J:$J,MATCH($D192,'Domestic 2024'!$F:$F,0)),"Other"))</f>
        <v>Sony Pictures</v>
      </c>
    </row>
    <row r="193" spans="1:10" ht="18" x14ac:dyDescent="0.2">
      <c r="A193" s="18">
        <v>193</v>
      </c>
      <c r="B193" s="3" t="s">
        <v>1676</v>
      </c>
      <c r="C193" s="19">
        <v>9959269</v>
      </c>
      <c r="D193" s="18" t="s">
        <v>850</v>
      </c>
      <c r="E193" s="18" t="s">
        <v>850</v>
      </c>
      <c r="F193" s="19">
        <v>9959269</v>
      </c>
      <c r="G193" s="20">
        <v>1</v>
      </c>
      <c r="H193" t="str">
        <f t="shared" si="4"/>
        <v>Weddings and Wokes: A Family Dilemma</v>
      </c>
      <c r="I193" t="str">
        <f t="shared" si="5"/>
        <v>weddingsandwokesafam</v>
      </c>
      <c r="J193" t="str">
        <f>IFERROR(INDEX('Domestic 2024'!$J:$J,MATCH($I193,'Domestic 2024'!$I:$I,0)),IFERROR(INDEX('Domestic 2024'!$J:$J,MATCH($D193,'Domestic 2024'!$F:$F,0)),"Other"))</f>
        <v>Other</v>
      </c>
    </row>
    <row r="194" spans="1:10" ht="18" x14ac:dyDescent="0.2">
      <c r="A194" s="18">
        <v>194</v>
      </c>
      <c r="B194" s="3" t="s">
        <v>1030</v>
      </c>
      <c r="C194" s="19">
        <v>9927714</v>
      </c>
      <c r="D194" s="19">
        <v>9774285</v>
      </c>
      <c r="E194" s="21">
        <v>0.98499999999999999</v>
      </c>
      <c r="F194" s="19">
        <v>153429</v>
      </c>
      <c r="G194" s="21">
        <v>1.4999999999999999E-2</v>
      </c>
      <c r="H194" t="str">
        <f t="shared" ref="H194:H200" si="6">IFERROR(TRIM(LEFT(B194,FIND("(",B194)-1)),TRIM(B194))</f>
        <v>Lisa Frankenstein</v>
      </c>
      <c r="I194" t="str">
        <f t="shared" ref="I194:I200" si="7">SUBSTITUTE(SUBSTITUTE(SUBSTITUTE(SUBSTITUTE(SUBSTITUTE(SUBSTITUTE(SUBSTITUTE(SUBSTITUTE(SUBSTITUTE(SUBSTITUTE(SUBSTITUTE(SUBSTITUTE(LOWER(LEFT(SUBSTITUTE(H194,"…",""),25)),":",""),",",""),".",""),"'",""),"’",""),"!",""),"*",""),"—",""),"–",""),"-",""),"&amp;","")," ","")</f>
        <v>lisafrankenstein</v>
      </c>
      <c r="J194" t="str">
        <f>IFERROR(INDEX('Domestic 2024'!$J:$J,MATCH($I194,'Domestic 2024'!$I:$I,0)),IFERROR(INDEX('Domestic 2024'!$J:$J,MATCH($D194,'Domestic 2024'!$F:$F,0)),"Other"))</f>
        <v>Focus Features</v>
      </c>
    </row>
    <row r="195" spans="1:10" ht="18" x14ac:dyDescent="0.2">
      <c r="A195" s="18">
        <v>195</v>
      </c>
      <c r="B195" s="3" t="s">
        <v>1677</v>
      </c>
      <c r="C195" s="19">
        <v>9921113</v>
      </c>
      <c r="D195" s="19">
        <v>1275499</v>
      </c>
      <c r="E195" s="21">
        <v>0.129</v>
      </c>
      <c r="F195" s="19">
        <v>8645614</v>
      </c>
      <c r="G195" s="21">
        <v>0.871</v>
      </c>
      <c r="H195" t="str">
        <f t="shared" si="6"/>
        <v>Uma Musume: Pretty Derby - Beginning of a New Era</v>
      </c>
      <c r="I195" t="str">
        <f t="shared" si="7"/>
        <v>umamusumeprettyderby</v>
      </c>
      <c r="J195" t="str">
        <f>IFERROR(INDEX('Domestic 2024'!$J:$J,MATCH($I195,'Domestic 2024'!$I:$I,0)),IFERROR(INDEX('Domestic 2024'!$J:$J,MATCH($D195,'Domestic 2024'!$F:$F,0)),"Other"))</f>
        <v>Other</v>
      </c>
    </row>
    <row r="196" spans="1:10" ht="18" x14ac:dyDescent="0.2">
      <c r="A196" s="18">
        <v>196</v>
      </c>
      <c r="B196" s="3" t="s">
        <v>1678</v>
      </c>
      <c r="C196" s="19">
        <v>9888933</v>
      </c>
      <c r="D196" s="18" t="s">
        <v>850</v>
      </c>
      <c r="E196" s="18" t="s">
        <v>850</v>
      </c>
      <c r="F196" s="19">
        <v>9888933</v>
      </c>
      <c r="G196" s="20">
        <v>1</v>
      </c>
      <c r="H196" t="str">
        <f t="shared" si="6"/>
        <v>Io e te dobbiamo parlare</v>
      </c>
      <c r="I196" t="str">
        <f t="shared" si="7"/>
        <v>ioetedobbiamoparlare</v>
      </c>
      <c r="J196" t="str">
        <f>IFERROR(INDEX('Domestic 2024'!$J:$J,MATCH($I196,'Domestic 2024'!$I:$I,0)),IFERROR(INDEX('Domestic 2024'!$J:$J,MATCH($D196,'Domestic 2024'!$F:$F,0)),"Other"))</f>
        <v>Other</v>
      </c>
    </row>
    <row r="197" spans="1:10" ht="18" x14ac:dyDescent="0.2">
      <c r="A197" s="18">
        <v>197</v>
      </c>
      <c r="B197" s="3" t="s">
        <v>1679</v>
      </c>
      <c r="C197" s="19">
        <v>9782064</v>
      </c>
      <c r="D197" s="18" t="s">
        <v>850</v>
      </c>
      <c r="E197" s="18" t="s">
        <v>850</v>
      </c>
      <c r="F197" s="19">
        <v>9782064</v>
      </c>
      <c r="G197" s="20">
        <v>1</v>
      </c>
      <c r="H197" t="str">
        <f t="shared" si="6"/>
        <v>Letters to Santa 6</v>
      </c>
      <c r="I197" t="str">
        <f t="shared" si="7"/>
        <v>letterstosanta6</v>
      </c>
      <c r="J197" t="str">
        <f>IFERROR(INDEX('Domestic 2024'!$J:$J,MATCH($I197,'Domestic 2024'!$I:$I,0)),IFERROR(INDEX('Domestic 2024'!$J:$J,MATCH($D197,'Domestic 2024'!$F:$F,0)),"Other"))</f>
        <v>Other</v>
      </c>
    </row>
    <row r="198" spans="1:10" ht="18" x14ac:dyDescent="0.2">
      <c r="A198" s="18">
        <v>198</v>
      </c>
      <c r="B198" s="3" t="s">
        <v>1680</v>
      </c>
      <c r="C198" s="19">
        <v>9751863</v>
      </c>
      <c r="D198" s="19">
        <v>214534</v>
      </c>
      <c r="E198" s="21">
        <v>2.1999999999999999E-2</v>
      </c>
      <c r="F198" s="19">
        <v>9537329</v>
      </c>
      <c r="G198" s="21">
        <v>0.97799999999999998</v>
      </c>
      <c r="H198" t="str">
        <f t="shared" si="6"/>
        <v>Buffalo Kids</v>
      </c>
      <c r="I198" t="str">
        <f t="shared" si="7"/>
        <v>buffalokids</v>
      </c>
      <c r="J198" t="str">
        <f>IFERROR(INDEX('Domestic 2024'!$J:$J,MATCH($I198,'Domestic 2024'!$I:$I,0)),IFERROR(INDEX('Domestic 2024'!$J:$J,MATCH($D198,'Domestic 2024'!$F:$F,0)),"Other"))</f>
        <v>Other</v>
      </c>
    </row>
    <row r="199" spans="1:10" ht="18" x14ac:dyDescent="0.2">
      <c r="A199" s="18">
        <v>199</v>
      </c>
      <c r="B199" s="3" t="s">
        <v>1681</v>
      </c>
      <c r="C199" s="19">
        <v>9482744</v>
      </c>
      <c r="D199" s="19">
        <v>9482744</v>
      </c>
      <c r="E199" s="20">
        <v>1</v>
      </c>
      <c r="F199" s="18" t="s">
        <v>850</v>
      </c>
      <c r="G199" s="18" t="s">
        <v>850</v>
      </c>
      <c r="H199" t="str">
        <f t="shared" si="6"/>
        <v>The Chosen: S4 Episodes 4-6</v>
      </c>
      <c r="I199" t="str">
        <f t="shared" si="7"/>
        <v>thechosens4episodes4</v>
      </c>
      <c r="J199" t="str">
        <f>IFERROR(INDEX('Domestic 2024'!$J:$J,MATCH($I199,'Domestic 2024'!$I:$I,0)),IFERROR(INDEX('Domestic 2024'!$J:$J,MATCH($D199,'Domestic 2024'!$F:$F,0)),"Other"))</f>
        <v>Fathom Events</v>
      </c>
    </row>
    <row r="200" spans="1:10" ht="18" x14ac:dyDescent="0.2">
      <c r="A200" s="18">
        <v>200</v>
      </c>
      <c r="B200" s="3" t="s">
        <v>1682</v>
      </c>
      <c r="C200" s="19">
        <v>9211570</v>
      </c>
      <c r="D200" s="18" t="s">
        <v>850</v>
      </c>
      <c r="E200" s="18" t="s">
        <v>850</v>
      </c>
      <c r="F200" s="19">
        <v>9211570</v>
      </c>
      <c r="G200" s="20">
        <v>1</v>
      </c>
      <c r="H200" t="str">
        <f t="shared" si="6"/>
        <v>A Smile Doesn't Lie</v>
      </c>
      <c r="I200" t="str">
        <f t="shared" si="7"/>
        <v>asmiledoesntlie</v>
      </c>
      <c r="J200" t="str">
        <f>IFERROR(INDEX('Domestic 2024'!$J:$J,MATCH($I200,'Domestic 2024'!$I:$I,0)),IFERROR(INDEX('Domestic 2024'!$J:$J,MATCH($D200,'Domestic 2024'!$F:$F,0)),"Other"))</f>
        <v>Other</v>
      </c>
    </row>
    <row r="201" spans="1:10" ht="18" x14ac:dyDescent="0.2">
      <c r="A201" s="18"/>
      <c r="B201" s="3"/>
      <c r="C201" s="19"/>
      <c r="D201" s="18"/>
      <c r="E201" s="18"/>
      <c r="F201" s="19"/>
      <c r="G201" s="20"/>
    </row>
  </sheetData>
  <hyperlinks>
    <hyperlink ref="B1" r:id="rId1" display="https://www.boxofficemojo.com/releasegroup/gr2474856965/?ref_=bo_ydw_table_1" xr:uid="{CDB44A96-364B-FC4E-938D-3A852BE70BDB}"/>
    <hyperlink ref="B2" r:id="rId2" display="https://www.boxofficemojo.com/releasegroup/gr1015239173/?ref_=bo_ydw_table_2" xr:uid="{3B18BCC8-35C3-2A43-9546-99A245081751}"/>
    <hyperlink ref="B3" r:id="rId3" display="https://www.boxofficemojo.com/releasegroup/gr3446166277/?ref_=bo_ydw_table_3" xr:uid="{606E036A-B4D5-A242-9DCA-A4E39A4ED7EB}"/>
    <hyperlink ref="B4" r:id="rId4" display="https://www.boxofficemojo.com/releasegroup/gr1052004869/?ref_=bo_ydw_table_4" xr:uid="{81031DD6-3488-A742-8A69-BAC6CF6B1505}"/>
    <hyperlink ref="B5" r:id="rId5" display="https://www.boxofficemojo.com/releasegroup/gr2907984389/?ref_=bo_ydw_table_5" xr:uid="{E2E2AF5E-FC89-C148-8410-0B724B3A71F7}"/>
    <hyperlink ref="B6" r:id="rId6" display="https://www.boxofficemojo.com/releasegroup/gr816992773/?ref_=bo_ydw_table_6" xr:uid="{ED55B267-3403-EF43-A934-5927FE4CB9A4}"/>
    <hyperlink ref="B7" r:id="rId7" display="https://www.boxofficemojo.com/releasegroup/gr2058375685/?ref_=bo_ydw_table_7" xr:uid="{559CAC15-1290-8B4D-ADE8-76287A28224F}"/>
    <hyperlink ref="B8" r:id="rId8" display="https://www.boxofficemojo.com/releasegroup/gr2995671557/?ref_=bo_ydw_table_8" xr:uid="{5687DFCB-C9D3-ED45-B953-524D144D1039}"/>
    <hyperlink ref="B9" r:id="rId9" display="https://www.boxofficemojo.com/releasegroup/gr361583109/?ref_=bo_ydw_table_9" xr:uid="{652F92A3-8D77-2C4D-8F31-1B40FBDDE5A0}"/>
    <hyperlink ref="B10" r:id="rId10" display="https://www.boxofficemojo.com/releasegroup/gr596464133/?ref_=bo_ydw_table_10" xr:uid="{DC493706-4399-C542-8D3B-5DF19381AF8A}"/>
    <hyperlink ref="B11" r:id="rId11" display="https://www.boxofficemojo.com/releasegroup/gr1622168069/?ref_=bo_ydw_table_11" xr:uid="{A193E985-50A5-D544-987A-FBD7DFD7A615}"/>
    <hyperlink ref="B12" r:id="rId12" display="https://www.boxofficemojo.com/releasegroup/gr293949957/?ref_=bo_ydw_table_12" xr:uid="{D6BBC95F-C35E-FB41-8432-7E0F3D41F693}"/>
    <hyperlink ref="B13" r:id="rId13" display="https://www.boxofficemojo.com/releasegroup/gr3784856069/?ref_=bo_ydw_table_13" xr:uid="{3D4B2E64-F435-5B43-97B3-1AB2B23243DF}"/>
    <hyperlink ref="B14" r:id="rId14" display="https://www.boxofficemojo.com/releasegroup/gr1905545733/?ref_=bo_ydw_table_14" xr:uid="{8B0E79E7-C1AB-114A-A4DD-BFC87A1A97C0}"/>
    <hyperlink ref="B15" r:id="rId15" display="https://www.boxofficemojo.com/releasegroup/gr2677363205/?ref_=bo_ydw_table_15" xr:uid="{10E3D85D-70E9-9548-BFE6-9B210A932184}"/>
    <hyperlink ref="B16" r:id="rId16" display="https://www.boxofficemojo.com/releasegroup/gr2657112837/?ref_=bo_ydw_table_16" xr:uid="{95C22F23-82A9-ED4C-8990-35EF7655B554}"/>
    <hyperlink ref="B17" r:id="rId17" display="https://www.boxofficemojo.com/releasegroup/gr127816197/?ref_=bo_ydw_table_17" xr:uid="{682FE572-87BA-1F48-92A2-9D2D431C4B19}"/>
    <hyperlink ref="B18" r:id="rId18" display="https://www.boxofficemojo.com/releasegroup/gr850547205/?ref_=bo_ydw_table_18" xr:uid="{AC229CEB-EFE7-9849-87BA-6C36E5B01021}"/>
    <hyperlink ref="B19" r:id="rId19" display="https://www.boxofficemojo.com/releasegroup/gr3179696645/?ref_=bo_ydw_table_19" xr:uid="{AC3012AA-7C5F-5E42-BEF3-D776B4C39EAC}"/>
    <hyperlink ref="B20" r:id="rId20" display="https://www.boxofficemojo.com/releasegroup/gr2879279621/?ref_=bo_ydw_table_20" xr:uid="{0941CB6B-3258-B24B-BB68-4479C99BC5E2}"/>
    <hyperlink ref="B21" r:id="rId21" display="https://www.boxofficemojo.com/releasegroup/gr2709869061/?ref_=bo_ydw_table_21" xr:uid="{97CE3235-EBE4-904B-9D35-A6F0DED61CE8}"/>
    <hyperlink ref="B22" r:id="rId22" display="https://www.boxofficemojo.com/releasegroup/gr2509722117/?ref_=bo_ydw_table_22" xr:uid="{3FFF7941-2C87-E142-B153-3BD39C0CEB6E}"/>
    <hyperlink ref="B23" r:id="rId23" display="https://www.boxofficemojo.com/releasegroup/gr3449049605/?ref_=bo_ydw_table_23" xr:uid="{30BB1A27-5D5F-3944-B654-E5A7091A337E}"/>
    <hyperlink ref="B24" r:id="rId24" display="https://www.boxofficemojo.com/releasegroup/gr3267187205/?ref_=bo_ydw_table_24" xr:uid="{13306270-4EA9-AD40-833D-92DBD1060FCB}"/>
    <hyperlink ref="B25" r:id="rId25" display="https://www.boxofficemojo.com/releasegroup/gr3815592709/?ref_=bo_ydw_table_25" xr:uid="{8CCE27B9-8DD1-9C4C-9F8E-80EB6699C7FB}"/>
    <hyperlink ref="B26" r:id="rId26" display="https://www.boxofficemojo.com/releasegroup/gr1888309765/?ref_=bo_ydw_table_26" xr:uid="{1E90E5E2-D05B-124E-B878-F4E17B8D1B53}"/>
    <hyperlink ref="B27" r:id="rId27" display="https://www.boxofficemojo.com/releasegroup/gr3130151429/?ref_=bo_ydw_table_27" xr:uid="{E16D9BA5-EB41-5D43-9C40-BE86A3D03081}"/>
    <hyperlink ref="B28" r:id="rId28" display="https://www.boxofficemojo.com/releasegroup/gr2825802501/?ref_=bo_ydw_table_28" xr:uid="{288EA400-091C-EF4D-8534-1EDA0D00CF0F}"/>
    <hyperlink ref="B29" r:id="rId29" display="https://www.boxofficemojo.com/releasegroup/gr77484549/?ref_=bo_ydw_table_29" xr:uid="{2EDA33B4-7803-994A-8809-3AE86BAAE1F6}"/>
    <hyperlink ref="B30" r:id="rId30" display="https://www.boxofficemojo.com/releasegroup/gr834163205/?ref_=bo_ydw_table_30" xr:uid="{5DA989FB-6AC8-AB48-8AF4-D46E74126A45}"/>
    <hyperlink ref="B31" r:id="rId31" display="https://www.boxofficemojo.com/releasegroup/gr3516158469/?ref_=bo_ydw_table_31" xr:uid="{185E7CA2-DE5A-6C4F-B375-74056C6423D2}"/>
    <hyperlink ref="B32" r:id="rId32" display="https://www.boxofficemojo.com/releasegroup/gr2559595013/?ref_=bo_ydw_table_32" xr:uid="{3E76F175-3794-1C42-B52B-19ADE73FB05F}"/>
    <hyperlink ref="B33" r:id="rId33" display="https://www.boxofficemojo.com/releasegroup/gr395137541/?ref_=bo_ydw_table_33" xr:uid="{2DA562E3-BB50-3B4B-B8A1-6470F3675BA2}"/>
    <hyperlink ref="B34" r:id="rId34" display="https://www.boxofficemojo.com/releasegroup/gr3314176517/?ref_=bo_ydw_table_34" xr:uid="{C1103699-6ED7-7A47-8224-29BA25E5BF1F}"/>
    <hyperlink ref="B35" r:id="rId35" display="https://www.boxofficemojo.com/releasegroup/gr2372358917/?ref_=bo_ydw_table_35" xr:uid="{5448A77F-BB48-7C41-A434-A1CF3A29AF1D}"/>
    <hyperlink ref="B36" r:id="rId36" display="https://www.boxofficemojo.com/releasegroup/gr3350876677/?ref_=bo_ydw_table_36" xr:uid="{9FA63164-5861-C042-8C46-46295ECAF35B}"/>
    <hyperlink ref="B37" r:id="rId37" display="https://www.boxofficemojo.com/releasegroup/gr2876068613/?ref_=bo_ydw_table_37" xr:uid="{9C8922CE-2716-7F4B-8F13-156FC93DF5FA}"/>
    <hyperlink ref="B38" r:id="rId38" display="https://www.boxofficemojo.com/releasegroup/gr4020130309/?ref_=bo_ydw_table_38" xr:uid="{070EEFC5-7F10-194C-9788-1BCFF2263EE7}"/>
    <hyperlink ref="B39" r:id="rId39" display="https://www.boxofficemojo.com/releasegroup/gr3898692357/?ref_=bo_ydw_table_39" xr:uid="{8DCC7572-A734-B34F-AA96-4BDA9960538A}"/>
    <hyperlink ref="B40" r:id="rId40" display="https://www.boxofficemojo.com/releasegroup/gr3714929413/?ref_=bo_ydw_table_40" xr:uid="{3974E077-26D2-344E-8F65-E3B71DEFB960}"/>
    <hyperlink ref="B41" r:id="rId41" display="https://www.boxofficemojo.com/releasegroup/gr77353477/?ref_=bo_ydw_table_41" xr:uid="{418E073A-5AE9-0048-9736-2B32B7F95D71}"/>
    <hyperlink ref="B42" r:id="rId42" display="https://www.boxofficemojo.com/releasegroup/gr414536197/?ref_=bo_ydw_table_42" xr:uid="{1F8B822D-BA3A-3144-B54E-E4B4F9430F18}"/>
    <hyperlink ref="B43" r:id="rId43" display="https://www.boxofficemojo.com/releasegroup/gr278286853/?ref_=bo_ydw_table_43" xr:uid="{764E9623-377F-4042-8D94-836F7737D5F2}"/>
    <hyperlink ref="B44" r:id="rId44" display="https://www.boxofficemojo.com/releasegroup/gr2006209029/?ref_=bo_ydw_table_44" xr:uid="{14C63382-7D9C-E745-9E91-8129D2D07E37}"/>
    <hyperlink ref="B45" r:id="rId45" display="https://www.boxofficemojo.com/releasegroup/gr3197587973/?ref_=bo_ydw_table_45" xr:uid="{23A5F7E2-4431-C54B-B09B-FACCECBF22A6}"/>
    <hyperlink ref="B46" r:id="rId46" display="https://www.boxofficemojo.com/releasegroup/gr3782169349/?ref_=bo_ydw_table_46" xr:uid="{0E045297-64D1-AD42-9820-E8F5BE7D3F23}"/>
    <hyperlink ref="B47" r:id="rId47" display="https://www.boxofficemojo.com/releasegroup/gr4100608773/?ref_=bo_ydw_table_47" xr:uid="{E12865CB-1F5F-194B-8A80-A32F653C11B7}"/>
    <hyperlink ref="B48" r:id="rId48" display="https://www.boxofficemojo.com/releasegroup/gr127685125/?ref_=bo_ydw_table_48" xr:uid="{FF8AB764-9DC7-1F45-86D1-9F563BA829B0}"/>
    <hyperlink ref="B49" r:id="rId49" display="https://www.boxofficemojo.com/releasegroup/gr2055819781/?ref_=bo_ydw_table_49" xr:uid="{F62DB84E-C0B2-F44F-823E-AF55629F71F2}"/>
    <hyperlink ref="B50" r:id="rId50" display="https://www.boxofficemojo.com/releasegroup/gr831869445/?ref_=bo_ydw_table_50" xr:uid="{B13FB047-B8D8-5747-8B31-1EB55D089252}"/>
    <hyperlink ref="B51" r:id="rId51" display="https://www.boxofficemojo.com/releasegroup/gr916214277/?ref_=bo_ydw_table_51" xr:uid="{8A5531B2-B88A-EE4B-93EC-B53C076DDC32}"/>
    <hyperlink ref="B52" r:id="rId52" display="https://www.boxofficemojo.com/releasegroup/gr1099911685/?ref_=bo_ydw_table_52" xr:uid="{2CC2A872-FE9D-4640-B81C-D3D90BFBB1AE}"/>
    <hyperlink ref="B53" r:id="rId53" display="https://www.boxofficemojo.com/releasegroup/gr3499381253/?ref_=bo_ydw_table_53" xr:uid="{5A13270D-C5F1-C94B-A4DD-88C8B9EA50FA}"/>
    <hyperlink ref="B54" r:id="rId54" display="https://www.boxofficemojo.com/releasegroup/gr2372489989/?ref_=bo_ydw_table_54" xr:uid="{C1AACE37-448B-F145-BDCE-50265DCC28B0}"/>
    <hyperlink ref="B55" r:id="rId55" display="https://www.boxofficemojo.com/releasegroup/gr1047483141/?ref_=bo_ydw_table_55" xr:uid="{26FBB0EB-4506-DE4A-9B95-D3D8DE9CB477}"/>
    <hyperlink ref="B56" r:id="rId56" display="https://www.boxofficemojo.com/releasegroup/gr3647558405/?ref_=bo_ydw_table_56" xr:uid="{C5AC5F55-B3C5-A744-A4C1-A31E75EE3B2E}"/>
    <hyperlink ref="B57" r:id="rId57" display="https://www.boxofficemojo.com/releasegroup/gr1283740165/?ref_=bo_ydw_table_57" xr:uid="{C172D01E-D8FD-254A-8206-701E4068B84E}"/>
    <hyperlink ref="B58" r:id="rId58" display="https://www.boxofficemojo.com/releasegroup/gr74142469/?ref_=bo_ydw_table_58" xr:uid="{C9A56BF4-AB36-DE47-BCC0-9CD247C0BD81}"/>
    <hyperlink ref="B59" r:id="rId59" display="https://www.boxofficemojo.com/releasegroup/gr3161346821/?ref_=bo_ydw_table_59" xr:uid="{6CB88C8F-1B85-5B4A-BB6F-EDF79A2BE303}"/>
    <hyperlink ref="B60" r:id="rId60" display="https://www.boxofficemojo.com/releasegroup/gr4036579845/?ref_=bo_ydw_table_60" xr:uid="{63618A4F-C266-464F-90EF-D6478E4078BC}"/>
    <hyperlink ref="B61" r:id="rId61" display="https://www.boxofficemojo.com/releasegroup/gr2875740933/?ref_=bo_ydw_table_61" xr:uid="{3BC895AF-3E28-1544-81FF-279EE2C8D9D2}"/>
    <hyperlink ref="B62" r:id="rId62" display="https://www.boxofficemojo.com/releasegroup/gr2059293189/?ref_=bo_ydw_table_62" xr:uid="{7133E34D-F7D4-FE4B-8372-2C00E244340E}"/>
    <hyperlink ref="B63" r:id="rId63" display="https://www.boxofficemojo.com/releasegroup/gr2858963717/?ref_=bo_ydw_table_63" xr:uid="{A31FF3D6-406C-4D40-9B97-02D0E6A40F38}"/>
    <hyperlink ref="B64" r:id="rId64" display="https://www.boxofficemojo.com/releasegroup/gr3580384005/?ref_=bo_ydw_table_64" xr:uid="{8AF07A85-ED3A-2A45-B9DE-9A05394646B7}"/>
    <hyperlink ref="B65" r:id="rId65" display="https://www.boxofficemojo.com/releasegroup/gr3396162309/?ref_=bo_ydw_table_65" xr:uid="{77E27925-A5CC-9C47-B5F3-AF47E0B93F28}"/>
    <hyperlink ref="B66" r:id="rId66" display="https://www.boxofficemojo.com/releasegroup/gr176574981/?ref_=bo_ydw_table_66" xr:uid="{78258D79-EDBE-9547-AA38-C212F6FD77EB}"/>
    <hyperlink ref="B67" r:id="rId67" display="https://www.boxofficemojo.com/releasegroup/gr2976797445/?ref_=bo_ydw_table_67" xr:uid="{38051239-A50A-0449-A423-C1B2A911C8FA}"/>
    <hyperlink ref="B68" r:id="rId68" display="https://www.boxofficemojo.com/releasegroup/gr328290821/?ref_=bo_ydw_table_68" xr:uid="{858A2D3C-AA16-B34D-A9CC-67A56FFEFCF2}"/>
    <hyperlink ref="B69" r:id="rId69" display="https://www.boxofficemojo.com/releasegroup/gr3680719621/?ref_=bo_ydw_table_69" xr:uid="{7C6BAFE8-BFF7-C14C-954D-80BE1960932E}"/>
    <hyperlink ref="B70" r:id="rId70" display="https://www.boxofficemojo.com/releasegroup/gr1231639301/?ref_=bo_ydw_table_70" xr:uid="{05123B1E-8C24-8F4C-88A1-F30E18C5D72F}"/>
    <hyperlink ref="B71" r:id="rId71" display="https://www.boxofficemojo.com/releasegroup/gr3835122181/?ref_=bo_ydw_table_71" xr:uid="{885E50C2-29CC-7F44-AA5C-919BDE578E33}"/>
    <hyperlink ref="B72" r:id="rId72" display="https://www.boxofficemojo.com/releasegroup/gr979587845/?ref_=bo_ydw_table_72" xr:uid="{2DBB6C6C-5880-404F-9251-E6AAC74852B4}"/>
    <hyperlink ref="B73" r:id="rId73" display="https://www.boxofficemojo.com/releasegroup/gr3063435781/?ref_=bo_ydw_table_73" xr:uid="{F1A47CF9-F8F7-C84B-8FE2-4EC1918AACCA}"/>
    <hyperlink ref="B74" r:id="rId74" display="https://www.boxofficemojo.com/releasegroup/gr1872187909/?ref_=bo_ydw_table_74" xr:uid="{C1FBF8AE-3C77-784F-BC73-DB4B253AE55C}"/>
    <hyperlink ref="B75" r:id="rId75" display="https://www.boxofficemojo.com/releasegroup/gr815157765/?ref_=bo_ydw_table_75" xr:uid="{C4F9EC4B-2BD8-0B46-8EF5-457DB7D85C36}"/>
    <hyperlink ref="B76" r:id="rId76" display="https://www.boxofficemojo.com/releasegroup/gr1553420805/?ref_=bo_ydw_table_76" xr:uid="{4E3C55A3-6F1F-C746-9E36-4DF4D572F984}"/>
    <hyperlink ref="B77" r:id="rId77" display="https://www.boxofficemojo.com/releasegroup/gr3281539589/?ref_=bo_ydw_table_77" xr:uid="{FB46BA17-CEC8-A848-89A2-5622A1CA7AE6}"/>
    <hyperlink ref="B78" r:id="rId78" display="https://www.boxofficemojo.com/releasegroup/gr663835141/?ref_=bo_ydw_table_78" xr:uid="{9C6D8602-30C9-8543-B93A-3BCC8A7550F1}"/>
    <hyperlink ref="B79" r:id="rId79" display="https://www.boxofficemojo.com/releasegroup/gr1503089157/?ref_=bo_ydw_table_79" xr:uid="{A39A665E-F4D9-6144-A624-5F3C0806A8D5}"/>
    <hyperlink ref="B80" r:id="rId80" display="https://www.boxofficemojo.com/releasegroup/gr1888571909/?ref_=bo_ydw_table_80" xr:uid="{C3C4D911-1DA3-C446-A55F-B33016A6DB87}"/>
    <hyperlink ref="B81" r:id="rId81" display="https://www.boxofficemojo.com/releasegroup/gr2810466821/?ref_=bo_ydw_table_81" xr:uid="{466258F7-079A-9541-BE55-4D3F396AE41B}"/>
    <hyperlink ref="B82" r:id="rId82" display="https://www.boxofficemojo.com/releasegroup/gr294736389/?ref_=bo_ydw_table_82" xr:uid="{903AC20B-14C0-6B42-8F5A-C76BF2981451}"/>
    <hyperlink ref="B83" r:id="rId83" display="https://www.boxofficemojo.com/releasegroup/gr3580252933/?ref_=bo_ydw_table_83" xr:uid="{D4F97C41-4357-204C-A02F-1C186C387E9A}"/>
    <hyperlink ref="B84" r:id="rId84" display="https://www.boxofficemojo.com/releasegroup/gr2425573893/?ref_=bo_ydw_table_84" xr:uid="{5B2C4A09-F1EA-EF4B-B548-0EA0B6A333BE}"/>
    <hyperlink ref="B85" r:id="rId85" display="https://www.boxofficemojo.com/releasegroup/gr3898626821/?ref_=bo_ydw_table_85" xr:uid="{7A183D54-88A4-9E47-90E2-28E05D83808E}"/>
    <hyperlink ref="B86" r:id="rId86" display="https://www.boxofficemojo.com/releasegroup/gr3798029061/?ref_=bo_ydw_table_86" xr:uid="{48BE485B-A15A-5047-95FC-98AEE023348E}"/>
    <hyperlink ref="B87" r:id="rId87" display="https://www.boxofficemojo.com/releasegroup/gr2743423493/?ref_=bo_ydw_table_87" xr:uid="{47001F25-24BE-214D-AFAC-0FB0ACC79F57}"/>
    <hyperlink ref="B88" r:id="rId88" display="https://www.boxofficemojo.com/releasegroup/gr1016484357/?ref_=bo_ydw_table_88" xr:uid="{F5ADBF07-9161-404B-88A2-78A375EE2D6E}"/>
    <hyperlink ref="B89" r:id="rId89" display="https://www.boxofficemojo.com/releasegroup/gr1419137541/?ref_=bo_ydw_table_89" xr:uid="{744EC135-0F9F-A34E-A682-206540D465E8}"/>
    <hyperlink ref="B90" r:id="rId90" display="https://www.boxofficemojo.com/releasegroup/gr1100370437/?ref_=bo_ydw_table_90" xr:uid="{AA3B547D-C67D-BA46-9586-7DDE89B56968}"/>
    <hyperlink ref="B91" r:id="rId91" display="https://www.boxofficemojo.com/releasegroup/gr2422690565/?ref_=bo_ydw_table_91" xr:uid="{CB06B2A4-881C-6F49-BC07-CBF8E5E23028}"/>
    <hyperlink ref="B92" r:id="rId92" display="https://www.boxofficemojo.com/releasegroup/gr1871991301/?ref_=bo_ydw_table_92" xr:uid="{E7328B26-11CA-ED40-BB51-032A02F86235}"/>
    <hyperlink ref="B93" r:id="rId93" display="https://www.boxofficemojo.com/releasegroup/gr2290373125/?ref_=bo_ydw_table_93" xr:uid="{86485518-1D0A-6C42-8F05-0103A933F7E7}"/>
    <hyperlink ref="B94" r:id="rId94" display="https://www.boxofficemojo.com/releasegroup/gr1100894725/?ref_=bo_ydw_table_94" xr:uid="{B5F14B54-2907-0647-AED9-2E284012D83D}"/>
    <hyperlink ref="B95" r:id="rId95" display="https://www.boxofficemojo.com/releasegroup/gr632443397/?ref_=bo_ydw_table_95" xr:uid="{4E54F619-16F5-9F48-AE37-D2E9E77CD637}"/>
    <hyperlink ref="B96" r:id="rId96" display="https://www.boxofficemojo.com/releasegroup/gr359617285/?ref_=bo_ydw_table_96" xr:uid="{331BDF25-D56D-3949-88DF-4B8FAA828867}"/>
    <hyperlink ref="B97" r:id="rId97" display="https://www.boxofficemojo.com/releasegroup/gr3681243909/?ref_=bo_ydw_table_97" xr:uid="{8D4D72BE-7FE1-944C-B71A-DE29581955EC}"/>
    <hyperlink ref="B98" r:id="rId98" display="https://www.boxofficemojo.com/releasegroup/gr1282298629/?ref_=bo_ydw_table_98" xr:uid="{38D7C906-2F5A-A745-8E66-68635A1AC9FB}"/>
    <hyperlink ref="B99" r:id="rId99" display="https://www.boxofficemojo.com/releasegroup/gr2439860997/?ref_=bo_ydw_table_99" xr:uid="{E4C2CD41-01B3-A54D-B22E-EDB8683F220C}"/>
    <hyperlink ref="B100" r:id="rId100" display="https://www.boxofficemojo.com/releasegroup/gr744837893/?ref_=bo_ydw_table_100" xr:uid="{D51B69FC-383D-6446-B14E-4DDF43FCA68C}"/>
    <hyperlink ref="B101" r:id="rId101" display="https://www.boxofficemojo.com/releasegroup/gr3345306373/?ref_=bo_ydw_table_101" xr:uid="{96F2D54C-1506-7A4D-BAD1-A92405C846FC}"/>
    <hyperlink ref="B102" r:id="rId102" display="https://www.boxofficemojo.com/releasegroup/gr980046597/?ref_=bo_ydw_table_102" xr:uid="{53C10BF0-06D8-9D4F-B619-664F2D4857FE}"/>
    <hyperlink ref="B103" r:id="rId103" display="https://www.boxofficemojo.com/releasegroup/gr4053160453/?ref_=bo_ydw_table_103" xr:uid="{E72072E3-4403-4948-A7F7-A7678C368788}"/>
    <hyperlink ref="B104" r:id="rId104" display="https://www.boxofficemojo.com/releasegroup/gr1114329861/?ref_=bo_ydw_table_104" xr:uid="{645C2C8C-841A-8D47-AE7D-4FF43FA3D97F}"/>
    <hyperlink ref="B105" r:id="rId105" display="https://www.boxofficemojo.com/releasegroup/gr3966391045/?ref_=bo_ydw_table_105" xr:uid="{0D3217FC-6EDC-AC4B-B3DD-9DA9DDF768E0}"/>
    <hyperlink ref="B106" r:id="rId106" display="https://www.boxofficemojo.com/releasegroup/gr1033261573/?ref_=bo_ydw_table_106" xr:uid="{D3225357-0609-9F41-9359-3DF325C2D53D}"/>
    <hyperlink ref="B107" r:id="rId107" display="https://www.boxofficemojo.com/releasegroup/gr4117189381/?ref_=bo_ydw_table_107" xr:uid="{BE2CFF36-D9B6-3249-9DA2-A63937BD2D37}"/>
    <hyperlink ref="B108" r:id="rId108" display="https://www.boxofficemojo.com/releasegroup/gr2086753029/?ref_=bo_ydw_table_108" xr:uid="{0FC423EC-D9C2-7148-B2B1-A071ED388C36}"/>
    <hyperlink ref="B109" r:id="rId109" display="https://www.boxofficemojo.com/releasegroup/gr2274513413/?ref_=bo_ydw_table_109" xr:uid="{B674EA9F-1E55-4D43-B6C6-3C1EB998B12C}"/>
    <hyperlink ref="B110" r:id="rId110" display="https://www.boxofficemojo.com/releasegroup/gr4250948357/?ref_=bo_ydw_table_110" xr:uid="{32F88638-D49D-2A43-B188-0F132634E636}"/>
    <hyperlink ref="B111" r:id="rId111" display="https://www.boxofficemojo.com/releasegroup/gr1868780293/?ref_=bo_ydw_table_111" xr:uid="{7E60D97C-ECC4-D246-8CFC-F37C60CC502F}"/>
    <hyperlink ref="B112" r:id="rId112" display="https://www.boxofficemojo.com/releasegroup/gr728126213/?ref_=bo_ydw_table_112" xr:uid="{3EF5E73E-E591-5C40-A8BA-B97B7C8E80E0}"/>
    <hyperlink ref="B113" r:id="rId113" display="https://www.boxofficemojo.com/releasegroup/gr2758234885/?ref_=bo_ydw_table_113" xr:uid="{0511C5CE-237C-6845-A094-D11917CD5DAB}"/>
    <hyperlink ref="B114" r:id="rId114" display="https://www.boxofficemojo.com/releasegroup/gr996627205/?ref_=bo_ydw_table_114" xr:uid="{D0C9811C-CA2F-8B44-9A9F-934BB1F2A011}"/>
    <hyperlink ref="B115" r:id="rId115" display="https://www.boxofficemojo.com/releasegroup/gr1902859013/?ref_=bo_ydw_table_115" xr:uid="{2D4C2B1B-2E50-4042-8731-A0B554E70612}"/>
    <hyperlink ref="B116" r:id="rId116" display="https://www.boxofficemojo.com/releasegroup/gr3211350789/?ref_=bo_ydw_table_116" xr:uid="{8D8D1E9D-B1C6-D245-B15A-45071F9E6B85}"/>
    <hyperlink ref="B117" r:id="rId117" display="https://www.boxofficemojo.com/releasegroup/gr1869435653/?ref_=bo_ydw_table_117" xr:uid="{B3CE62A6-4797-194C-9318-83703F51E606}"/>
    <hyperlink ref="B118" r:id="rId118" display="https://www.boxofficemojo.com/releasegroup/gr812339973/?ref_=bo_ydw_table_118" xr:uid="{ECED35C5-B695-854C-BAA0-A4987C91F97A}"/>
    <hyperlink ref="B119" r:id="rId119" display="https://www.boxofficemojo.com/releasegroup/gr2992657157/?ref_=bo_ydw_table_119" xr:uid="{6CEDEFD9-E2EA-364A-B930-65C62B79BD7C}"/>
    <hyperlink ref="B120" r:id="rId120" display="https://www.boxofficemojo.com/releasegroup/gr1384468997/?ref_=bo_ydw_table_120" xr:uid="{474D519C-2D2A-774F-AD52-A49B0E4AF54E}"/>
    <hyperlink ref="B121" r:id="rId121" display="https://www.boxofficemojo.com/releasegroup/gr2609074693/?ref_=bo_ydw_table_121" xr:uid="{0F8FF523-54F8-794D-9C9C-446E6A295303}"/>
    <hyperlink ref="B122" r:id="rId122" display="https://www.boxofficemojo.com/releasegroup/gr4053094917/?ref_=bo_ydw_table_122" xr:uid="{3CC0D994-B921-F748-B40F-2E639B5580D1}"/>
    <hyperlink ref="B123" r:id="rId123" display="https://www.boxofficemojo.com/releasegroup/gr1821725189/?ref_=bo_ydw_table_123" xr:uid="{4AD35075-EA64-084C-A393-B40092E1CF9B}"/>
    <hyperlink ref="B124" r:id="rId124" display="https://www.boxofficemojo.com/releasegroup/gr4133573381/?ref_=bo_ydw_table_124" xr:uid="{8E30E57C-2989-8544-86DB-EDCD6827CA5B}"/>
    <hyperlink ref="B125" r:id="rId125" display="https://www.boxofficemojo.com/releasegroup/gr3768406533/?ref_=bo_ydw_table_125" xr:uid="{D32AAB8B-BEBB-A946-89A7-643BBA021E5E}"/>
    <hyperlink ref="B126" r:id="rId126" display="https://www.boxofficemojo.com/releasegroup/gr1969640197/?ref_=bo_ydw_table_126" xr:uid="{CF906C3B-8F70-1540-8A20-C0A3DAF351A6}"/>
    <hyperlink ref="B127" r:id="rId127" display="https://www.boxofficemojo.com/releasegroup/gr3512750853/?ref_=bo_ydw_table_127" xr:uid="{432055F1-0EC2-CE46-AD87-5FFFA4237876}"/>
    <hyperlink ref="B128" r:id="rId128" display="https://www.boxofficemojo.com/releasegroup/gr2926072581/?ref_=bo_ydw_table_128" xr:uid="{96E70BDE-8A31-4C49-8F6A-F7C6333714A9}"/>
    <hyperlink ref="B129" r:id="rId129" display="https://www.boxofficemojo.com/releasegroup/gr2125746693/?ref_=bo_ydw_table_129" xr:uid="{A813B4F3-ACA6-B542-9901-D60414A11BF2}"/>
    <hyperlink ref="B130" r:id="rId130" display="https://www.boxofficemojo.com/releasegroup/gr1419072005/?ref_=bo_ydw_table_130" xr:uid="{412DE799-ACD6-9347-B797-0C8F3B3A214E}"/>
    <hyperlink ref="B131" r:id="rId131" display="https://www.boxofficemojo.com/releasegroup/gr1637241349/?ref_=bo_ydw_table_131" xr:uid="{5802E3FE-019C-AA44-8946-6F8C663306E5}"/>
    <hyperlink ref="B132" r:id="rId132" display="https://www.boxofficemojo.com/releasegroup/gr798708229/?ref_=bo_ydw_table_132" xr:uid="{6FC51D4D-AAEC-F849-A882-539034C16BC6}"/>
    <hyperlink ref="B133" r:id="rId133" display="https://www.boxofficemojo.com/releasegroup/gr2859094789/?ref_=bo_ydw_table_133" xr:uid="{D28CC211-A87A-9F4D-B7F2-013ACC17ACFC}"/>
    <hyperlink ref="B134" r:id="rId134" display="https://www.boxofficemojo.com/releasegroup/gr3127268101/?ref_=bo_ydw_table_134" xr:uid="{69F4BD01-6745-1346-BE2D-7788B2356821}"/>
    <hyperlink ref="B135" r:id="rId135" display="https://www.boxofficemojo.com/releasegroup/gr2976469765/?ref_=bo_ydw_table_135" xr:uid="{527C289B-32B5-4C49-A069-9777D3C865C2}"/>
    <hyperlink ref="B136" r:id="rId136" display="https://www.boxofficemojo.com/releasegroup/gr2724942597/?ref_=bo_ydw_table_136" xr:uid="{B8C376FD-DE14-734B-A885-6C60558E483F}"/>
    <hyperlink ref="B137" r:id="rId137" display="https://www.boxofficemojo.com/releasegroup/gr174740229/?ref_=bo_ydw_table_137" xr:uid="{2C03182F-ED69-A645-8BF7-6645B36B24DA}"/>
    <hyperlink ref="B138" r:id="rId138" display="https://www.boxofficemojo.com/releasegroup/gr1150702085/?ref_=bo_ydw_table_138" xr:uid="{747EFD23-3248-AF4E-AD65-C4C94DF647B2}"/>
    <hyperlink ref="B139" r:id="rId139" display="https://www.boxofficemojo.com/releasegroup/gr979915525/?ref_=bo_ydw_table_139" xr:uid="{EB9D3AF7-5E88-184B-9C86-7FD167C9C7C2}"/>
    <hyperlink ref="B140" r:id="rId140" display="https://www.boxofficemojo.com/releasegroup/gr1382503173/?ref_=bo_ydw_table_140" xr:uid="{FA54F583-FE1F-694E-AE3D-B96366AF8235}"/>
    <hyperlink ref="B141" r:id="rId141" display="https://www.boxofficemojo.com/releasegroup/gr2996130309/?ref_=bo_ydw_table_141" xr:uid="{9A8A285E-CD91-184C-80BB-07802BB18CA0}"/>
    <hyperlink ref="B142" r:id="rId142" display="https://www.boxofficemojo.com/releasegroup/gr3076674309/?ref_=bo_ydw_table_142" xr:uid="{5DC77663-1460-C748-A5B8-264B72D5368D}"/>
    <hyperlink ref="B143" r:id="rId143" display="https://www.boxofficemojo.com/releasegroup/gr2406175493/?ref_=bo_ydw_table_143" xr:uid="{B3A5E88C-6BA0-E142-8F05-33CB363843FF}"/>
    <hyperlink ref="B144" r:id="rId144" display="https://www.boxofficemojo.com/releasegroup/gr1298748165/?ref_=bo_ydw_table_144" xr:uid="{85C094EC-69BE-F44E-9AC3-9697CAB7F096}"/>
    <hyperlink ref="B145" r:id="rId145" display="https://www.boxofficemojo.com/releasegroup/gr829117189/?ref_=bo_ydw_table_145" xr:uid="{322C5B17-F6FE-A341-81AF-B6B05AB0C353}"/>
    <hyperlink ref="B146" r:id="rId146" display="https://www.boxofficemojo.com/releasegroup/gr9720325/?ref_=bo_ydw_table_146" xr:uid="{549DCE76-8069-584B-832C-B9D2C60A0284}"/>
    <hyperlink ref="B147" r:id="rId147" display="https://www.boxofficemojo.com/releasegroup/gr292377349/?ref_=bo_ydw_table_147" xr:uid="{0A849BBE-1AEF-224E-B58C-8E908866F932}"/>
    <hyperlink ref="B148" r:id="rId148" display="https://www.boxofficemojo.com/releasegroup/gr3059831557/?ref_=bo_ydw_table_148" xr:uid="{69FE74BA-1273-9548-802A-3136AC413194}"/>
    <hyperlink ref="B149" r:id="rId149" display="https://www.boxofficemojo.com/releasegroup/gr1835750149/?ref_=bo_ydw_table_149" xr:uid="{5BB0E832-C5B7-DD40-BD7E-5C6A03210491}"/>
    <hyperlink ref="B150" r:id="rId150" display="https://www.boxofficemojo.com/releasegroup/gr4217393925/?ref_=bo_ydw_table_150" xr:uid="{605F304F-A53C-4046-90E0-4707B511DB39}"/>
    <hyperlink ref="B151" r:id="rId151" display="https://www.boxofficemojo.com/releasegroup/gr1503482373/?ref_=bo_ydw_table_151" xr:uid="{3976C951-E4C9-6B48-A872-2B5D8A901EB6}"/>
    <hyperlink ref="B152" r:id="rId152" display="https://www.boxofficemojo.com/releasegroup/gr3163968005/?ref_=bo_ydw_table_152" xr:uid="{432EA239-D243-F84B-B99F-536FE254826E}"/>
    <hyperlink ref="B153" r:id="rId153" display="https://www.boxofficemojo.com/releasegroup/gr896357125/?ref_=bo_ydw_table_153" xr:uid="{634D0704-B59F-D345-8A54-4B878BB0C44C}"/>
    <hyperlink ref="B154" r:id="rId154" display="https://www.boxofficemojo.com/releasegroup/gr4002566661/?ref_=bo_ydw_table_154" xr:uid="{265C13C6-3A7C-954A-A1DC-DE509AF05D8D}"/>
    <hyperlink ref="B155" r:id="rId155" display="https://www.boxofficemojo.com/releasegroup/gr1835946757/?ref_=bo_ydw_table_155" xr:uid="{999046CC-EA81-E044-9146-B4C0FDF65961}"/>
    <hyperlink ref="B156" r:id="rId156" display="https://www.boxofficemojo.com/releasegroup/gr2339001093/?ref_=bo_ydw_table_156" xr:uid="{E45DE3E3-64C2-7243-8F1F-5DBB389ADCE5}"/>
    <hyperlink ref="B157" r:id="rId157" display="https://www.boxofficemojo.com/releasegroup/gr3178189573/?ref_=bo_ydw_table_157" xr:uid="{E4A15EC6-3AEC-FE4C-9F9D-9BF1C2F9EC24}"/>
    <hyperlink ref="B158" r:id="rId158" display="https://www.boxofficemojo.com/releasegroup/gr3849278213/?ref_=bo_ydw_table_158" xr:uid="{1A079C70-B7AF-204F-86CD-19015E065D38}"/>
    <hyperlink ref="B159" r:id="rId159" display="https://www.boxofficemojo.com/releasegroup/gr91181829/?ref_=bo_ydw_table_159" xr:uid="{A9E9C0E3-E287-8C48-A70D-0182406324C4}"/>
    <hyperlink ref="B160" r:id="rId160" display="https://www.boxofficemojo.com/releasegroup/gr862671621/?ref_=bo_ydw_table_160" xr:uid="{BFEE04DC-5CD0-164F-BAC7-AC4E6C5F4F57}"/>
    <hyperlink ref="B161" r:id="rId161" display="https://www.boxofficemojo.com/releasegroup/gr4217787141/?ref_=bo_ydw_table_161" xr:uid="{A79BAB9E-81E0-9042-8FD5-3D76C7748FE0}"/>
    <hyperlink ref="B162" r:id="rId162" display="https://www.boxofficemojo.com/releasegroup/gr4287910405/?ref_=bo_ydw_table_162" xr:uid="{40893024-E9CD-6A43-A82B-44461E375FB2}"/>
    <hyperlink ref="B163" r:id="rId163" display="https://www.boxofficemojo.com/releasegroup/gr3915404037/?ref_=bo_ydw_table_163" xr:uid="{708E1B54-AA6D-4F43-B325-0F3539D6978A}"/>
    <hyperlink ref="B164" r:id="rId164" display="https://www.boxofficemojo.com/releasegroup/gr3111080709/?ref_=bo_ydw_table_164" xr:uid="{2577070B-CA1B-944E-A518-A36E8E633221}"/>
    <hyperlink ref="B165" r:id="rId165" display="https://www.boxofficemojo.com/releasegroup/gr2760266245/?ref_=bo_ydw_table_165" xr:uid="{D7827E54-8F2E-3144-8FEA-6677B1691DC7}"/>
    <hyperlink ref="B166" r:id="rId166" display="https://www.boxofficemojo.com/releasegroup/gr2271957765/?ref_=bo_ydw_table_166" xr:uid="{CAF74DA3-5A73-3644-BAA0-12813A8506FE}"/>
    <hyperlink ref="B167" r:id="rId167" display="https://www.boxofficemojo.com/releasegroup/gr2170966789/?ref_=bo_ydw_table_167" xr:uid="{95CE44DC-0D39-3A49-98F8-7946BEF37A31}"/>
    <hyperlink ref="B168" r:id="rId168" display="https://www.boxofficemojo.com/releasegroup/gr2778092037/?ref_=bo_ydw_table_168" xr:uid="{096E8AAB-80A2-A540-A7DA-D6CBD5258F5C}"/>
    <hyperlink ref="B169" r:id="rId169" display="https://www.boxofficemojo.com/releasegroup/gr2842186501/?ref_=bo_ydw_table_169" xr:uid="{206186B8-F67F-FE47-8620-68B6393BF092}"/>
    <hyperlink ref="B170" r:id="rId170" display="https://www.boxofficemojo.com/releasegroup/gr661607173/?ref_=bo_ydw_table_170" xr:uid="{1D2C68EC-F98F-794F-B643-BA8C51C19DBF}"/>
    <hyperlink ref="B171" r:id="rId171" display="https://www.boxofficemojo.com/releasegroup/gr2791854853/?ref_=bo_ydw_table_171" xr:uid="{40C75DB7-BE81-D04C-BCEA-FCB48FD8553D}"/>
    <hyperlink ref="B172" r:id="rId172" display="https://www.boxofficemojo.com/releasegroup/gr1198412549/?ref_=bo_ydw_table_172" xr:uid="{877F09B0-250B-464C-908A-DF042084B78B}"/>
    <hyperlink ref="B173" r:id="rId173" display="https://www.boxofficemojo.com/releasegroup/gr2187416325/?ref_=bo_ydw_table_173" xr:uid="{AE0FC60F-9EB1-0E43-99BA-199199CF55A4}"/>
    <hyperlink ref="B174" r:id="rId174" display="https://www.boxofficemojo.com/releasegroup/gr1519800837/?ref_=bo_ydw_table_174" xr:uid="{06B0D9A8-0830-634F-A173-0D4BF5BEE701}"/>
    <hyperlink ref="B175" r:id="rId175" display="https://www.boxofficemojo.com/releasegroup/gr2774618885/?ref_=bo_ydw_table_175" xr:uid="{2A6A277B-6E27-FD49-A291-E4F2A6B09186}"/>
    <hyperlink ref="B176" r:id="rId176" display="https://www.boxofficemojo.com/releasegroup/gr3429389061/?ref_=bo_ydw_table_176" xr:uid="{8F3BAEBD-9311-364A-AC52-1A3697EB0F96}"/>
    <hyperlink ref="B177" r:id="rId177" display="https://www.boxofficemojo.com/releasegroup/gr2824950533/?ref_=bo_ydw_table_177" xr:uid="{82A6DCBB-5401-DC45-BA6D-65A85F8E4370}"/>
    <hyperlink ref="B178" r:id="rId178" display="https://www.boxofficemojo.com/releasegroup/gr1670664709/?ref_=bo_ydw_table_178" xr:uid="{49342C20-C636-6A4A-9F0B-4AAE454EC028}"/>
    <hyperlink ref="B179" r:id="rId179" display="https://www.boxofficemojo.com/releasegroup/gr1382175493/?ref_=bo_ydw_table_179" xr:uid="{E3E42ED5-083B-AE41-A792-07080AAB5157}"/>
    <hyperlink ref="B180" r:id="rId180" display="https://www.boxofficemojo.com/releasegroup/gr1502958085/?ref_=bo_ydw_table_180" xr:uid="{9C2ECC6F-81D3-F64B-B103-854DCD60F50E}"/>
    <hyperlink ref="B181" r:id="rId181" display="https://www.boxofficemojo.com/releasegroup/gr362172933/?ref_=bo_ydw_table_181" xr:uid="{5884C7E1-9187-2D42-B6A4-C4F4B62153F9}"/>
    <hyperlink ref="B182" r:id="rId182" display="https://www.boxofficemojo.com/releasegroup/gr1499616005/?ref_=bo_ydw_table_182" xr:uid="{BD8156A7-7A78-F943-9AE1-5DE3254AAB3D}"/>
    <hyperlink ref="B183" r:id="rId183" display="https://www.boxofficemojo.com/releasegroup/gr3147190789/?ref_=bo_ydw_table_183" xr:uid="{EFDF78A9-C8A8-4F4A-97D8-D1280F524EAF}"/>
    <hyperlink ref="B184" r:id="rId184" display="https://www.boxofficemojo.com/releasegroup/gr1852658437/?ref_=bo_ydw_table_184" xr:uid="{1179072E-C980-5040-8C98-5A9BA38B7CAC}"/>
    <hyperlink ref="B185" r:id="rId185" display="https://www.boxofficemojo.com/releasegroup/gr2392150533/?ref_=bo_ydw_table_185" xr:uid="{8D763ED6-2D87-E444-AB65-1E646ECAE3E3}"/>
    <hyperlink ref="B186" r:id="rId186" display="https://www.boxofficemojo.com/releasegroup/gr1469469189/?ref_=bo_ydw_table_186" xr:uid="{7B5B51D6-1498-214B-BE99-90E5D8ED656E}"/>
    <hyperlink ref="B187" r:id="rId187" display="https://www.boxofficemojo.com/releasegroup/gr1784697605/?ref_=bo_ydw_table_187" xr:uid="{59A83B2C-DF69-DE4C-A629-A6A75D3F9C34}"/>
    <hyperlink ref="B188" r:id="rId188" display="https://www.boxofficemojo.com/releasegroup/gr3177403141/?ref_=bo_ydw_table_188" xr:uid="{4F3760D6-8BF7-4A41-A4C4-BDD17C9EB13F}"/>
    <hyperlink ref="B189" r:id="rId189" display="https://www.boxofficemojo.com/releasegroup/gr4267725573/?ref_=bo_ydw_table_189" xr:uid="{BEC35010-7322-554F-A8EC-248EF1B86585}"/>
    <hyperlink ref="B190" r:id="rId190" display="https://www.boxofficemojo.com/releasegroup/gr3210957573/?ref_=bo_ydw_table_190" xr:uid="{1CD41593-1598-B548-B85C-397CD97F8466}"/>
    <hyperlink ref="B191" r:id="rId191" display="https://www.boxofficemojo.com/releasegroup/gr2355122949/?ref_=bo_ydw_table_191" xr:uid="{8CC368D2-C2B6-4B4F-B515-A6BAE554FD99}"/>
    <hyperlink ref="B192" r:id="rId192" display="https://www.boxofficemojo.com/releasegroup/gr292442885/?ref_=bo_ydw_table_192" xr:uid="{203D1A3E-1A12-8D46-A23B-BF37826A1836}"/>
    <hyperlink ref="B193" r:id="rId193" display="https://www.boxofficemojo.com/releasegroup/gr2808500997/?ref_=bo_ydw_table_193" xr:uid="{FA0149D1-832A-E94D-AB77-3578C5BC1669}"/>
    <hyperlink ref="B194" r:id="rId194" display="https://www.boxofficemojo.com/releasegroup/gr429085189/?ref_=bo_ydw_table_194" xr:uid="{E16124C8-E763-ED42-A408-4AC67F61A700}"/>
    <hyperlink ref="B195" r:id="rId195" display="https://www.boxofficemojo.com/releasegroup/gr3261616901/?ref_=bo_ydw_table_195" xr:uid="{87F426BB-7A41-2A44-8DBD-BFADA57418D0}"/>
    <hyperlink ref="B196" r:id="rId196" display="https://www.boxofficemojo.com/releasegroup/gr3144045317/?ref_=bo_ydw_table_196" xr:uid="{2FC78D0B-13C7-074E-BAC9-910C4B09B23B}"/>
    <hyperlink ref="B197" r:id="rId197" display="https://www.boxofficemojo.com/releasegroup/gr3563082501/?ref_=bo_ydw_table_197" xr:uid="{78CE1E59-5841-DC46-B2F9-07856BD2FD35}"/>
    <hyperlink ref="B198" r:id="rId198" display="https://www.boxofficemojo.com/releasegroup/gr1902990085/?ref_=bo_ydw_table_198" xr:uid="{96542B08-1C14-844B-AD34-72041F6FFE55}"/>
    <hyperlink ref="B199" r:id="rId199" display="https://www.boxofficemojo.com/releasegroup/gr4019343877/?ref_=bo_ydw_table_199" xr:uid="{A276AA35-8E39-8741-B9C2-58C927BE4143}"/>
    <hyperlink ref="B200" r:id="rId200" display="https://www.boxofficemojo.com/releasegroup/gr4268643077/?ref_=bo_ydw_table_200" xr:uid="{F20462E0-6DE6-8D48-AC57-2CF8025DDCEF}"/>
  </hyperlinks>
  <pageMargins left="0.7" right="0.7" top="0.75" bottom="0.75" header="0.3" footer="0.3"/>
  <legacyDrawing r:id="rId20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F6840-BD9F-504D-80CC-E8C1F987C4A2}">
  <dimension ref="A1:J201"/>
  <sheetViews>
    <sheetView workbookViewId="0">
      <selection activeCell="M34" sqref="M34"/>
    </sheetView>
  </sheetViews>
  <sheetFormatPr baseColWidth="10" defaultRowHeight="16" x14ac:dyDescent="0.2"/>
  <cols>
    <col min="3" max="3" width="24.5" customWidth="1"/>
    <col min="4" max="4" width="19.6640625" customWidth="1"/>
  </cols>
  <sheetData>
    <row r="1" spans="1:10" ht="18" x14ac:dyDescent="0.2">
      <c r="A1" s="18">
        <v>1</v>
      </c>
      <c r="B1" s="3" t="s">
        <v>1201</v>
      </c>
      <c r="C1" s="19">
        <v>1447138421</v>
      </c>
      <c r="D1" s="19">
        <v>636238421</v>
      </c>
      <c r="E1" s="20">
        <v>0.44</v>
      </c>
      <c r="F1" s="19">
        <v>810900000</v>
      </c>
      <c r="G1" s="20">
        <v>0.56000000000000005</v>
      </c>
      <c r="H1" t="str">
        <f>IFERROR(TRIM(LEFT(B1,FIND("(",B1)-1)),TRIM(B1))</f>
        <v>Barbie</v>
      </c>
      <c r="I1" t="str">
        <f>SUBSTITUTE(SUBSTITUTE(SUBSTITUTE(SUBSTITUTE(SUBSTITUTE(SUBSTITUTE(SUBSTITUTE(SUBSTITUTE(SUBSTITUTE(SUBSTITUTE(SUBSTITUTE(SUBSTITUTE(LOWER(LEFT(SUBSTITUTE(H1,"…",""),25)),":",""),",",""),".",""),"'",""),"’",""),"!",""),"*",""),"—",""),"–",""),"-",""),"&amp;","")," ","")</f>
        <v>barbie</v>
      </c>
      <c r="J1" t="str">
        <f>IFERROR(INDEX('Domestic 2023'!$J:$J,MATCH($I1,'Domestic 2023'!$I:$I,0)),IFERROR(INDEX('Domestic 2023'!$J:$J,MATCH($D1,'Domestic 2023'!$F:$F,0)),"Other"))</f>
        <v>Warner Bros.</v>
      </c>
    </row>
    <row r="2" spans="1:10" ht="18" x14ac:dyDescent="0.2">
      <c r="A2" s="18">
        <v>2</v>
      </c>
      <c r="B2" s="3" t="s">
        <v>1683</v>
      </c>
      <c r="C2" s="19">
        <v>1360783214</v>
      </c>
      <c r="D2" s="19">
        <v>574934330</v>
      </c>
      <c r="E2" s="21">
        <v>0.42299999999999999</v>
      </c>
      <c r="F2" s="19">
        <v>785848884</v>
      </c>
      <c r="G2" s="21">
        <v>0.57699999999999996</v>
      </c>
      <c r="H2" t="str">
        <f t="shared" ref="H2:H65" si="0">IFERROR(TRIM(LEFT(B2,FIND("(",B2)-1)),TRIM(B2))</f>
        <v>The Super Mario Bros. Movie</v>
      </c>
      <c r="I2" t="str">
        <f t="shared" ref="I2:I65" si="1">SUBSTITUTE(SUBSTITUTE(SUBSTITUTE(SUBSTITUTE(SUBSTITUTE(SUBSTITUTE(SUBSTITUTE(SUBSTITUTE(SUBSTITUTE(SUBSTITUTE(SUBSTITUTE(SUBSTITUTE(LOWER(LEFT(SUBSTITUTE(H2,"…",""),25)),":",""),",",""),".",""),"'",""),"’",""),"!",""),"*",""),"—",""),"–",""),"-",""),"&amp;","")," ","")</f>
        <v>thesupermariobrosmov</v>
      </c>
      <c r="J2" t="str">
        <f>IFERROR(INDEX('Domestic 2023'!$J:$J,MATCH($I2,'Domestic 2023'!$I:$I,0)),IFERROR(INDEX('Domestic 2023'!$J:$J,MATCH($D2,'Domestic 2023'!$F:$F,0)),"Other"))</f>
        <v>Universal</v>
      </c>
    </row>
    <row r="3" spans="1:10" ht="18" x14ac:dyDescent="0.2">
      <c r="A3" s="18">
        <v>3</v>
      </c>
      <c r="B3" s="3" t="s">
        <v>480</v>
      </c>
      <c r="C3" s="19">
        <v>975811333</v>
      </c>
      <c r="D3" s="19">
        <v>330078895</v>
      </c>
      <c r="E3" s="21">
        <v>0.33800000000000002</v>
      </c>
      <c r="F3" s="19">
        <v>645732438</v>
      </c>
      <c r="G3" s="21">
        <v>0.66200000000000003</v>
      </c>
      <c r="H3" t="str">
        <f t="shared" si="0"/>
        <v>Oppenheimer</v>
      </c>
      <c r="I3" t="str">
        <f t="shared" si="1"/>
        <v>oppenheimer</v>
      </c>
      <c r="J3" t="str">
        <f>IFERROR(INDEX('Domestic 2023'!$J:$J,MATCH($I3,'Domestic 2023'!$I:$I,0)),IFERROR(INDEX('Domestic 2023'!$J:$J,MATCH($D3,'Domestic 2023'!$F:$F,0)),"Other"))</f>
        <v>Universal</v>
      </c>
    </row>
    <row r="4" spans="1:10" ht="18" x14ac:dyDescent="0.2">
      <c r="A4" s="18">
        <v>4</v>
      </c>
      <c r="B4" s="3" t="s">
        <v>2181</v>
      </c>
      <c r="C4" s="19">
        <v>845555777</v>
      </c>
      <c r="D4" s="19">
        <v>358995815</v>
      </c>
      <c r="E4" s="21">
        <v>0.42499999999999999</v>
      </c>
      <c r="F4" s="19">
        <v>486559962</v>
      </c>
      <c r="G4" s="21">
        <v>0.57499999999999996</v>
      </c>
      <c r="H4" t="str">
        <f t="shared" si="0"/>
        <v>Guardians of the Galaxy Vol. 3</v>
      </c>
      <c r="I4" t="str">
        <f t="shared" si="1"/>
        <v>guardiansofthegalaxyv</v>
      </c>
      <c r="J4" t="str">
        <f>IFERROR(INDEX('Domestic 2023'!$J:$J,MATCH($I4,'Domestic 2023'!$I:$I,0)),IFERROR(INDEX('Domestic 2023'!$J:$J,MATCH($D4,'Domestic 2023'!$F:$F,0)),"Other"))</f>
        <v>Walt Disney</v>
      </c>
    </row>
    <row r="5" spans="1:10" ht="18" x14ac:dyDescent="0.2">
      <c r="A5" s="18">
        <v>5</v>
      </c>
      <c r="B5" s="3" t="s">
        <v>1695</v>
      </c>
      <c r="C5" s="19">
        <v>704875015</v>
      </c>
      <c r="D5" s="19">
        <v>146126015</v>
      </c>
      <c r="E5" s="21">
        <v>0.20699999999999999</v>
      </c>
      <c r="F5" s="19">
        <v>558749000</v>
      </c>
      <c r="G5" s="21">
        <v>0.79300000000000004</v>
      </c>
      <c r="H5" t="str">
        <f t="shared" si="0"/>
        <v>Fast X</v>
      </c>
      <c r="I5" t="str">
        <f t="shared" si="1"/>
        <v>fastx</v>
      </c>
      <c r="J5" t="str">
        <f>IFERROR(INDEX('Domestic 2023'!$J:$J,MATCH($I5,'Domestic 2023'!$I:$I,0)),IFERROR(INDEX('Domestic 2023'!$J:$J,MATCH($D5,'Domestic 2023'!$F:$F,0)),"Other"))</f>
        <v>Universal</v>
      </c>
    </row>
    <row r="6" spans="1:10" ht="18" x14ac:dyDescent="0.2">
      <c r="A6" s="18">
        <v>6</v>
      </c>
      <c r="B6" s="3" t="s">
        <v>2182</v>
      </c>
      <c r="C6" s="19">
        <v>690542303</v>
      </c>
      <c r="D6" s="19">
        <v>381311319</v>
      </c>
      <c r="E6" s="21">
        <v>0.55200000000000005</v>
      </c>
      <c r="F6" s="19">
        <v>309230984</v>
      </c>
      <c r="G6" s="21">
        <v>0.44800000000000001</v>
      </c>
      <c r="H6" t="str">
        <f t="shared" si="0"/>
        <v>Spider-Man: Across the Spider-Verse</v>
      </c>
      <c r="I6" t="str">
        <f t="shared" si="1"/>
        <v>spidermanacrossthesp</v>
      </c>
      <c r="J6" t="str">
        <f>IFERROR(INDEX('Domestic 2023'!$J:$J,MATCH($I6,'Domestic 2023'!$I:$I,0)),IFERROR(INDEX('Domestic 2023'!$J:$J,MATCH($D6,'Domestic 2023'!$F:$F,0)),"Other"))</f>
        <v>Sony Pictures</v>
      </c>
    </row>
    <row r="7" spans="1:10" ht="18" x14ac:dyDescent="0.2">
      <c r="A7" s="18">
        <v>7</v>
      </c>
      <c r="B7" s="3" t="s">
        <v>2183</v>
      </c>
      <c r="C7" s="19">
        <v>670491959</v>
      </c>
      <c r="D7" s="18" t="s">
        <v>850</v>
      </c>
      <c r="E7" s="18" t="s">
        <v>850</v>
      </c>
      <c r="F7" s="19">
        <v>670491959</v>
      </c>
      <c r="G7" s="20">
        <v>1</v>
      </c>
      <c r="H7" t="str">
        <f t="shared" si="0"/>
        <v>Full River Red</v>
      </c>
      <c r="I7" t="str">
        <f t="shared" si="1"/>
        <v>fullriverred</v>
      </c>
      <c r="J7" t="str">
        <f>IFERROR(INDEX('Domestic 2023'!$J:$J,MATCH($I7,'Domestic 2023'!$I:$I,0)),IFERROR(INDEX('Domestic 2023'!$J:$J,MATCH($D7,'Domestic 2023'!$F:$F,0)),"Other"))</f>
        <v>Other</v>
      </c>
    </row>
    <row r="8" spans="1:10" ht="18" x14ac:dyDescent="0.2">
      <c r="A8" s="18">
        <v>8</v>
      </c>
      <c r="B8" s="3" t="s">
        <v>969</v>
      </c>
      <c r="C8" s="19">
        <v>634502312</v>
      </c>
      <c r="D8" s="19">
        <v>218402312</v>
      </c>
      <c r="E8" s="21">
        <v>0.34399999999999997</v>
      </c>
      <c r="F8" s="19">
        <v>416100000</v>
      </c>
      <c r="G8" s="21">
        <v>0.65600000000000003</v>
      </c>
      <c r="H8" t="str">
        <f t="shared" si="0"/>
        <v>Wonka</v>
      </c>
      <c r="I8" t="str">
        <f t="shared" si="1"/>
        <v>wonka</v>
      </c>
      <c r="J8" t="str">
        <f>IFERROR(INDEX('Domestic 2023'!$J:$J,MATCH($I8,'Domestic 2023'!$I:$I,0)),IFERROR(INDEX('Domestic 2023'!$J:$J,MATCH($D8,'Domestic 2023'!$F:$F,0)),"Other"))</f>
        <v>Warner Bros.</v>
      </c>
    </row>
    <row r="9" spans="1:10" ht="18" x14ac:dyDescent="0.2">
      <c r="A9" s="18">
        <v>9</v>
      </c>
      <c r="B9" s="3" t="s">
        <v>2184</v>
      </c>
      <c r="C9" s="19">
        <v>615023132</v>
      </c>
      <c r="D9" s="19">
        <v>5023132</v>
      </c>
      <c r="E9" s="21">
        <v>8.0000000000000002E-3</v>
      </c>
      <c r="F9" s="19">
        <v>610000000</v>
      </c>
      <c r="G9" s="21">
        <v>0.99199999999999999</v>
      </c>
      <c r="H9" t="str">
        <f t="shared" si="0"/>
        <v>The Wandering Earth II</v>
      </c>
      <c r="I9" t="str">
        <f t="shared" si="1"/>
        <v>thewanderingearthii</v>
      </c>
      <c r="J9" t="str">
        <f>IFERROR(INDEX('Domestic 2023'!$J:$J,MATCH($I9,'Domestic 2023'!$I:$I,0)),IFERROR(INDEX('Domestic 2023'!$J:$J,MATCH($D9,'Domestic 2023'!$F:$F,0)),"Other"))</f>
        <v>Well Go USA</v>
      </c>
    </row>
    <row r="10" spans="1:10" ht="18" x14ac:dyDescent="0.2">
      <c r="A10" s="18">
        <v>10</v>
      </c>
      <c r="B10" s="3" t="s">
        <v>2185</v>
      </c>
      <c r="C10" s="19">
        <v>571125435</v>
      </c>
      <c r="D10" s="19">
        <v>172640980</v>
      </c>
      <c r="E10" s="21">
        <v>0.30199999999999999</v>
      </c>
      <c r="F10" s="19">
        <v>398484455</v>
      </c>
      <c r="G10" s="21">
        <v>0.69799999999999995</v>
      </c>
      <c r="H10" t="str">
        <f t="shared" si="0"/>
        <v>Mission: Impossible - Dead Reckoning Part One</v>
      </c>
      <c r="I10" t="str">
        <f t="shared" si="1"/>
        <v>missionimpossibledea</v>
      </c>
      <c r="J10" t="str">
        <f>IFERROR(INDEX('Domestic 2023'!$J:$J,MATCH($I10,'Domestic 2023'!$I:$I,0)),IFERROR(INDEX('Domestic 2023'!$J:$J,MATCH($D10,'Domestic 2023'!$F:$F,0)),"Other"))</f>
        <v>Paramount Pictures</v>
      </c>
    </row>
    <row r="11" spans="1:10" ht="18" x14ac:dyDescent="0.2">
      <c r="A11" s="18">
        <v>11</v>
      </c>
      <c r="B11" s="3" t="s">
        <v>1685</v>
      </c>
      <c r="C11" s="19">
        <v>569626289</v>
      </c>
      <c r="D11" s="19">
        <v>298172056</v>
      </c>
      <c r="E11" s="21">
        <v>0.52300000000000002</v>
      </c>
      <c r="F11" s="19">
        <v>271454233</v>
      </c>
      <c r="G11" s="21">
        <v>0.47699999999999998</v>
      </c>
      <c r="H11" t="str">
        <f t="shared" si="0"/>
        <v>The Little Mermaid</v>
      </c>
      <c r="I11" t="str">
        <f t="shared" si="1"/>
        <v>thelittlemermaid</v>
      </c>
      <c r="J11" t="str">
        <f>IFERROR(INDEX('Domestic 2023'!$J:$J,MATCH($I11,'Domestic 2023'!$I:$I,0)),IFERROR(INDEX('Domestic 2023'!$J:$J,MATCH($D11,'Domestic 2023'!$F:$F,0)),"Other"))</f>
        <v>Walt Disney</v>
      </c>
    </row>
    <row r="12" spans="1:10" ht="18" x14ac:dyDescent="0.2">
      <c r="A12" s="18">
        <v>12</v>
      </c>
      <c r="B12" s="3" t="s">
        <v>2186</v>
      </c>
      <c r="C12" s="19">
        <v>532600264</v>
      </c>
      <c r="D12" s="18" t="s">
        <v>850</v>
      </c>
      <c r="E12" s="18" t="s">
        <v>850</v>
      </c>
      <c r="F12" s="19">
        <v>532600264</v>
      </c>
      <c r="G12" s="20">
        <v>1</v>
      </c>
      <c r="H12" t="str">
        <f t="shared" si="0"/>
        <v>No More Bets</v>
      </c>
      <c r="I12" t="str">
        <f t="shared" si="1"/>
        <v>nomorebets</v>
      </c>
      <c r="J12" t="str">
        <f>IFERROR(INDEX('Domestic 2023'!$J:$J,MATCH($I12,'Domestic 2023'!$I:$I,0)),IFERROR(INDEX('Domestic 2023'!$J:$J,MATCH($D12,'Domestic 2023'!$F:$F,0)),"Other"))</f>
        <v>Other</v>
      </c>
    </row>
    <row r="13" spans="1:10" ht="18" x14ac:dyDescent="0.2">
      <c r="A13" s="18">
        <v>13</v>
      </c>
      <c r="B13" s="3" t="s">
        <v>1694</v>
      </c>
      <c r="C13" s="19">
        <v>496444308</v>
      </c>
      <c r="D13" s="19">
        <v>154426697</v>
      </c>
      <c r="E13" s="21">
        <v>0.311</v>
      </c>
      <c r="F13" s="19">
        <v>342017611</v>
      </c>
      <c r="G13" s="21">
        <v>0.68899999999999995</v>
      </c>
      <c r="H13" t="str">
        <f t="shared" si="0"/>
        <v>Elemental</v>
      </c>
      <c r="I13" t="str">
        <f t="shared" si="1"/>
        <v>elemental</v>
      </c>
      <c r="J13" t="str">
        <f>IFERROR(INDEX('Domestic 2023'!$J:$J,MATCH($I13,'Domestic 2023'!$I:$I,0)),IFERROR(INDEX('Domestic 2023'!$J:$J,MATCH($D13,'Domestic 2023'!$F:$F,0)),"Other"))</f>
        <v>Walt Disney</v>
      </c>
    </row>
    <row r="14" spans="1:10" ht="18" x14ac:dyDescent="0.2">
      <c r="A14" s="18">
        <v>14</v>
      </c>
      <c r="B14" s="3" t="s">
        <v>2187</v>
      </c>
      <c r="C14" s="19">
        <v>487637474</v>
      </c>
      <c r="D14" s="19">
        <v>1721446</v>
      </c>
      <c r="E14" s="21">
        <v>4.0000000000000001E-3</v>
      </c>
      <c r="F14" s="19">
        <v>485916028</v>
      </c>
      <c r="G14" s="21">
        <v>0.996</v>
      </c>
      <c r="H14" t="str">
        <f t="shared" si="0"/>
        <v>Lost in the Stars</v>
      </c>
      <c r="I14" t="str">
        <f t="shared" si="1"/>
        <v>lostinthestars</v>
      </c>
      <c r="J14" t="str">
        <f>IFERROR(INDEX('Domestic 2023'!$J:$J,MATCH($I14,'Domestic 2023'!$I:$I,0)),IFERROR(INDEX('Domestic 2023'!$J:$J,MATCH($D14,'Domestic 2023'!$F:$F,0)),"Other"))</f>
        <v>CMC Pictures</v>
      </c>
    </row>
    <row r="15" spans="1:10" ht="18" x14ac:dyDescent="0.2">
      <c r="A15" s="18">
        <v>15</v>
      </c>
      <c r="B15" s="3" t="s">
        <v>2188</v>
      </c>
      <c r="C15" s="19">
        <v>476071180</v>
      </c>
      <c r="D15" s="19">
        <v>214504909</v>
      </c>
      <c r="E15" s="21">
        <v>0.45100000000000001</v>
      </c>
      <c r="F15" s="19">
        <v>261566271</v>
      </c>
      <c r="G15" s="21">
        <v>0.54900000000000004</v>
      </c>
      <c r="H15" t="str">
        <f t="shared" si="0"/>
        <v>Ant-Man and the Wasp: Quantumania</v>
      </c>
      <c r="I15" t="str">
        <f t="shared" si="1"/>
        <v>antmanandthewaspqua</v>
      </c>
      <c r="J15" t="str">
        <f>IFERROR(INDEX('Domestic 2023'!$J:$J,MATCH($I15,'Domestic 2023'!$I:$I,0)),IFERROR(INDEX('Domestic 2023'!$J:$J,MATCH($D15,'Domestic 2023'!$F:$F,0)),"Other"))</f>
        <v>Walt Disney</v>
      </c>
    </row>
    <row r="16" spans="1:10" ht="18" x14ac:dyDescent="0.2">
      <c r="A16" s="18">
        <v>16</v>
      </c>
      <c r="B16" s="3" t="s">
        <v>1687</v>
      </c>
      <c r="C16" s="19">
        <v>447142521</v>
      </c>
      <c r="D16" s="19">
        <v>187131806</v>
      </c>
      <c r="E16" s="21">
        <v>0.41899999999999998</v>
      </c>
      <c r="F16" s="19">
        <v>260010715</v>
      </c>
      <c r="G16" s="21">
        <v>0.58099999999999996</v>
      </c>
      <c r="H16" t="str">
        <f t="shared" si="0"/>
        <v>John Wick: Chapter 4</v>
      </c>
      <c r="I16" t="str">
        <f t="shared" si="1"/>
        <v>johnwickchapter4</v>
      </c>
      <c r="J16" t="str">
        <f>IFERROR(INDEX('Domestic 2023'!$J:$J,MATCH($I16,'Domestic 2023'!$I:$I,0)),IFERROR(INDEX('Domestic 2023'!$J:$J,MATCH($D16,'Domestic 2023'!$F:$F,0)),"Other"))</f>
        <v>Lionsgate</v>
      </c>
    </row>
    <row r="17" spans="1:10" ht="18" x14ac:dyDescent="0.2">
      <c r="A17" s="18">
        <v>17</v>
      </c>
      <c r="B17" s="3" t="s">
        <v>2189</v>
      </c>
      <c r="C17" s="19">
        <v>441656550</v>
      </c>
      <c r="D17" s="19">
        <v>157341749</v>
      </c>
      <c r="E17" s="21">
        <v>0.35599999999999998</v>
      </c>
      <c r="F17" s="19">
        <v>284314801</v>
      </c>
      <c r="G17" s="21">
        <v>0.64400000000000002</v>
      </c>
      <c r="H17" t="str">
        <f t="shared" si="0"/>
        <v>Transformers: Rise of the Beasts</v>
      </c>
      <c r="I17" t="str">
        <f t="shared" si="1"/>
        <v>transformersriseofthe</v>
      </c>
      <c r="J17" t="str">
        <f>IFERROR(INDEX('Domestic 2023'!$J:$J,MATCH($I17,'Domestic 2023'!$I:$I,0)),IFERROR(INDEX('Domestic 2023'!$J:$J,MATCH($D17,'Domestic 2023'!$F:$F,0)),"Other"))</f>
        <v>Paramount Pictures</v>
      </c>
    </row>
    <row r="18" spans="1:10" ht="18" x14ac:dyDescent="0.2">
      <c r="A18" s="18">
        <v>18</v>
      </c>
      <c r="B18" s="3" t="s">
        <v>982</v>
      </c>
      <c r="C18" s="19">
        <v>440181226</v>
      </c>
      <c r="D18" s="19">
        <v>124481226</v>
      </c>
      <c r="E18" s="21">
        <v>0.28299999999999997</v>
      </c>
      <c r="F18" s="19">
        <v>315700000</v>
      </c>
      <c r="G18" s="21">
        <v>0.71699999999999997</v>
      </c>
      <c r="H18" t="str">
        <f t="shared" si="0"/>
        <v>Aquaman and the Lost Kingdom</v>
      </c>
      <c r="I18" t="str">
        <f t="shared" si="1"/>
        <v>aquamanandthelostking</v>
      </c>
      <c r="J18" t="str">
        <f>IFERROR(INDEX('Domestic 2023'!$J:$J,MATCH($I18,'Domestic 2023'!$I:$I,0)),IFERROR(INDEX('Domestic 2023'!$J:$J,MATCH($D18,'Domestic 2023'!$F:$F,0)),"Other"))</f>
        <v>Warner Bros.</v>
      </c>
    </row>
    <row r="19" spans="1:10" ht="18" x14ac:dyDescent="0.2">
      <c r="A19" s="18">
        <v>19</v>
      </c>
      <c r="B19" s="3" t="s">
        <v>1705</v>
      </c>
      <c r="C19" s="19">
        <v>398500317</v>
      </c>
      <c r="D19" s="19">
        <v>82600317</v>
      </c>
      <c r="E19" s="21">
        <v>0.20699999999999999</v>
      </c>
      <c r="F19" s="19">
        <v>315900000</v>
      </c>
      <c r="G19" s="21">
        <v>0.79300000000000004</v>
      </c>
      <c r="H19" t="str">
        <f t="shared" si="0"/>
        <v>Meg 2: The Trench</v>
      </c>
      <c r="I19" t="str">
        <f t="shared" si="1"/>
        <v>meg2thetrench</v>
      </c>
      <c r="J19" t="str">
        <f>IFERROR(INDEX('Domestic 2023'!$J:$J,MATCH($I19,'Domestic 2023'!$I:$I,0)),IFERROR(INDEX('Domestic 2023'!$J:$J,MATCH($D19,'Domestic 2023'!$F:$F,0)),"Other"))</f>
        <v>Warner Bros.</v>
      </c>
    </row>
    <row r="20" spans="1:10" ht="18" x14ac:dyDescent="0.2">
      <c r="A20" s="18">
        <v>20</v>
      </c>
      <c r="B20" s="3" t="s">
        <v>2190</v>
      </c>
      <c r="C20" s="19">
        <v>383963057</v>
      </c>
      <c r="D20" s="19">
        <v>174480468</v>
      </c>
      <c r="E20" s="21">
        <v>0.45400000000000001</v>
      </c>
      <c r="F20" s="19">
        <v>209482589</v>
      </c>
      <c r="G20" s="21">
        <v>0.54600000000000004</v>
      </c>
      <c r="H20" t="str">
        <f t="shared" si="0"/>
        <v>Indiana Jones and the Dial of Destiny</v>
      </c>
      <c r="I20" t="str">
        <f t="shared" si="1"/>
        <v>indianajonesandthedia</v>
      </c>
      <c r="J20" t="str">
        <f>IFERROR(INDEX('Domestic 2023'!$J:$J,MATCH($I20,'Domestic 2023'!$I:$I,0)),IFERROR(INDEX('Domestic 2023'!$J:$J,MATCH($D20,'Domestic 2023'!$F:$F,0)),"Other"))</f>
        <v>Walt Disney</v>
      </c>
    </row>
    <row r="21" spans="1:10" ht="18" x14ac:dyDescent="0.2">
      <c r="A21" s="18">
        <v>21</v>
      </c>
      <c r="B21" s="3" t="s">
        <v>2191</v>
      </c>
      <c r="C21" s="19">
        <v>373044244</v>
      </c>
      <c r="D21" s="19">
        <v>1706355</v>
      </c>
      <c r="E21" s="21">
        <v>5.0000000000000001E-3</v>
      </c>
      <c r="F21" s="19">
        <v>371337889</v>
      </c>
      <c r="G21" s="21">
        <v>0.995</v>
      </c>
      <c r="H21" t="str">
        <f t="shared" si="0"/>
        <v>Creation of the Gods I: Kingdom of Storms</v>
      </c>
      <c r="I21" t="str">
        <f t="shared" si="1"/>
        <v>creationofthegodsik</v>
      </c>
      <c r="J21" t="str">
        <f>IFERROR(INDEX('Domestic 2023'!$J:$J,MATCH($I21,'Domestic 2023'!$I:$I,0)),IFERROR(INDEX('Domestic 2023'!$J:$J,MATCH($D21,'Domestic 2023'!$F:$F,0)),"Other"))</f>
        <v>Well Go USA</v>
      </c>
    </row>
    <row r="22" spans="1:10" ht="18" x14ac:dyDescent="0.2">
      <c r="A22" s="18">
        <v>22</v>
      </c>
      <c r="B22" s="3" t="s">
        <v>2192</v>
      </c>
      <c r="C22" s="19">
        <v>347628052</v>
      </c>
      <c r="D22" s="19">
        <v>166350594</v>
      </c>
      <c r="E22" s="21">
        <v>0.47899999999999998</v>
      </c>
      <c r="F22" s="19">
        <v>181277458</v>
      </c>
      <c r="G22" s="21">
        <v>0.52100000000000002</v>
      </c>
      <c r="H22" t="str">
        <f t="shared" si="0"/>
        <v>The Hunger Games: The Ballad of Songbirds &amp; Snakes</v>
      </c>
      <c r="I22" t="str">
        <f t="shared" si="1"/>
        <v>thehungergamesthebal</v>
      </c>
      <c r="J22" t="str">
        <f>IFERROR(INDEX('Domestic 2023'!$J:$J,MATCH($I22,'Domestic 2023'!$I:$I,0)),IFERROR(INDEX('Domestic 2023'!$J:$J,MATCH($D22,'Domestic 2023'!$F:$F,0)),"Other"))</f>
        <v>Lionsgate</v>
      </c>
    </row>
    <row r="23" spans="1:10" ht="18" x14ac:dyDescent="0.2">
      <c r="A23" s="18">
        <v>23</v>
      </c>
      <c r="B23" s="3" t="s">
        <v>2193</v>
      </c>
      <c r="C23" s="19">
        <v>301957043</v>
      </c>
      <c r="D23" s="18" t="s">
        <v>850</v>
      </c>
      <c r="E23" s="18" t="s">
        <v>850</v>
      </c>
      <c r="F23" s="19">
        <v>301957043</v>
      </c>
      <c r="G23" s="20">
        <v>1</v>
      </c>
      <c r="H23" t="str">
        <f t="shared" si="0"/>
        <v>Never Say Never</v>
      </c>
      <c r="I23" t="str">
        <f t="shared" si="1"/>
        <v>neversaynever</v>
      </c>
      <c r="J23" t="str">
        <f>IFERROR(INDEX('Domestic 2023'!$J:$J,MATCH($I23,'Domestic 2023'!$I:$I,0)),IFERROR(INDEX('Domestic 2023'!$J:$J,MATCH($D23,'Domestic 2023'!$F:$F,0)),"Other"))</f>
        <v>Other</v>
      </c>
    </row>
    <row r="24" spans="1:10" ht="18" x14ac:dyDescent="0.2">
      <c r="A24" s="18">
        <v>24</v>
      </c>
      <c r="B24" s="3" t="s">
        <v>971</v>
      </c>
      <c r="C24" s="19">
        <v>300187799</v>
      </c>
      <c r="D24" s="19">
        <v>127630880</v>
      </c>
      <c r="E24" s="21">
        <v>0.42499999999999999</v>
      </c>
      <c r="F24" s="19">
        <v>172556919</v>
      </c>
      <c r="G24" s="21">
        <v>0.57499999999999996</v>
      </c>
      <c r="H24" t="str">
        <f t="shared" si="0"/>
        <v>Migration</v>
      </c>
      <c r="I24" t="str">
        <f t="shared" si="1"/>
        <v>migration</v>
      </c>
      <c r="J24" t="str">
        <f>IFERROR(INDEX('Domestic 2023'!$J:$J,MATCH($I24,'Domestic 2023'!$I:$I,0)),IFERROR(INDEX('Domestic 2023'!$J:$J,MATCH($D24,'Domestic 2023'!$F:$F,0)),"Other"))</f>
        <v>Universal</v>
      </c>
    </row>
    <row r="25" spans="1:10" ht="18" x14ac:dyDescent="0.2">
      <c r="A25" s="18">
        <v>25</v>
      </c>
      <c r="B25" s="3" t="s">
        <v>2194</v>
      </c>
      <c r="C25" s="19">
        <v>291493620</v>
      </c>
      <c r="D25" s="19">
        <v>137275620</v>
      </c>
      <c r="E25" s="21">
        <v>0.47099999999999997</v>
      </c>
      <c r="F25" s="19">
        <v>154218000</v>
      </c>
      <c r="G25" s="21">
        <v>0.52900000000000003</v>
      </c>
      <c r="H25" t="str">
        <f t="shared" si="0"/>
        <v>Five Nights at Freddy's</v>
      </c>
      <c r="I25" t="str">
        <f t="shared" si="1"/>
        <v>fivenightsatfreddys</v>
      </c>
      <c r="J25" t="str">
        <f>IFERROR(INDEX('Domestic 2023'!$J:$J,MATCH($I25,'Domestic 2023'!$I:$I,0)),IFERROR(INDEX('Domestic 2023'!$J:$J,MATCH($D25,'Domestic 2023'!$F:$F,0)),"Other"))</f>
        <v>Universal</v>
      </c>
    </row>
    <row r="26" spans="1:10" ht="18" x14ac:dyDescent="0.2">
      <c r="A26" s="18">
        <v>26</v>
      </c>
      <c r="B26" s="3" t="s">
        <v>2195</v>
      </c>
      <c r="C26" s="19">
        <v>282996427</v>
      </c>
      <c r="D26" s="19">
        <v>46832867</v>
      </c>
      <c r="E26" s="21">
        <v>0.16500000000000001</v>
      </c>
      <c r="F26" s="19">
        <v>236163560</v>
      </c>
      <c r="G26" s="21">
        <v>0.83499999999999996</v>
      </c>
      <c r="H26" t="str">
        <f t="shared" si="0"/>
        <v>The Boy and the Heron</v>
      </c>
      <c r="I26" t="str">
        <f t="shared" si="1"/>
        <v>theboyandtheheron</v>
      </c>
      <c r="J26" t="str">
        <f>IFERROR(INDEX('Domestic 2023'!$J:$J,MATCH($I26,'Domestic 2023'!$I:$I,0)),IFERROR(INDEX('Domestic 2023'!$J:$J,MATCH($D26,'Domestic 2023'!$F:$F,0)),"Other"))</f>
        <v>GKIDS</v>
      </c>
    </row>
    <row r="27" spans="1:10" ht="18" x14ac:dyDescent="0.2">
      <c r="A27" s="18">
        <v>27</v>
      </c>
      <c r="B27" s="3" t="s">
        <v>1692</v>
      </c>
      <c r="C27" s="19">
        <v>276148615</v>
      </c>
      <c r="D27" s="19">
        <v>156248615</v>
      </c>
      <c r="E27" s="21">
        <v>0.56599999999999995</v>
      </c>
      <c r="F27" s="19">
        <v>119900000</v>
      </c>
      <c r="G27" s="21">
        <v>0.434</v>
      </c>
      <c r="H27" t="str">
        <f t="shared" si="0"/>
        <v>Creed III</v>
      </c>
      <c r="I27" t="str">
        <f t="shared" si="1"/>
        <v>creediii</v>
      </c>
      <c r="J27" t="str">
        <f>IFERROR(INDEX('Domestic 2023'!$J:$J,MATCH($I27,'Domestic 2023'!$I:$I,0)),IFERROR(INDEX('Domestic 2023'!$J:$J,MATCH($D27,'Domestic 2023'!$F:$F,0)),"Other"))</f>
        <v>MGM</v>
      </c>
    </row>
    <row r="28" spans="1:10" ht="18" x14ac:dyDescent="0.2">
      <c r="A28" s="18">
        <v>28</v>
      </c>
      <c r="B28" s="3" t="s">
        <v>1700</v>
      </c>
      <c r="C28" s="19">
        <v>271433313</v>
      </c>
      <c r="D28" s="19">
        <v>108133313</v>
      </c>
      <c r="E28" s="21">
        <v>0.39800000000000002</v>
      </c>
      <c r="F28" s="19">
        <v>163300000</v>
      </c>
      <c r="G28" s="21">
        <v>0.60199999999999998</v>
      </c>
      <c r="H28" t="str">
        <f t="shared" si="0"/>
        <v>The Flash</v>
      </c>
      <c r="I28" t="str">
        <f t="shared" si="1"/>
        <v>theflash</v>
      </c>
      <c r="J28" t="str">
        <f>IFERROR(INDEX('Domestic 2023'!$J:$J,MATCH($I28,'Domestic 2023'!$I:$I,0)),IFERROR(INDEX('Domestic 2023'!$J:$J,MATCH($D28,'Domestic 2023'!$F:$F,0)),"Other"))</f>
        <v>Warner Bros.</v>
      </c>
    </row>
    <row r="29" spans="1:10" ht="18" x14ac:dyDescent="0.2">
      <c r="A29" s="18">
        <v>29</v>
      </c>
      <c r="B29" s="3" t="s">
        <v>1704</v>
      </c>
      <c r="C29" s="19">
        <v>269667073</v>
      </c>
      <c r="D29" s="19">
        <v>86267073</v>
      </c>
      <c r="E29" s="20">
        <v>0.32</v>
      </c>
      <c r="F29" s="19">
        <v>183400000</v>
      </c>
      <c r="G29" s="20">
        <v>0.68</v>
      </c>
      <c r="H29" t="str">
        <f t="shared" si="0"/>
        <v>The Nun II</v>
      </c>
      <c r="I29" t="str">
        <f t="shared" si="1"/>
        <v>thenunii</v>
      </c>
      <c r="J29" t="str">
        <f>IFERROR(INDEX('Domestic 2023'!$J:$J,MATCH($I29,'Domestic 2023'!$I:$I,0)),IFERROR(INDEX('Domestic 2023'!$J:$J,MATCH($D29,'Domestic 2023'!$F:$F,0)),"Other"))</f>
        <v>Warner Bros.</v>
      </c>
    </row>
    <row r="30" spans="1:10" ht="18" x14ac:dyDescent="0.2">
      <c r="A30" s="18">
        <v>30</v>
      </c>
      <c r="B30" s="3" t="s">
        <v>2196</v>
      </c>
      <c r="C30" s="19">
        <v>261656269</v>
      </c>
      <c r="D30" s="19">
        <v>180756269</v>
      </c>
      <c r="E30" s="21">
        <v>0.69099999999999995</v>
      </c>
      <c r="F30" s="19">
        <v>80900000</v>
      </c>
      <c r="G30" s="21">
        <v>0.309</v>
      </c>
      <c r="H30" t="str">
        <f t="shared" si="0"/>
        <v>Taylor Swift: The Eras Tour</v>
      </c>
      <c r="I30" t="str">
        <f t="shared" si="1"/>
        <v>taylorswifttheerasto</v>
      </c>
      <c r="J30" t="str">
        <f>IFERROR(INDEX('Domestic 2023'!$J:$J,MATCH($I30,'Domestic 2023'!$I:$I,0)),IFERROR(INDEX('Domestic 2023'!$J:$J,MATCH($D30,'Domestic 2023'!$F:$F,0)),"Other"))</f>
        <v>Other</v>
      </c>
    </row>
    <row r="31" spans="1:10" ht="18" x14ac:dyDescent="0.2">
      <c r="A31" s="18">
        <v>31</v>
      </c>
      <c r="B31" s="3" t="s">
        <v>1075</v>
      </c>
      <c r="C31" s="19">
        <v>254997360</v>
      </c>
      <c r="D31" s="19">
        <v>63973821</v>
      </c>
      <c r="E31" s="21">
        <v>0.251</v>
      </c>
      <c r="F31" s="19">
        <v>191023539</v>
      </c>
      <c r="G31" s="21">
        <v>0.749</v>
      </c>
      <c r="H31" t="str">
        <f t="shared" si="0"/>
        <v>Wish</v>
      </c>
      <c r="I31" t="str">
        <f t="shared" si="1"/>
        <v>wish</v>
      </c>
      <c r="J31" t="str">
        <f>IFERROR(INDEX('Domestic 2023'!$J:$J,MATCH($I31,'Domestic 2023'!$I:$I,0)),IFERROR(INDEX('Domestic 2023'!$J:$J,MATCH($D31,'Domestic 2023'!$F:$F,0)),"Other"))</f>
        <v>Walt Disney</v>
      </c>
    </row>
    <row r="32" spans="1:10" ht="18" x14ac:dyDescent="0.2">
      <c r="A32" s="18">
        <v>32</v>
      </c>
      <c r="B32" s="3" t="s">
        <v>1688</v>
      </c>
      <c r="C32" s="19">
        <v>250570396</v>
      </c>
      <c r="D32" s="19">
        <v>184178046</v>
      </c>
      <c r="E32" s="21">
        <v>0.73499999999999999</v>
      </c>
      <c r="F32" s="19">
        <v>66392350</v>
      </c>
      <c r="G32" s="21">
        <v>0.26500000000000001</v>
      </c>
      <c r="H32" t="str">
        <f t="shared" si="0"/>
        <v>Sound of Freedom</v>
      </c>
      <c r="I32" t="str">
        <f t="shared" si="1"/>
        <v>soundoffreedom</v>
      </c>
      <c r="J32" t="str">
        <f>IFERROR(INDEX('Domestic 2023'!$J:$J,MATCH($I32,'Domestic 2023'!$I:$I,0)),IFERROR(INDEX('Domestic 2023'!$J:$J,MATCH($D32,'Domestic 2023'!$F:$F,0)),"Other"))</f>
        <v>Angel Studios</v>
      </c>
    </row>
    <row r="33" spans="1:10" ht="18" x14ac:dyDescent="0.2">
      <c r="A33" s="18">
        <v>33</v>
      </c>
      <c r="B33" s="3" t="s">
        <v>2197</v>
      </c>
      <c r="C33" s="19">
        <v>250318788</v>
      </c>
      <c r="D33" s="18" t="s">
        <v>850</v>
      </c>
      <c r="E33" s="18" t="s">
        <v>850</v>
      </c>
      <c r="F33" s="19">
        <v>250318788</v>
      </c>
      <c r="G33" s="20">
        <v>1</v>
      </c>
      <c r="H33" t="str">
        <f t="shared" si="0"/>
        <v>Chang An</v>
      </c>
      <c r="I33" t="str">
        <f t="shared" si="1"/>
        <v>changan</v>
      </c>
      <c r="J33" t="str">
        <f>IFERROR(INDEX('Domestic 2023'!$J:$J,MATCH($I33,'Domestic 2023'!$I:$I,0)),IFERROR(INDEX('Domestic 2023'!$J:$J,MATCH($D33,'Domestic 2023'!$F:$F,0)),"Other"))</f>
        <v>Other</v>
      </c>
    </row>
    <row r="34" spans="1:10" ht="18" x14ac:dyDescent="0.2">
      <c r="A34" s="18">
        <v>34</v>
      </c>
      <c r="B34" s="3" t="s">
        <v>1160</v>
      </c>
      <c r="C34" s="19">
        <v>222435664</v>
      </c>
      <c r="D34" s="19">
        <v>61524375</v>
      </c>
      <c r="E34" s="21">
        <v>0.27700000000000002</v>
      </c>
      <c r="F34" s="19">
        <v>160911289</v>
      </c>
      <c r="G34" s="21">
        <v>0.72299999999999998</v>
      </c>
      <c r="H34" t="str">
        <f t="shared" si="0"/>
        <v>Napoleon</v>
      </c>
      <c r="I34" t="str">
        <f t="shared" si="1"/>
        <v>napoleon</v>
      </c>
      <c r="J34" t="str">
        <f>IFERROR(INDEX('Domestic 2023'!$J:$J,MATCH($I34,'Domestic 2023'!$I:$I,0)),IFERROR(INDEX('Domestic 2023'!$J:$J,MATCH($D34,'Domestic 2023'!$F:$F,0)),"Other"))</f>
        <v>Sony Pictures</v>
      </c>
    </row>
    <row r="35" spans="1:10" ht="18" x14ac:dyDescent="0.2">
      <c r="A35" s="18">
        <v>35</v>
      </c>
      <c r="B35" s="3" t="s">
        <v>977</v>
      </c>
      <c r="C35" s="19">
        <v>220332985</v>
      </c>
      <c r="D35" s="19">
        <v>88319668</v>
      </c>
      <c r="E35" s="21">
        <v>0.40100000000000002</v>
      </c>
      <c r="F35" s="19">
        <v>132013317</v>
      </c>
      <c r="G35" s="21">
        <v>0.59899999999999998</v>
      </c>
      <c r="H35" t="str">
        <f t="shared" si="0"/>
        <v>Anyone But You</v>
      </c>
      <c r="I35" t="str">
        <f t="shared" si="1"/>
        <v>anyonebutyou</v>
      </c>
      <c r="J35" t="str">
        <f>IFERROR(INDEX('Domestic 2023'!$J:$J,MATCH($I35,'Domestic 2023'!$I:$I,0)),IFERROR(INDEX('Domestic 2023'!$J:$J,MATCH($D35,'Domestic 2023'!$F:$F,0)),"Other"))</f>
        <v>Sony Pictures</v>
      </c>
    </row>
    <row r="36" spans="1:10" ht="18" x14ac:dyDescent="0.2">
      <c r="A36" s="18">
        <v>36</v>
      </c>
      <c r="B36" s="3" t="s">
        <v>2198</v>
      </c>
      <c r="C36" s="19">
        <v>218069789</v>
      </c>
      <c r="D36" s="18" t="s">
        <v>850</v>
      </c>
      <c r="E36" s="18" t="s">
        <v>850</v>
      </c>
      <c r="F36" s="19">
        <v>218069789</v>
      </c>
      <c r="G36" s="20">
        <v>1</v>
      </c>
      <c r="H36" t="str">
        <f t="shared" si="0"/>
        <v>Boonie Bears: Guardian Code</v>
      </c>
      <c r="I36" t="str">
        <f t="shared" si="1"/>
        <v>booniebearsguardianco</v>
      </c>
      <c r="J36" t="str">
        <f>IFERROR(INDEX('Domestic 2023'!$J:$J,MATCH($I36,'Domestic 2023'!$I:$I,0)),IFERROR(INDEX('Domestic 2023'!$J:$J,MATCH($D36,'Domestic 2023'!$F:$F,0)),"Other"))</f>
        <v>Other</v>
      </c>
    </row>
    <row r="37" spans="1:10" ht="18" x14ac:dyDescent="0.2">
      <c r="A37" s="18">
        <v>37</v>
      </c>
      <c r="B37" s="3" t="s">
        <v>1164</v>
      </c>
      <c r="C37" s="19">
        <v>209646030</v>
      </c>
      <c r="D37" s="19">
        <v>103270155</v>
      </c>
      <c r="E37" s="21">
        <v>0.49299999999999999</v>
      </c>
      <c r="F37" s="19">
        <v>106375875</v>
      </c>
      <c r="G37" s="21">
        <v>0.50700000000000001</v>
      </c>
      <c r="H37" t="str">
        <f t="shared" si="0"/>
        <v>Trolls Band Together</v>
      </c>
      <c r="I37" t="str">
        <f t="shared" si="1"/>
        <v>trollsbandtogether</v>
      </c>
      <c r="J37" t="str">
        <f>IFERROR(INDEX('Domestic 2023'!$J:$J,MATCH($I37,'Domestic 2023'!$I:$I,0)),IFERROR(INDEX('Domestic 2023'!$J:$J,MATCH($D37,'Domestic 2023'!$F:$F,0)),"Other"))</f>
        <v>Universal</v>
      </c>
    </row>
    <row r="38" spans="1:10" ht="18" x14ac:dyDescent="0.2">
      <c r="A38" s="18">
        <v>38</v>
      </c>
      <c r="B38" s="3" t="s">
        <v>1478</v>
      </c>
      <c r="C38" s="19">
        <v>206136825</v>
      </c>
      <c r="D38" s="19">
        <v>84500223</v>
      </c>
      <c r="E38" s="20">
        <v>0.41</v>
      </c>
      <c r="F38" s="19">
        <v>121636602</v>
      </c>
      <c r="G38" s="20">
        <v>0.59</v>
      </c>
      <c r="H38" t="str">
        <f t="shared" si="0"/>
        <v>The Marvels</v>
      </c>
      <c r="I38" t="str">
        <f t="shared" si="1"/>
        <v>themarvels</v>
      </c>
      <c r="J38" t="str">
        <f>IFERROR(INDEX('Domestic 2023'!$J:$J,MATCH($I38,'Domestic 2023'!$I:$I,0)),IFERROR(INDEX('Domestic 2023'!$J:$J,MATCH($D38,'Domestic 2023'!$F:$F,0)),"Other"))</f>
        <v>Walt Disney</v>
      </c>
    </row>
    <row r="39" spans="1:10" ht="18" x14ac:dyDescent="0.2">
      <c r="A39" s="18">
        <v>39</v>
      </c>
      <c r="B39" s="3" t="s">
        <v>2199</v>
      </c>
      <c r="C39" s="19">
        <v>205460387</v>
      </c>
      <c r="D39" s="19">
        <v>93549650</v>
      </c>
      <c r="E39" s="21">
        <v>0.45500000000000002</v>
      </c>
      <c r="F39" s="19">
        <v>111910737</v>
      </c>
      <c r="G39" s="21">
        <v>0.54500000000000004</v>
      </c>
      <c r="H39" t="str">
        <f t="shared" si="0"/>
        <v>Dungeons &amp; Dragons: Honor Among Thieves</v>
      </c>
      <c r="I39" t="str">
        <f t="shared" si="1"/>
        <v>dungeonsdragonshonor</v>
      </c>
      <c r="J39" t="str">
        <f>IFERROR(INDEX('Domestic 2023'!$J:$J,MATCH($I39,'Domestic 2023'!$I:$I,0)),IFERROR(INDEX('Domestic 2023'!$J:$J,MATCH($D39,'Domestic 2023'!$F:$F,0)),"Other"))</f>
        <v>Paramount Pictures</v>
      </c>
    </row>
    <row r="40" spans="1:10" ht="18" x14ac:dyDescent="0.2">
      <c r="A40" s="18">
        <v>40</v>
      </c>
      <c r="B40" s="3" t="s">
        <v>1711</v>
      </c>
      <c r="C40" s="19">
        <v>205098869</v>
      </c>
      <c r="D40" s="19">
        <v>65343309</v>
      </c>
      <c r="E40" s="21">
        <v>0.31900000000000001</v>
      </c>
      <c r="F40" s="19">
        <v>139755560</v>
      </c>
      <c r="G40" s="21">
        <v>0.68100000000000005</v>
      </c>
      <c r="H40" t="str">
        <f t="shared" si="0"/>
        <v>PAW Patrol: The Mighty Movie</v>
      </c>
      <c r="I40" t="str">
        <f t="shared" si="1"/>
        <v>pawpatrolthemightymo</v>
      </c>
      <c r="J40" t="str">
        <f>IFERROR(INDEX('Domestic 2023'!$J:$J,MATCH($I40,'Domestic 2023'!$I:$I,0)),IFERROR(INDEX('Domestic 2023'!$J:$J,MATCH($D40,'Domestic 2023'!$F:$F,0)),"Other"))</f>
        <v>Paramount Pictures</v>
      </c>
    </row>
    <row r="41" spans="1:10" ht="18" x14ac:dyDescent="0.2">
      <c r="A41" s="18">
        <v>41</v>
      </c>
      <c r="B41" s="3" t="s">
        <v>1703</v>
      </c>
      <c r="C41" s="19">
        <v>191067560</v>
      </c>
      <c r="D41" s="19">
        <v>92373751</v>
      </c>
      <c r="E41" s="21">
        <v>0.48299999999999998</v>
      </c>
      <c r="F41" s="19">
        <v>98693809</v>
      </c>
      <c r="G41" s="21">
        <v>0.51700000000000002</v>
      </c>
      <c r="H41" t="str">
        <f t="shared" si="0"/>
        <v>The Equalizer 3</v>
      </c>
      <c r="I41" t="str">
        <f t="shared" si="1"/>
        <v>theequalizer3</v>
      </c>
      <c r="J41" t="str">
        <f>IFERROR(INDEX('Domestic 2023'!$J:$J,MATCH($I41,'Domestic 2023'!$I:$I,0)),IFERROR(INDEX('Domestic 2023'!$J:$J,MATCH($D41,'Domestic 2023'!$F:$F,0)),"Other"))</f>
        <v>Sony Pictures</v>
      </c>
    </row>
    <row r="42" spans="1:10" ht="18" x14ac:dyDescent="0.2">
      <c r="A42" s="18">
        <v>42</v>
      </c>
      <c r="B42" s="3" t="s">
        <v>2200</v>
      </c>
      <c r="C42" s="19">
        <v>189404720</v>
      </c>
      <c r="D42" s="18" t="s">
        <v>850</v>
      </c>
      <c r="E42" s="18" t="s">
        <v>850</v>
      </c>
      <c r="F42" s="19">
        <v>189404720</v>
      </c>
      <c r="G42" s="20">
        <v>1</v>
      </c>
      <c r="H42" t="str">
        <f t="shared" si="0"/>
        <v>Under the Light</v>
      </c>
      <c r="I42" t="str">
        <f t="shared" si="1"/>
        <v>underthelight</v>
      </c>
      <c r="J42" t="str">
        <f>IFERROR(INDEX('Domestic 2023'!$J:$J,MATCH($I42,'Domestic 2023'!$I:$I,0)),IFERROR(INDEX('Domestic 2023'!$J:$J,MATCH($D42,'Domestic 2023'!$F:$F,0)),"Other"))</f>
        <v>Other</v>
      </c>
    </row>
    <row r="43" spans="1:10" ht="18" x14ac:dyDescent="0.2">
      <c r="A43" s="18">
        <v>43</v>
      </c>
      <c r="B43" s="3" t="s">
        <v>1706</v>
      </c>
      <c r="C43" s="19">
        <v>189086877</v>
      </c>
      <c r="D43" s="19">
        <v>82156962</v>
      </c>
      <c r="E43" s="21">
        <v>0.434</v>
      </c>
      <c r="F43" s="19">
        <v>106929915</v>
      </c>
      <c r="G43" s="21">
        <v>0.56599999999999995</v>
      </c>
      <c r="H43" t="str">
        <f t="shared" si="0"/>
        <v>Insidious: The Red Door</v>
      </c>
      <c r="I43" t="str">
        <f t="shared" si="1"/>
        <v>insidiousthereddoor</v>
      </c>
      <c r="J43" t="str">
        <f>IFERROR(INDEX('Domestic 2023'!$J:$J,MATCH($I43,'Domestic 2023'!$I:$I,0)),IFERROR(INDEX('Domestic 2023'!$J:$J,MATCH($D43,'Domestic 2023'!$F:$F,0)),"Other"))</f>
        <v>Sony Pictures</v>
      </c>
    </row>
    <row r="44" spans="1:10" ht="18" x14ac:dyDescent="0.2">
      <c r="A44" s="18">
        <v>44</v>
      </c>
      <c r="B44" s="3" t="s">
        <v>2201</v>
      </c>
      <c r="C44" s="19">
        <v>181935518</v>
      </c>
      <c r="D44" s="19">
        <v>118700272</v>
      </c>
      <c r="E44" s="21">
        <v>0.65200000000000002</v>
      </c>
      <c r="F44" s="19">
        <v>63235246</v>
      </c>
      <c r="G44" s="21">
        <v>0.34799999999999998</v>
      </c>
      <c r="H44" t="str">
        <f t="shared" si="0"/>
        <v>Teenage Mutant Ninja Turtles: Mutant Mayhem</v>
      </c>
      <c r="I44" t="str">
        <f t="shared" si="1"/>
        <v>teenagemutantninjaturt</v>
      </c>
      <c r="J44" t="str">
        <f>IFERROR(INDEX('Domestic 2023'!$J:$J,MATCH($I44,'Domestic 2023'!$I:$I,0)),IFERROR(INDEX('Domestic 2023'!$J:$J,MATCH($D44,'Domestic 2023'!$F:$F,0)),"Other"))</f>
        <v>Paramount Pictures</v>
      </c>
    </row>
    <row r="45" spans="1:10" ht="18" x14ac:dyDescent="0.2">
      <c r="A45" s="18">
        <v>45</v>
      </c>
      <c r="B45" s="3" t="s">
        <v>1699</v>
      </c>
      <c r="C45" s="19">
        <v>166577232</v>
      </c>
      <c r="D45" s="19">
        <v>108391107</v>
      </c>
      <c r="E45" s="21">
        <v>0.65100000000000002</v>
      </c>
      <c r="F45" s="19">
        <v>58186125</v>
      </c>
      <c r="G45" s="21">
        <v>0.34899999999999998</v>
      </c>
      <c r="H45" t="str">
        <f t="shared" si="0"/>
        <v>Scream VI</v>
      </c>
      <c r="I45" t="str">
        <f t="shared" si="1"/>
        <v>screamvi</v>
      </c>
      <c r="J45" t="str">
        <f>IFERROR(INDEX('Domestic 2023'!$J:$J,MATCH($I45,'Domestic 2023'!$I:$I,0)),IFERROR(INDEX('Domestic 2023'!$J:$J,MATCH($D45,'Domestic 2023'!$F:$F,0)),"Other"))</f>
        <v>Paramount Pictures</v>
      </c>
    </row>
    <row r="46" spans="1:10" ht="18" x14ac:dyDescent="0.2">
      <c r="A46" s="18">
        <v>46</v>
      </c>
      <c r="B46" s="3" t="s">
        <v>2202</v>
      </c>
      <c r="C46" s="19">
        <v>165276468</v>
      </c>
      <c r="D46" s="18" t="s">
        <v>850</v>
      </c>
      <c r="E46" s="18" t="s">
        <v>850</v>
      </c>
      <c r="F46" s="19">
        <v>165276468</v>
      </c>
      <c r="G46" s="20">
        <v>1</v>
      </c>
      <c r="H46" t="str">
        <f t="shared" si="0"/>
        <v>Godspeed</v>
      </c>
      <c r="I46" t="str">
        <f t="shared" si="1"/>
        <v>godspeed</v>
      </c>
      <c r="J46" t="str">
        <f>IFERROR(INDEX('Domestic 2023'!$J:$J,MATCH($I46,'Domestic 2023'!$I:$I,0)),IFERROR(INDEX('Domestic 2023'!$J:$J,MATCH($D46,'Domestic 2023'!$F:$F,0)),"Other"))</f>
        <v>Other</v>
      </c>
    </row>
    <row r="47" spans="1:10" ht="18" x14ac:dyDescent="0.2">
      <c r="A47" s="18">
        <v>47</v>
      </c>
      <c r="B47" s="3" t="s">
        <v>2203</v>
      </c>
      <c r="C47" s="19">
        <v>159776483</v>
      </c>
      <c r="D47" s="18" t="s">
        <v>850</v>
      </c>
      <c r="E47" s="18" t="s">
        <v>850</v>
      </c>
      <c r="F47" s="19">
        <v>159776483</v>
      </c>
      <c r="G47" s="20">
        <v>1</v>
      </c>
      <c r="H47" t="str">
        <f t="shared" si="0"/>
        <v>Johnny Keep Walking!</v>
      </c>
      <c r="I47" t="str">
        <f t="shared" si="1"/>
        <v>johnnykeepwalking</v>
      </c>
      <c r="J47" t="str">
        <f>IFERROR(INDEX('Domestic 2023'!$J:$J,MATCH($I47,'Domestic 2023'!$I:$I,0)),IFERROR(INDEX('Domestic 2023'!$J:$J,MATCH($D47,'Domestic 2023'!$F:$F,0)),"Other"))</f>
        <v>Other</v>
      </c>
    </row>
    <row r="48" spans="1:10" ht="18" x14ac:dyDescent="0.2">
      <c r="A48" s="18">
        <v>48</v>
      </c>
      <c r="B48" s="3" t="s">
        <v>1178</v>
      </c>
      <c r="C48" s="19">
        <v>158772599</v>
      </c>
      <c r="D48" s="19">
        <v>68035488</v>
      </c>
      <c r="E48" s="21">
        <v>0.42899999999999999</v>
      </c>
      <c r="F48" s="19">
        <v>90737111</v>
      </c>
      <c r="G48" s="21">
        <v>0.57099999999999995</v>
      </c>
      <c r="H48" t="str">
        <f t="shared" si="0"/>
        <v>Killers of the Flower Moon</v>
      </c>
      <c r="I48" t="str">
        <f t="shared" si="1"/>
        <v>killersoftheflowermoo</v>
      </c>
      <c r="J48" t="str">
        <f>IFERROR(INDEX('Domestic 2023'!$J:$J,MATCH($I48,'Domestic 2023'!$I:$I,0)),IFERROR(INDEX('Domestic 2023'!$J:$J,MATCH($D48,'Domestic 2023'!$F:$F,0)),"Other"))</f>
        <v>Paramount Pictures</v>
      </c>
    </row>
    <row r="49" spans="1:10" ht="18" x14ac:dyDescent="0.2">
      <c r="A49" s="18">
        <v>49</v>
      </c>
      <c r="B49" s="3" t="s">
        <v>1709</v>
      </c>
      <c r="C49" s="19">
        <v>147133054</v>
      </c>
      <c r="D49" s="19">
        <v>67233054</v>
      </c>
      <c r="E49" s="21">
        <v>0.45700000000000002</v>
      </c>
      <c r="F49" s="19">
        <v>79900000</v>
      </c>
      <c r="G49" s="21">
        <v>0.54300000000000004</v>
      </c>
      <c r="H49" t="str">
        <f t="shared" si="0"/>
        <v>Evil Dead Rise</v>
      </c>
      <c r="I49" t="str">
        <f t="shared" si="1"/>
        <v>evildeadrise</v>
      </c>
      <c r="J49" t="str">
        <f>IFERROR(INDEX('Domestic 2023'!$J:$J,MATCH($I49,'Domestic 2023'!$I:$I,0)),IFERROR(INDEX('Domestic 2023'!$J:$J,MATCH($D49,'Domestic 2023'!$F:$F,0)),"Other"))</f>
        <v>Warner Bros.</v>
      </c>
    </row>
    <row r="50" spans="1:10" ht="18" x14ac:dyDescent="0.2">
      <c r="A50" s="18">
        <v>50</v>
      </c>
      <c r="B50" s="3" t="s">
        <v>2204</v>
      </c>
      <c r="C50" s="19">
        <v>141589956</v>
      </c>
      <c r="D50" s="18" t="s">
        <v>850</v>
      </c>
      <c r="E50" s="18" t="s">
        <v>850</v>
      </c>
      <c r="F50" s="19">
        <v>141589956</v>
      </c>
      <c r="G50" s="20">
        <v>1</v>
      </c>
      <c r="H50" t="str">
        <f t="shared" si="0"/>
        <v>The Ex-Files 4: Marriage Plan</v>
      </c>
      <c r="I50" t="str">
        <f t="shared" si="1"/>
        <v>theexfiles4marriage</v>
      </c>
      <c r="J50" t="str">
        <f>IFERROR(INDEX('Domestic 2023'!$J:$J,MATCH($I50,'Domestic 2023'!$I:$I,0)),IFERROR(INDEX('Domestic 2023'!$J:$J,MATCH($D50,'Domestic 2023'!$F:$F,0)),"Other"))</f>
        <v>Other</v>
      </c>
    </row>
    <row r="51" spans="1:10" ht="18" x14ac:dyDescent="0.2">
      <c r="A51" s="18">
        <v>51</v>
      </c>
      <c r="B51" s="3" t="s">
        <v>2205</v>
      </c>
      <c r="C51" s="19">
        <v>136784593</v>
      </c>
      <c r="D51" s="19">
        <v>803189</v>
      </c>
      <c r="E51" s="21">
        <v>6.0000000000000001E-3</v>
      </c>
      <c r="F51" s="19">
        <v>135981404</v>
      </c>
      <c r="G51" s="21">
        <v>0.99399999999999999</v>
      </c>
      <c r="H51" t="str">
        <f t="shared" si="0"/>
        <v>Hidden Blade</v>
      </c>
      <c r="I51" t="str">
        <f t="shared" si="1"/>
        <v>hiddenblade</v>
      </c>
      <c r="J51" t="str">
        <f>IFERROR(INDEX('Domestic 2023'!$J:$J,MATCH($I51,'Domestic 2023'!$I:$I,0)),IFERROR(INDEX('Domestic 2023'!$J:$J,MATCH($D51,'Domestic 2023'!$F:$F,0)),"Other"))</f>
        <v>Well Go USA</v>
      </c>
    </row>
    <row r="52" spans="1:10" ht="18" x14ac:dyDescent="0.2">
      <c r="A52" s="18">
        <v>52</v>
      </c>
      <c r="B52" s="3" t="s">
        <v>1710</v>
      </c>
      <c r="C52" s="19">
        <v>136294607</v>
      </c>
      <c r="D52" s="19">
        <v>65537395</v>
      </c>
      <c r="E52" s="21">
        <v>0.48099999999999998</v>
      </c>
      <c r="F52" s="19">
        <v>70757212</v>
      </c>
      <c r="G52" s="21">
        <v>0.51900000000000002</v>
      </c>
      <c r="H52" t="str">
        <f t="shared" si="0"/>
        <v>The Exorcist: Believer</v>
      </c>
      <c r="I52" t="str">
        <f t="shared" si="1"/>
        <v>theexorcistbeliever</v>
      </c>
      <c r="J52" t="str">
        <f>IFERROR(INDEX('Domestic 2023'!$J:$J,MATCH($I52,'Domestic 2023'!$I:$I,0)),IFERROR(INDEX('Domestic 2023'!$J:$J,MATCH($D52,'Domestic 2023'!$F:$F,0)),"Other"))</f>
        <v>Universal</v>
      </c>
    </row>
    <row r="53" spans="1:10" ht="18" x14ac:dyDescent="0.2">
      <c r="A53" s="18">
        <v>53</v>
      </c>
      <c r="B53" s="3" t="s">
        <v>1714</v>
      </c>
      <c r="C53" s="19">
        <v>134138006</v>
      </c>
      <c r="D53" s="19">
        <v>57638006</v>
      </c>
      <c r="E53" s="20">
        <v>0.43</v>
      </c>
      <c r="F53" s="19">
        <v>76500000</v>
      </c>
      <c r="G53" s="20">
        <v>0.56999999999999995</v>
      </c>
      <c r="H53" t="str">
        <f t="shared" si="0"/>
        <v>Shazam! Fury of the Gods</v>
      </c>
      <c r="I53" t="str">
        <f t="shared" si="1"/>
        <v>shazamfuryofthegods</v>
      </c>
      <c r="J53" t="str">
        <f>IFERROR(INDEX('Domestic 2023'!$J:$J,MATCH($I53,'Domestic 2023'!$I:$I,0)),IFERROR(INDEX('Domestic 2023'!$J:$J,MATCH($D53,'Domestic 2023'!$F:$F,0)),"Other"))</f>
        <v>Warner Bros.</v>
      </c>
    </row>
    <row r="54" spans="1:10" ht="18" x14ac:dyDescent="0.2">
      <c r="A54" s="18">
        <v>54</v>
      </c>
      <c r="B54" s="3" t="s">
        <v>2206</v>
      </c>
      <c r="C54" s="19">
        <v>133607631</v>
      </c>
      <c r="D54" s="19">
        <v>9575</v>
      </c>
      <c r="E54" s="18" t="s">
        <v>909</v>
      </c>
      <c r="F54" s="19">
        <v>133598056</v>
      </c>
      <c r="G54" s="20">
        <v>1</v>
      </c>
      <c r="H54" t="str">
        <f t="shared" si="0"/>
        <v>Deep Sea</v>
      </c>
      <c r="I54" t="str">
        <f t="shared" si="1"/>
        <v>deepsea</v>
      </c>
      <c r="J54" t="str">
        <f>IFERROR(INDEX('Domestic 2023'!$J:$J,MATCH($I54,'Domestic 2023'!$I:$I,0)),IFERROR(INDEX('Domestic 2023'!$J:$J,MATCH($D54,'Domestic 2023'!$F:$F,0)),"Other"))</f>
        <v>Other</v>
      </c>
    </row>
    <row r="55" spans="1:10" ht="18" x14ac:dyDescent="0.2">
      <c r="A55" s="18">
        <v>55</v>
      </c>
      <c r="B55" s="3" t="s">
        <v>1707</v>
      </c>
      <c r="C55" s="19">
        <v>130788072</v>
      </c>
      <c r="D55" s="19">
        <v>72488072</v>
      </c>
      <c r="E55" s="21">
        <v>0.55400000000000005</v>
      </c>
      <c r="F55" s="19">
        <v>58300000</v>
      </c>
      <c r="G55" s="21">
        <v>0.44600000000000001</v>
      </c>
      <c r="H55" t="str">
        <f t="shared" si="0"/>
        <v>Blue Beetle</v>
      </c>
      <c r="I55" t="str">
        <f t="shared" si="1"/>
        <v>bluebeetle</v>
      </c>
      <c r="J55" t="str">
        <f>IFERROR(INDEX('Domestic 2023'!$J:$J,MATCH($I55,'Domestic 2023'!$I:$I,0)),IFERROR(INDEX('Domestic 2023'!$J:$J,MATCH($D55,'Domestic 2023'!$F:$F,0)),"Other"))</f>
        <v>Warner Bros.</v>
      </c>
    </row>
    <row r="56" spans="1:10" ht="18" x14ac:dyDescent="0.2">
      <c r="A56" s="18">
        <v>56</v>
      </c>
      <c r="B56" s="3" t="s">
        <v>2207</v>
      </c>
      <c r="C56" s="19">
        <v>128818285</v>
      </c>
      <c r="D56" s="18" t="s">
        <v>850</v>
      </c>
      <c r="E56" s="18" t="s">
        <v>850</v>
      </c>
      <c r="F56" s="19">
        <v>128818285</v>
      </c>
      <c r="G56" s="20">
        <v>1</v>
      </c>
      <c r="H56" t="str">
        <f t="shared" si="0"/>
        <v>One and Only</v>
      </c>
      <c r="I56" t="str">
        <f t="shared" si="1"/>
        <v>oneandonly</v>
      </c>
      <c r="J56" t="str">
        <f>IFERROR(INDEX('Domestic 2023'!$J:$J,MATCH($I56,'Domestic 2023'!$I:$I,0)),IFERROR(INDEX('Domestic 2023'!$J:$J,MATCH($D56,'Domestic 2023'!$F:$F,0)),"Other"))</f>
        <v>Other</v>
      </c>
    </row>
    <row r="57" spans="1:10" ht="18" x14ac:dyDescent="0.2">
      <c r="A57" s="18">
        <v>57</v>
      </c>
      <c r="B57" s="3" t="s">
        <v>1723</v>
      </c>
      <c r="C57" s="19">
        <v>122290456</v>
      </c>
      <c r="D57" s="19">
        <v>42471412</v>
      </c>
      <c r="E57" s="21">
        <v>0.34699999999999998</v>
      </c>
      <c r="F57" s="19">
        <v>79819044</v>
      </c>
      <c r="G57" s="21">
        <v>0.65300000000000002</v>
      </c>
      <c r="H57" t="str">
        <f t="shared" si="0"/>
        <v>A Haunting in Venice</v>
      </c>
      <c r="I57" t="str">
        <f t="shared" si="1"/>
        <v>ahauntinginvenice</v>
      </c>
      <c r="J57" t="str">
        <f>IFERROR(INDEX('Domestic 2023'!$J:$J,MATCH($I57,'Domestic 2023'!$I:$I,0)),IFERROR(INDEX('Domestic 2023'!$J:$J,MATCH($D57,'Domestic 2023'!$F:$F,0)),"Other"))</f>
        <v>20th Century Stud…</v>
      </c>
    </row>
    <row r="58" spans="1:10" ht="18" x14ac:dyDescent="0.2">
      <c r="A58" s="18">
        <v>58</v>
      </c>
      <c r="B58" s="3" t="s">
        <v>2208</v>
      </c>
      <c r="C58" s="19">
        <v>122076738</v>
      </c>
      <c r="D58" s="19">
        <v>44428554</v>
      </c>
      <c r="E58" s="21">
        <v>0.36399999999999999</v>
      </c>
      <c r="F58" s="19">
        <v>77648184</v>
      </c>
      <c r="G58" s="21">
        <v>0.63600000000000001</v>
      </c>
      <c r="H58" t="str">
        <f t="shared" si="0"/>
        <v>Gran Turismo</v>
      </c>
      <c r="I58" t="str">
        <f t="shared" si="1"/>
        <v>granturismo</v>
      </c>
      <c r="J58" t="str">
        <f>IFERROR(INDEX('Domestic 2023'!$J:$J,MATCH($I58,'Domestic 2023'!$I:$I,0)),IFERROR(INDEX('Domestic 2023'!$J:$J,MATCH($D58,'Domestic 2023'!$F:$F,0)),"Other"))</f>
        <v>Sony Pictures</v>
      </c>
    </row>
    <row r="59" spans="1:10" ht="18" x14ac:dyDescent="0.2">
      <c r="A59" s="18">
        <v>59</v>
      </c>
      <c r="B59" s="3" t="s">
        <v>2209</v>
      </c>
      <c r="C59" s="19">
        <v>118779552</v>
      </c>
      <c r="D59" s="18" t="s">
        <v>850</v>
      </c>
      <c r="E59" s="18" t="s">
        <v>850</v>
      </c>
      <c r="F59" s="19">
        <v>118779552</v>
      </c>
      <c r="G59" s="20">
        <v>1</v>
      </c>
      <c r="H59" t="str">
        <f t="shared" si="0"/>
        <v>The Volunteers: To the War</v>
      </c>
      <c r="I59" t="str">
        <f t="shared" si="1"/>
        <v>thevolunteerstothewa</v>
      </c>
      <c r="J59" t="str">
        <f>IFERROR(INDEX('Domestic 2023'!$J:$J,MATCH($I59,'Domestic 2023'!$I:$I,0)),IFERROR(INDEX('Domestic 2023'!$J:$J,MATCH($D59,'Domestic 2023'!$F:$F,0)),"Other"))</f>
        <v>Other</v>
      </c>
    </row>
    <row r="60" spans="1:10" ht="18" x14ac:dyDescent="0.2">
      <c r="A60" s="18">
        <v>60</v>
      </c>
      <c r="B60" s="3" t="s">
        <v>1000</v>
      </c>
      <c r="C60" s="19">
        <v>117625455</v>
      </c>
      <c r="D60" s="19">
        <v>34553225</v>
      </c>
      <c r="E60" s="21">
        <v>0.29399999999999998</v>
      </c>
      <c r="F60" s="19">
        <v>83072230</v>
      </c>
      <c r="G60" s="21">
        <v>0.70599999999999996</v>
      </c>
      <c r="H60" t="str">
        <f t="shared" si="0"/>
        <v>Poor Things</v>
      </c>
      <c r="I60" t="str">
        <f t="shared" si="1"/>
        <v>poorthings</v>
      </c>
      <c r="J60" t="str">
        <f>IFERROR(INDEX('Domestic 2023'!$J:$J,MATCH($I60,'Domestic 2023'!$I:$I,0)),IFERROR(INDEX('Domestic 2023'!$J:$J,MATCH($D60,'Domestic 2023'!$F:$F,0)),"Other"))</f>
        <v>Searchlight Pictu…</v>
      </c>
    </row>
    <row r="61" spans="1:10" ht="18" x14ac:dyDescent="0.2">
      <c r="A61" s="18">
        <v>61</v>
      </c>
      <c r="B61" s="3" t="s">
        <v>1708</v>
      </c>
      <c r="C61" s="19">
        <v>117449790</v>
      </c>
      <c r="D61" s="19">
        <v>67653287</v>
      </c>
      <c r="E61" s="21">
        <v>0.57599999999999996</v>
      </c>
      <c r="F61" s="19">
        <v>49796503</v>
      </c>
      <c r="G61" s="21">
        <v>0.42399999999999999</v>
      </c>
      <c r="H61" t="str">
        <f t="shared" si="0"/>
        <v>Haunted Mansion</v>
      </c>
      <c r="I61" t="str">
        <f t="shared" si="1"/>
        <v>hauntedmansion</v>
      </c>
      <c r="J61" t="str">
        <f>IFERROR(INDEX('Domestic 2023'!$J:$J,MATCH($I61,'Domestic 2023'!$I:$I,0)),IFERROR(INDEX('Domestic 2023'!$J:$J,MATCH($D61,'Domestic 2023'!$F:$F,0)),"Other"))</f>
        <v>Walt Disney</v>
      </c>
    </row>
    <row r="62" spans="1:10" ht="18" x14ac:dyDescent="0.2">
      <c r="A62" s="18">
        <v>62</v>
      </c>
      <c r="B62" s="3" t="s">
        <v>2210</v>
      </c>
      <c r="C62" s="19">
        <v>117141585</v>
      </c>
      <c r="D62" s="19">
        <v>277011</v>
      </c>
      <c r="E62" s="21">
        <v>2E-3</v>
      </c>
      <c r="F62" s="19">
        <v>116864574</v>
      </c>
      <c r="G62" s="21">
        <v>0.998</v>
      </c>
      <c r="H62" t="str">
        <f t="shared" si="0"/>
        <v>Born to Fly</v>
      </c>
      <c r="I62" t="str">
        <f t="shared" si="1"/>
        <v>borntofly</v>
      </c>
      <c r="J62" t="str">
        <f>IFERROR(INDEX('Domestic 2023'!$J:$J,MATCH($I62,'Domestic 2023'!$I:$I,0)),IFERROR(INDEX('Domestic 2023'!$J:$J,MATCH($D62,'Domestic 2023'!$F:$F,0)),"Other"))</f>
        <v>Well Go USA</v>
      </c>
    </row>
    <row r="63" spans="1:10" ht="18" x14ac:dyDescent="0.2">
      <c r="A63" s="18">
        <v>63</v>
      </c>
      <c r="B63" s="3" t="s">
        <v>2211</v>
      </c>
      <c r="C63" s="19">
        <v>113952193</v>
      </c>
      <c r="D63" s="19">
        <v>57144669</v>
      </c>
      <c r="E63" s="21">
        <v>0.501</v>
      </c>
      <c r="F63" s="19">
        <v>56807524</v>
      </c>
      <c r="G63" s="21">
        <v>0.499</v>
      </c>
      <c r="H63" t="str">
        <f t="shared" si="0"/>
        <v>Godzilla Minus One</v>
      </c>
      <c r="I63" t="str">
        <f t="shared" si="1"/>
        <v>godzillaminusone</v>
      </c>
      <c r="J63" t="str">
        <f>IFERROR(INDEX('Domestic 2023'!$J:$J,MATCH($I63,'Domestic 2023'!$I:$I,0)),IFERROR(INDEX('Domestic 2023'!$J:$J,MATCH($D63,'Domestic 2023'!$F:$F,0)),"Other"))</f>
        <v>Toho International</v>
      </c>
    </row>
    <row r="64" spans="1:10" ht="18" x14ac:dyDescent="0.2">
      <c r="A64" s="18">
        <v>64</v>
      </c>
      <c r="B64" s="3" t="s">
        <v>1715</v>
      </c>
      <c r="C64" s="19">
        <v>112820254</v>
      </c>
      <c r="D64" s="19">
        <v>53607898</v>
      </c>
      <c r="E64" s="21">
        <v>0.47499999999999998</v>
      </c>
      <c r="F64" s="19">
        <v>59212356</v>
      </c>
      <c r="G64" s="21">
        <v>0.52500000000000002</v>
      </c>
      <c r="H64" t="str">
        <f t="shared" si="0"/>
        <v>Saw X</v>
      </c>
      <c r="I64" t="str">
        <f t="shared" si="1"/>
        <v>sawx</v>
      </c>
      <c r="J64" t="str">
        <f>IFERROR(INDEX('Domestic 2023'!$J:$J,MATCH($I64,'Domestic 2023'!$I:$I,0)),IFERROR(INDEX('Domestic 2023'!$J:$J,MATCH($D64,'Domestic 2023'!$F:$F,0)),"Other"))</f>
        <v>Lionsgate</v>
      </c>
    </row>
    <row r="65" spans="1:10" ht="18" x14ac:dyDescent="0.2">
      <c r="A65" s="18">
        <v>65</v>
      </c>
      <c r="B65" s="3" t="s">
        <v>1738</v>
      </c>
      <c r="C65" s="19">
        <v>112583450</v>
      </c>
      <c r="D65" s="19">
        <v>17487476</v>
      </c>
      <c r="E65" s="21">
        <v>0.155</v>
      </c>
      <c r="F65" s="19">
        <v>95095974</v>
      </c>
      <c r="G65" s="21">
        <v>0.84499999999999997</v>
      </c>
      <c r="H65" t="str">
        <f t="shared" si="0"/>
        <v>Pathaan</v>
      </c>
      <c r="I65" t="str">
        <f t="shared" si="1"/>
        <v>pathaan</v>
      </c>
      <c r="J65" t="str">
        <f>IFERROR(INDEX('Domestic 2023'!$J:$J,MATCH($I65,'Domestic 2023'!$I:$I,0)),IFERROR(INDEX('Domestic 2023'!$J:$J,MATCH($D65,'Domestic 2023'!$F:$F,0)),"Other"))</f>
        <v>Yash Raj Films</v>
      </c>
    </row>
    <row r="66" spans="1:10" ht="18" x14ac:dyDescent="0.2">
      <c r="A66" s="18">
        <v>66</v>
      </c>
      <c r="B66" s="3" t="s">
        <v>2212</v>
      </c>
      <c r="C66" s="19">
        <v>106771806</v>
      </c>
      <c r="D66" s="18" t="s">
        <v>850</v>
      </c>
      <c r="E66" s="18" t="s">
        <v>850</v>
      </c>
      <c r="F66" s="19">
        <v>106771806</v>
      </c>
      <c r="G66" s="20">
        <v>1</v>
      </c>
      <c r="H66" t="str">
        <f t="shared" ref="H66:H129" si="2">IFERROR(TRIM(LEFT(B66,FIND("(",B66)-1)),TRIM(B66))</f>
        <v>Detective Conan: Black Iron Submarine</v>
      </c>
      <c r="I66" t="str">
        <f t="shared" ref="I66:I129" si="3">SUBSTITUTE(SUBSTITUTE(SUBSTITUTE(SUBSTITUTE(SUBSTITUTE(SUBSTITUTE(SUBSTITUTE(SUBSTITUTE(SUBSTITUTE(SUBSTITUTE(SUBSTITUTE(SUBSTITUTE(LOWER(LEFT(SUBSTITUTE(H66,"…",""),25)),":",""),",",""),".",""),"'",""),"’",""),"!",""),"*",""),"—",""),"–",""),"-",""),"&amp;","")," ","")</f>
        <v>detectiveconanblackir</v>
      </c>
      <c r="J66" t="str">
        <f>IFERROR(INDEX('Domestic 2023'!$J:$J,MATCH($I66,'Domestic 2023'!$I:$I,0)),IFERROR(INDEX('Domestic 2023'!$J:$J,MATCH($D66,'Domestic 2023'!$F:$F,0)),"Other"))</f>
        <v>Other</v>
      </c>
    </row>
    <row r="67" spans="1:10" ht="18" x14ac:dyDescent="0.2">
      <c r="A67" s="18">
        <v>67</v>
      </c>
      <c r="B67" s="3" t="s">
        <v>1724</v>
      </c>
      <c r="C67" s="19">
        <v>104272136</v>
      </c>
      <c r="D67" s="19">
        <v>40774679</v>
      </c>
      <c r="E67" s="21">
        <v>0.39100000000000001</v>
      </c>
      <c r="F67" s="19">
        <v>63497457</v>
      </c>
      <c r="G67" s="21">
        <v>0.60899999999999999</v>
      </c>
      <c r="H67" t="str">
        <f t="shared" si="2"/>
        <v>The Creator</v>
      </c>
      <c r="I67" t="str">
        <f t="shared" si="3"/>
        <v>thecreator</v>
      </c>
      <c r="J67" t="str">
        <f>IFERROR(INDEX('Domestic 2023'!$J:$J,MATCH($I67,'Domestic 2023'!$I:$I,0)),IFERROR(INDEX('Domestic 2023'!$J:$J,MATCH($D67,'Domestic 2023'!$F:$F,0)),"Other"))</f>
        <v>20th Century Stud…</v>
      </c>
    </row>
    <row r="68" spans="1:10" ht="18" x14ac:dyDescent="0.2">
      <c r="A68" s="18">
        <v>68</v>
      </c>
      <c r="B68" s="3" t="s">
        <v>2213</v>
      </c>
      <c r="C68" s="19">
        <v>97476565</v>
      </c>
      <c r="D68" s="18" t="s">
        <v>850</v>
      </c>
      <c r="E68" s="18" t="s">
        <v>850</v>
      </c>
      <c r="F68" s="19">
        <v>97476565</v>
      </c>
      <c r="G68" s="20">
        <v>1</v>
      </c>
      <c r="H68" t="str">
        <f t="shared" si="2"/>
        <v>12.12: The Day</v>
      </c>
      <c r="I68" t="str">
        <f t="shared" si="3"/>
        <v>1212theday</v>
      </c>
      <c r="J68" t="str">
        <f>IFERROR(INDEX('Domestic 2023'!$J:$J,MATCH($I68,'Domestic 2023'!$I:$I,0)),IFERROR(INDEX('Domestic 2023'!$J:$J,MATCH($D68,'Domestic 2023'!$F:$F,0)),"Other"))</f>
        <v>Other</v>
      </c>
    </row>
    <row r="69" spans="1:10" ht="18" x14ac:dyDescent="0.2">
      <c r="A69" s="18">
        <v>69</v>
      </c>
      <c r="B69" s="3" t="s">
        <v>1267</v>
      </c>
      <c r="C69" s="19">
        <v>92850291</v>
      </c>
      <c r="D69" s="19">
        <v>15004482</v>
      </c>
      <c r="E69" s="21">
        <v>0.16200000000000001</v>
      </c>
      <c r="F69" s="19">
        <v>77845809</v>
      </c>
      <c r="G69" s="21">
        <v>0.83799999999999997</v>
      </c>
      <c r="H69" t="str">
        <f t="shared" si="2"/>
        <v>Animal</v>
      </c>
      <c r="I69" t="str">
        <f t="shared" si="3"/>
        <v>animal</v>
      </c>
      <c r="J69" t="str">
        <f>IFERROR(INDEX('Domestic 2023'!$J:$J,MATCH($I69,'Domestic 2023'!$I:$I,0)),IFERROR(INDEX('Domestic 2023'!$J:$J,MATCH($D69,'Domestic 2023'!$F:$F,0)),"Other"))</f>
        <v>Moksha Movies</v>
      </c>
    </row>
    <row r="70" spans="1:10" ht="18" x14ac:dyDescent="0.2">
      <c r="A70" s="18">
        <v>70</v>
      </c>
      <c r="B70" s="3" t="s">
        <v>2214</v>
      </c>
      <c r="C70" s="19">
        <v>91959188</v>
      </c>
      <c r="D70" s="19">
        <v>48299436</v>
      </c>
      <c r="E70" s="21">
        <v>0.52500000000000002</v>
      </c>
      <c r="F70" s="19">
        <v>43659752</v>
      </c>
      <c r="G70" s="21">
        <v>0.47499999999999998</v>
      </c>
      <c r="H70" t="str">
        <f t="shared" si="2"/>
        <v>Talk to Me</v>
      </c>
      <c r="I70" t="str">
        <f t="shared" si="3"/>
        <v>talktome</v>
      </c>
      <c r="J70" t="str">
        <f>IFERROR(INDEX('Domestic 2023'!$J:$J,MATCH($I70,'Domestic 2023'!$I:$I,0)),IFERROR(INDEX('Domestic 2023'!$J:$J,MATCH($D70,'Domestic 2023'!$F:$F,0)),"Other"))</f>
        <v>A24</v>
      </c>
    </row>
    <row r="71" spans="1:10" ht="18" x14ac:dyDescent="0.2">
      <c r="A71" s="18">
        <v>71</v>
      </c>
      <c r="B71" s="3" t="s">
        <v>2215</v>
      </c>
      <c r="C71" s="19">
        <v>90060106</v>
      </c>
      <c r="D71" s="19">
        <v>52460106</v>
      </c>
      <c r="E71" s="21">
        <v>0.58299999999999996</v>
      </c>
      <c r="F71" s="19">
        <v>37600000</v>
      </c>
      <c r="G71" s="21">
        <v>0.41699999999999998</v>
      </c>
      <c r="H71" t="str">
        <f t="shared" si="2"/>
        <v>Air</v>
      </c>
      <c r="I71" t="str">
        <f t="shared" si="3"/>
        <v>air</v>
      </c>
      <c r="J71" t="str">
        <f>IFERROR(INDEX('Domestic 2023'!$J:$J,MATCH($I71,'Domestic 2023'!$I:$I,0)),IFERROR(INDEX('Domestic 2023'!$J:$J,MATCH($D71,'Domestic 2023'!$F:$F,0)),"Other"))</f>
        <v>Amazon Studios</v>
      </c>
    </row>
    <row r="72" spans="1:10" ht="18" x14ac:dyDescent="0.2">
      <c r="A72" s="18">
        <v>72</v>
      </c>
      <c r="B72" s="3" t="s">
        <v>1712</v>
      </c>
      <c r="C72" s="19">
        <v>88314672</v>
      </c>
      <c r="D72" s="19">
        <v>64670240</v>
      </c>
      <c r="E72" s="21">
        <v>0.73199999999999998</v>
      </c>
      <c r="F72" s="19">
        <v>23644432</v>
      </c>
      <c r="G72" s="21">
        <v>0.26800000000000002</v>
      </c>
      <c r="H72" t="str">
        <f t="shared" si="2"/>
        <v>Cocaine Bear</v>
      </c>
      <c r="I72" t="str">
        <f t="shared" si="3"/>
        <v>cocainebear</v>
      </c>
      <c r="J72" t="str">
        <f>IFERROR(INDEX('Domestic 2023'!$J:$J,MATCH($I72,'Domestic 2023'!$I:$I,0)),IFERROR(INDEX('Domestic 2023'!$J:$J,MATCH($D72,'Domestic 2023'!$F:$F,0)),"Other"))</f>
        <v>Universal</v>
      </c>
    </row>
    <row r="73" spans="1:10" ht="18" x14ac:dyDescent="0.2">
      <c r="A73" s="18">
        <v>73</v>
      </c>
      <c r="B73" s="3" t="s">
        <v>1719</v>
      </c>
      <c r="C73" s="19">
        <v>87256407</v>
      </c>
      <c r="D73" s="19">
        <v>50452282</v>
      </c>
      <c r="E73" s="21">
        <v>0.57799999999999996</v>
      </c>
      <c r="F73" s="19">
        <v>36804125</v>
      </c>
      <c r="G73" s="21">
        <v>0.42199999999999999</v>
      </c>
      <c r="H73" t="str">
        <f t="shared" si="2"/>
        <v>No Hard Feelings</v>
      </c>
      <c r="I73" t="str">
        <f t="shared" si="3"/>
        <v>nohardfeelings</v>
      </c>
      <c r="J73" t="str">
        <f>IFERROR(INDEX('Domestic 2023'!$J:$J,MATCH($I73,'Domestic 2023'!$I:$I,0)),IFERROR(INDEX('Domestic 2023'!$J:$J,MATCH($D73,'Domestic 2023'!$F:$F,0)),"Other"))</f>
        <v>Sony Pictures</v>
      </c>
    </row>
    <row r="74" spans="1:10" ht="18" x14ac:dyDescent="0.2">
      <c r="A74" s="18">
        <v>74</v>
      </c>
      <c r="B74" s="3" t="s">
        <v>2216</v>
      </c>
      <c r="C74" s="19">
        <v>83410298</v>
      </c>
      <c r="D74" s="19">
        <v>909411</v>
      </c>
      <c r="E74" s="21">
        <v>1.0999999999999999E-2</v>
      </c>
      <c r="F74" s="19">
        <v>82500887</v>
      </c>
      <c r="G74" s="21">
        <v>0.98899999999999999</v>
      </c>
      <c r="H74" t="str">
        <f t="shared" si="2"/>
        <v>The Roundup: No Way Out</v>
      </c>
      <c r="I74" t="str">
        <f t="shared" si="3"/>
        <v>theroundupnowayout</v>
      </c>
      <c r="J74" t="str">
        <f>IFERROR(INDEX('Domestic 2023'!$J:$J,MATCH($I74,'Domestic 2023'!$I:$I,0)),IFERROR(INDEX('Domestic 2023'!$J:$J,MATCH($D74,'Domestic 2023'!$F:$F,0)),"Other"))</f>
        <v>Capelight Pictures</v>
      </c>
    </row>
    <row r="75" spans="1:10" ht="18" x14ac:dyDescent="0.2">
      <c r="A75" s="18">
        <v>75</v>
      </c>
      <c r="B75" s="3" t="s">
        <v>2217</v>
      </c>
      <c r="C75" s="19">
        <v>76987621</v>
      </c>
      <c r="D75" s="19">
        <v>20009380</v>
      </c>
      <c r="E75" s="20">
        <v>0.26</v>
      </c>
      <c r="F75" s="19">
        <v>56978241</v>
      </c>
      <c r="G75" s="20">
        <v>0.74</v>
      </c>
      <c r="H75" t="str">
        <f t="shared" si="2"/>
        <v>The Pope's Exorcist</v>
      </c>
      <c r="I75" t="str">
        <f t="shared" si="3"/>
        <v>thepopesexorcist</v>
      </c>
      <c r="J75" t="str">
        <f>IFERROR(INDEX('Domestic 2023'!$J:$J,MATCH($I75,'Domestic 2023'!$I:$I,0)),IFERROR(INDEX('Domestic 2023'!$J:$J,MATCH($D75,'Domestic 2023'!$F:$F,0)),"Other"))</f>
        <v>Sony Pictures</v>
      </c>
    </row>
    <row r="76" spans="1:10" ht="18" x14ac:dyDescent="0.2">
      <c r="A76" s="18">
        <v>76</v>
      </c>
      <c r="B76" s="3" t="s">
        <v>1728</v>
      </c>
      <c r="C76" s="19">
        <v>74515586</v>
      </c>
      <c r="D76" s="19">
        <v>32111181</v>
      </c>
      <c r="E76" s="21">
        <v>0.43099999999999999</v>
      </c>
      <c r="F76" s="19">
        <v>42404405</v>
      </c>
      <c r="G76" s="21">
        <v>0.56899999999999995</v>
      </c>
      <c r="H76" t="str">
        <f t="shared" si="2"/>
        <v>Plane</v>
      </c>
      <c r="I76" t="str">
        <f t="shared" si="3"/>
        <v>plane</v>
      </c>
      <c r="J76" t="str">
        <f>IFERROR(INDEX('Domestic 2023'!$J:$J,MATCH($I76,'Domestic 2023'!$I:$I,0)),IFERROR(INDEX('Domestic 2023'!$J:$J,MATCH($D76,'Domestic 2023'!$F:$F,0)),"Other"))</f>
        <v>Lionsgate</v>
      </c>
    </row>
    <row r="77" spans="1:10" ht="18" x14ac:dyDescent="0.2">
      <c r="A77" s="18">
        <v>77</v>
      </c>
      <c r="B77" s="3" t="s">
        <v>2218</v>
      </c>
      <c r="C77" s="19">
        <v>70219746</v>
      </c>
      <c r="D77" s="19">
        <v>15096069</v>
      </c>
      <c r="E77" s="21">
        <v>0.215</v>
      </c>
      <c r="F77" s="19">
        <v>55123677</v>
      </c>
      <c r="G77" s="21">
        <v>0.78500000000000003</v>
      </c>
      <c r="H77" t="str">
        <f t="shared" si="2"/>
        <v>Titanic 25 Year Anniversary</v>
      </c>
      <c r="I77" t="str">
        <f t="shared" si="3"/>
        <v>titanic25yearanniversa</v>
      </c>
      <c r="J77" t="str">
        <f>IFERROR(INDEX('Domestic 2023'!$J:$J,MATCH($I77,'Domestic 2023'!$I:$I,0)),IFERROR(INDEX('Domestic 2023'!$J:$J,MATCH($D77,'Domestic 2023'!$F:$F,0)),"Other"))</f>
        <v>Paramount Pictures</v>
      </c>
    </row>
    <row r="78" spans="1:10" ht="18" x14ac:dyDescent="0.2">
      <c r="A78" s="18">
        <v>78</v>
      </c>
      <c r="B78" s="3" t="s">
        <v>2219</v>
      </c>
      <c r="C78" s="19">
        <v>69929632</v>
      </c>
      <c r="D78" s="18" t="s">
        <v>850</v>
      </c>
      <c r="E78" s="18" t="s">
        <v>850</v>
      </c>
      <c r="F78" s="19">
        <v>69929632</v>
      </c>
      <c r="G78" s="20">
        <v>1</v>
      </c>
      <c r="H78" t="str">
        <f t="shared" si="2"/>
        <v>Romancham</v>
      </c>
      <c r="I78" t="str">
        <f t="shared" si="3"/>
        <v>romancham</v>
      </c>
      <c r="J78" t="str">
        <f>IFERROR(INDEX('Domestic 2023'!$J:$J,MATCH($I78,'Domestic 2023'!$I:$I,0)),IFERROR(INDEX('Domestic 2023'!$J:$J,MATCH($D78,'Domestic 2023'!$F:$F,0)),"Other"))</f>
        <v>Other</v>
      </c>
    </row>
    <row r="79" spans="1:10" ht="18" x14ac:dyDescent="0.2">
      <c r="A79" s="18">
        <v>79</v>
      </c>
      <c r="B79" s="3" t="s">
        <v>1015</v>
      </c>
      <c r="C79" s="19">
        <v>68919191</v>
      </c>
      <c r="D79" s="19">
        <v>60619191</v>
      </c>
      <c r="E79" s="20">
        <v>0.88</v>
      </c>
      <c r="F79" s="19">
        <v>8300000</v>
      </c>
      <c r="G79" s="20">
        <v>0.12</v>
      </c>
      <c r="H79" t="str">
        <f t="shared" si="2"/>
        <v>The Color Purple</v>
      </c>
      <c r="I79" t="str">
        <f t="shared" si="3"/>
        <v>thecolorpurple</v>
      </c>
      <c r="J79" t="str">
        <f>IFERROR(INDEX('Domestic 2023'!$J:$J,MATCH($I79,'Domestic 2023'!$I:$I,0)),IFERROR(INDEX('Domestic 2023'!$J:$J,MATCH($D79,'Domestic 2023'!$F:$F,0)),"Other"))</f>
        <v>Warner Bros.</v>
      </c>
    </row>
    <row r="80" spans="1:10" ht="18" x14ac:dyDescent="0.2">
      <c r="A80" s="18">
        <v>80</v>
      </c>
      <c r="B80" s="3" t="s">
        <v>1722</v>
      </c>
      <c r="C80" s="19">
        <v>67307243</v>
      </c>
      <c r="D80" s="19">
        <v>43244282</v>
      </c>
      <c r="E80" s="21">
        <v>0.64200000000000002</v>
      </c>
      <c r="F80" s="19">
        <v>24062961</v>
      </c>
      <c r="G80" s="21">
        <v>0.35799999999999998</v>
      </c>
      <c r="H80" t="str">
        <f t="shared" si="2"/>
        <v>The Boogeyman</v>
      </c>
      <c r="I80" t="str">
        <f t="shared" si="3"/>
        <v>theboogeyman</v>
      </c>
      <c r="J80" t="str">
        <f>IFERROR(INDEX('Domestic 2023'!$J:$J,MATCH($I80,'Domestic 2023'!$I:$I,0)),IFERROR(INDEX('Domestic 2023'!$J:$J,MATCH($D80,'Domestic 2023'!$F:$F,0)),"Other"))</f>
        <v>20th Century Stud…</v>
      </c>
    </row>
    <row r="81" spans="1:10" ht="18" x14ac:dyDescent="0.2">
      <c r="A81" s="18">
        <v>81</v>
      </c>
      <c r="B81" s="3">
        <v>65</v>
      </c>
      <c r="C81" s="19">
        <v>60730568</v>
      </c>
      <c r="D81" s="19">
        <v>32062904</v>
      </c>
      <c r="E81" s="21">
        <v>0.52800000000000002</v>
      </c>
      <c r="F81" s="19">
        <v>28667664</v>
      </c>
      <c r="G81" s="21">
        <v>0.47199999999999998</v>
      </c>
      <c r="H81" t="str">
        <f t="shared" si="2"/>
        <v>65</v>
      </c>
      <c r="I81" t="str">
        <f t="shared" si="3"/>
        <v>65</v>
      </c>
      <c r="J81" t="str">
        <f>IFERROR(INDEX('Domestic 2023'!$J:$J,MATCH($I81,'Domestic 2023'!$I:$I,0)),IFERROR(INDEX('Domestic 2023'!$J:$J,MATCH($D81,'Domestic 2023'!$F:$F,0)),"Other"))</f>
        <v>Sony Pictures</v>
      </c>
    </row>
    <row r="82" spans="1:10" ht="18" x14ac:dyDescent="0.2">
      <c r="A82" s="18">
        <v>82</v>
      </c>
      <c r="B82" s="3" t="s">
        <v>1036</v>
      </c>
      <c r="C82" s="19">
        <v>59677662</v>
      </c>
      <c r="D82" s="19">
        <v>8110042</v>
      </c>
      <c r="E82" s="21">
        <v>0.13600000000000001</v>
      </c>
      <c r="F82" s="19">
        <v>51567620</v>
      </c>
      <c r="G82" s="21">
        <v>0.86399999999999999</v>
      </c>
      <c r="H82" t="str">
        <f t="shared" si="2"/>
        <v>Spy x Family Code: White</v>
      </c>
      <c r="I82" t="str">
        <f t="shared" si="3"/>
        <v>spyxfamilycodewhite</v>
      </c>
      <c r="J82" t="str">
        <f>IFERROR(INDEX('Domestic 2023'!$J:$J,MATCH($I82,'Domestic 2023'!$I:$I,0)),IFERROR(INDEX('Domestic 2023'!$J:$J,MATCH($D82,'Domestic 2023'!$F:$F,0)),"Other"))</f>
        <v>Other</v>
      </c>
    </row>
    <row r="83" spans="1:10" ht="18" x14ac:dyDescent="0.2">
      <c r="A83" s="18">
        <v>83</v>
      </c>
      <c r="B83" s="3" t="s">
        <v>2220</v>
      </c>
      <c r="C83" s="19">
        <v>57105156</v>
      </c>
      <c r="D83" s="19">
        <v>26005156</v>
      </c>
      <c r="E83" s="21">
        <v>0.45500000000000002</v>
      </c>
      <c r="F83" s="19">
        <v>31100000</v>
      </c>
      <c r="G83" s="21">
        <v>0.54500000000000004</v>
      </c>
      <c r="H83" t="str">
        <f t="shared" si="2"/>
        <v>Magic Mike's Last Dance</v>
      </c>
      <c r="I83" t="str">
        <f t="shared" si="3"/>
        <v>magicmikeslastdance</v>
      </c>
      <c r="J83" t="str">
        <f>IFERROR(INDEX('Domestic 2023'!$J:$J,MATCH($I83,'Domestic 2023'!$I:$I,0)),IFERROR(INDEX('Domestic 2023'!$J:$J,MATCH($D83,'Domestic 2023'!$F:$F,0)),"Other"))</f>
        <v>Warner Bros.</v>
      </c>
    </row>
    <row r="84" spans="1:10" ht="18" x14ac:dyDescent="0.2">
      <c r="A84" s="18">
        <v>84</v>
      </c>
      <c r="B84" s="3" t="s">
        <v>1049</v>
      </c>
      <c r="C84" s="19">
        <v>56670473</v>
      </c>
      <c r="D84" s="19">
        <v>5716885</v>
      </c>
      <c r="E84" s="21">
        <v>0.10100000000000001</v>
      </c>
      <c r="F84" s="19">
        <v>50953588</v>
      </c>
      <c r="G84" s="21">
        <v>0.89900000000000002</v>
      </c>
      <c r="H84" t="str">
        <f t="shared" si="2"/>
        <v>One Life</v>
      </c>
      <c r="I84" t="str">
        <f t="shared" si="3"/>
        <v>onelife</v>
      </c>
      <c r="J84" t="str">
        <f>IFERROR(INDEX('Domestic 2023'!$J:$J,MATCH($I84,'Domestic 2023'!$I:$I,0)),IFERROR(INDEX('Domestic 2023'!$J:$J,MATCH($D84,'Domestic 2023'!$F:$F,0)),"Other"))</f>
        <v>Other</v>
      </c>
    </row>
    <row r="85" spans="1:10" ht="18" x14ac:dyDescent="0.2">
      <c r="A85" s="18">
        <v>85</v>
      </c>
      <c r="B85" s="3" t="s">
        <v>2221</v>
      </c>
      <c r="C85" s="19">
        <v>56319794</v>
      </c>
      <c r="D85" s="19">
        <v>10117806</v>
      </c>
      <c r="E85" s="20">
        <v>0.18</v>
      </c>
      <c r="F85" s="19">
        <v>46201988</v>
      </c>
      <c r="G85" s="20">
        <v>0.82</v>
      </c>
      <c r="H85" t="str">
        <f t="shared" si="2"/>
        <v>Demon Slayer: Kimetsu No Yaiba - To the Swordsmith Village</v>
      </c>
      <c r="I85" t="str">
        <f t="shared" si="3"/>
        <v>demonslayerkimetsuno</v>
      </c>
      <c r="J85" t="str">
        <f>IFERROR(INDEX('Domestic 2023'!$J:$J,MATCH($I85,'Domestic 2023'!$I:$I,0)),IFERROR(INDEX('Domestic 2023'!$J:$J,MATCH($D85,'Domestic 2023'!$F:$F,0)),"Other"))</f>
        <v>Crunchyroll</v>
      </c>
    </row>
    <row r="86" spans="1:10" ht="18" x14ac:dyDescent="0.2">
      <c r="A86" s="18">
        <v>86</v>
      </c>
      <c r="B86" s="3" t="s">
        <v>990</v>
      </c>
      <c r="C86" s="19">
        <v>55501365</v>
      </c>
      <c r="D86" s="19">
        <v>52641306</v>
      </c>
      <c r="E86" s="21">
        <v>0.94799999999999995</v>
      </c>
      <c r="F86" s="19">
        <v>2860059</v>
      </c>
      <c r="G86" s="21">
        <v>5.1999999999999998E-2</v>
      </c>
      <c r="H86" t="str">
        <f t="shared" si="2"/>
        <v>The Boys in the Boat</v>
      </c>
      <c r="I86" t="str">
        <f t="shared" si="3"/>
        <v>theboysintheboat</v>
      </c>
      <c r="J86" t="str">
        <f>IFERROR(INDEX('Domestic 2023'!$J:$J,MATCH($I86,'Domestic 2023'!$I:$I,0)),IFERROR(INDEX('Domestic 2023'!$J:$J,MATCH($D86,'Domestic 2023'!$F:$F,0)),"Other"))</f>
        <v>Amazon MGM Studios</v>
      </c>
    </row>
    <row r="87" spans="1:10" ht="18" x14ac:dyDescent="0.2">
      <c r="A87" s="18">
        <v>87</v>
      </c>
      <c r="B87" s="3" t="s">
        <v>1726</v>
      </c>
      <c r="C87" s="19">
        <v>54760947</v>
      </c>
      <c r="D87" s="19">
        <v>35397980</v>
      </c>
      <c r="E87" s="21">
        <v>0.64600000000000002</v>
      </c>
      <c r="F87" s="19">
        <v>19362967</v>
      </c>
      <c r="G87" s="21">
        <v>0.35399999999999998</v>
      </c>
      <c r="H87" t="str">
        <f t="shared" si="2"/>
        <v>Knock at the Cabin</v>
      </c>
      <c r="I87" t="str">
        <f t="shared" si="3"/>
        <v>knockatthecabin</v>
      </c>
      <c r="J87" t="str">
        <f>IFERROR(INDEX('Domestic 2023'!$J:$J,MATCH($I87,'Domestic 2023'!$I:$I,0)),IFERROR(INDEX('Domestic 2023'!$J:$J,MATCH($D87,'Domestic 2023'!$F:$F,0)),"Other"))</f>
        <v>Universal</v>
      </c>
    </row>
    <row r="88" spans="1:10" ht="18" x14ac:dyDescent="0.2">
      <c r="A88" s="18">
        <v>88</v>
      </c>
      <c r="B88" s="3" t="s">
        <v>1785</v>
      </c>
      <c r="C88" s="19">
        <v>54475970</v>
      </c>
      <c r="D88" s="19">
        <v>4275970</v>
      </c>
      <c r="E88" s="21">
        <v>7.8E-2</v>
      </c>
      <c r="F88" s="19">
        <v>50200000</v>
      </c>
      <c r="G88" s="21">
        <v>0.92200000000000004</v>
      </c>
      <c r="H88" t="str">
        <f t="shared" si="2"/>
        <v>Mummies</v>
      </c>
      <c r="I88" t="str">
        <f t="shared" si="3"/>
        <v>mummies</v>
      </c>
      <c r="J88" t="str">
        <f>IFERROR(INDEX('Domestic 2023'!$J:$J,MATCH($I88,'Domestic 2023'!$I:$I,0)),IFERROR(INDEX('Domestic 2023'!$J:$J,MATCH($D88,'Domestic 2023'!$F:$F,0)),"Other"))</f>
        <v>Warner Bros.</v>
      </c>
    </row>
    <row r="89" spans="1:10" ht="18" x14ac:dyDescent="0.2">
      <c r="A89" s="18">
        <v>89</v>
      </c>
      <c r="B89" s="3" t="s">
        <v>1718</v>
      </c>
      <c r="C89" s="19">
        <v>54293684</v>
      </c>
      <c r="D89" s="19">
        <v>52102987</v>
      </c>
      <c r="E89" s="20">
        <v>0.96</v>
      </c>
      <c r="F89" s="19">
        <v>2190697</v>
      </c>
      <c r="G89" s="20">
        <v>0.04</v>
      </c>
      <c r="H89" t="str">
        <f t="shared" si="2"/>
        <v>Jesus Revolution</v>
      </c>
      <c r="I89" t="str">
        <f t="shared" si="3"/>
        <v>jesusrevolution</v>
      </c>
      <c r="J89" t="str">
        <f>IFERROR(INDEX('Domestic 2023'!$J:$J,MATCH($I89,'Domestic 2023'!$I:$I,0)),IFERROR(INDEX('Domestic 2023'!$J:$J,MATCH($D89,'Domestic 2023'!$F:$F,0)),"Other"))</f>
        <v>Lionsgate</v>
      </c>
    </row>
    <row r="90" spans="1:10" ht="18" x14ac:dyDescent="0.2">
      <c r="A90" s="18">
        <v>90</v>
      </c>
      <c r="B90" s="3" t="s">
        <v>1730</v>
      </c>
      <c r="C90" s="19">
        <v>53857743</v>
      </c>
      <c r="D90" s="19">
        <v>28153025</v>
      </c>
      <c r="E90" s="21">
        <v>0.52300000000000002</v>
      </c>
      <c r="F90" s="19">
        <v>25704718</v>
      </c>
      <c r="G90" s="21">
        <v>0.47699999999999998</v>
      </c>
      <c r="H90" t="str">
        <f t="shared" si="2"/>
        <v>Asteroid City</v>
      </c>
      <c r="I90" t="str">
        <f t="shared" si="3"/>
        <v>asteroidcity</v>
      </c>
      <c r="J90" t="str">
        <f>IFERROR(INDEX('Domestic 2023'!$J:$J,MATCH($I90,'Domestic 2023'!$I:$I,0)),IFERROR(INDEX('Domestic 2023'!$J:$J,MATCH($D90,'Domestic 2023'!$F:$F,0)),"Other"))</f>
        <v>Focus Features</v>
      </c>
    </row>
    <row r="91" spans="1:10" ht="18" x14ac:dyDescent="0.2">
      <c r="A91" s="18">
        <v>91</v>
      </c>
      <c r="B91" s="3" t="s">
        <v>1035</v>
      </c>
      <c r="C91" s="19">
        <v>52693249</v>
      </c>
      <c r="D91" s="19">
        <v>8659464</v>
      </c>
      <c r="E91" s="21">
        <v>0.16400000000000001</v>
      </c>
      <c r="F91" s="19">
        <v>44033785</v>
      </c>
      <c r="G91" s="21">
        <v>0.83599999999999997</v>
      </c>
      <c r="H91" t="str">
        <f t="shared" si="2"/>
        <v>The Zone of Interest</v>
      </c>
      <c r="I91" t="str">
        <f t="shared" si="3"/>
        <v>thezoneofinterest</v>
      </c>
      <c r="J91" t="str">
        <f>IFERROR(INDEX('Domestic 2023'!$J:$J,MATCH($I91,'Domestic 2023'!$I:$I,0)),IFERROR(INDEX('Domestic 2023'!$J:$J,MATCH($D91,'Domestic 2023'!$F:$F,0)),"Other"))</f>
        <v>A24</v>
      </c>
    </row>
    <row r="92" spans="1:10" ht="18" x14ac:dyDescent="0.2">
      <c r="A92" s="18">
        <v>92</v>
      </c>
      <c r="B92" s="3" t="s">
        <v>2222</v>
      </c>
      <c r="C92" s="19">
        <v>51603764</v>
      </c>
      <c r="D92" s="19">
        <v>8481053</v>
      </c>
      <c r="E92" s="21">
        <v>0.16400000000000001</v>
      </c>
      <c r="F92" s="19">
        <v>43122711</v>
      </c>
      <c r="G92" s="21">
        <v>0.83599999999999997</v>
      </c>
      <c r="H92" t="str">
        <f t="shared" si="2"/>
        <v>BTS: Yet to Come in Cinemas</v>
      </c>
      <c r="I92" t="str">
        <f t="shared" si="3"/>
        <v>btsyettocomeincinem</v>
      </c>
      <c r="J92" t="str">
        <f>IFERROR(INDEX('Domestic 2023'!$J:$J,MATCH($I92,'Domestic 2023'!$I:$I,0)),IFERROR(INDEX('Domestic 2023'!$J:$J,MATCH($D92,'Domestic 2023'!$F:$F,0)),"Other"))</f>
        <v>Trafalgar Releasi…</v>
      </c>
    </row>
    <row r="93" spans="1:10" ht="18" x14ac:dyDescent="0.2">
      <c r="A93" s="18">
        <v>93</v>
      </c>
      <c r="B93" s="3" t="s">
        <v>2223</v>
      </c>
      <c r="C93" s="19">
        <v>50307517</v>
      </c>
      <c r="D93" s="19">
        <v>180426</v>
      </c>
      <c r="E93" s="21">
        <v>4.0000000000000001E-3</v>
      </c>
      <c r="F93" s="19">
        <v>50127091</v>
      </c>
      <c r="G93" s="21">
        <v>0.996</v>
      </c>
      <c r="H93" t="str">
        <f t="shared" si="2"/>
        <v>There's Still Tomorrow</v>
      </c>
      <c r="I93" t="str">
        <f t="shared" si="3"/>
        <v>theresstilltomorrow</v>
      </c>
      <c r="J93" t="str">
        <f>IFERROR(INDEX('Domestic 2023'!$J:$J,MATCH($I93,'Domestic 2023'!$I:$I,0)),IFERROR(INDEX('Domestic 2023'!$J:$J,MATCH($D93,'Domestic 2023'!$F:$F,0)),"Other"))</f>
        <v>Other</v>
      </c>
    </row>
    <row r="94" spans="1:10" ht="18" x14ac:dyDescent="0.2">
      <c r="A94" s="18">
        <v>94</v>
      </c>
      <c r="B94" s="3" t="s">
        <v>2224</v>
      </c>
      <c r="C94" s="19">
        <v>48983306</v>
      </c>
      <c r="D94" s="19">
        <v>6496125</v>
      </c>
      <c r="E94" s="21">
        <v>0.13300000000000001</v>
      </c>
      <c r="F94" s="19">
        <v>42487181</v>
      </c>
      <c r="G94" s="21">
        <v>0.86699999999999999</v>
      </c>
      <c r="H94" t="str">
        <f t="shared" si="2"/>
        <v>Operation Fortune: Ruse de Guerre</v>
      </c>
      <c r="I94" t="str">
        <f t="shared" si="3"/>
        <v>operationfortunerused</v>
      </c>
      <c r="J94" t="str">
        <f>IFERROR(INDEX('Domestic 2023'!$J:$J,MATCH($I94,'Domestic 2023'!$I:$I,0)),IFERROR(INDEX('Domestic 2023'!$J:$J,MATCH($D94,'Domestic 2023'!$F:$F,0)),"Other"))</f>
        <v>Lionsgate</v>
      </c>
    </row>
    <row r="95" spans="1:10" ht="18" x14ac:dyDescent="0.2">
      <c r="A95" s="18">
        <v>95</v>
      </c>
      <c r="B95" s="3" t="s">
        <v>1727</v>
      </c>
      <c r="C95" s="19">
        <v>48767848</v>
      </c>
      <c r="D95" s="19">
        <v>32502025</v>
      </c>
      <c r="E95" s="21">
        <v>0.66600000000000004</v>
      </c>
      <c r="F95" s="19">
        <v>16265823</v>
      </c>
      <c r="G95" s="21">
        <v>0.33400000000000002</v>
      </c>
      <c r="H95" t="str">
        <f t="shared" si="2"/>
        <v>Missing</v>
      </c>
      <c r="I95" t="str">
        <f t="shared" si="3"/>
        <v>missing</v>
      </c>
      <c r="J95" t="str">
        <f>IFERROR(INDEX('Domestic 2023'!$J:$J,MATCH($I95,'Domestic 2023'!$I:$I,0)),IFERROR(INDEX('Domestic 2023'!$J:$J,MATCH($D95,'Domestic 2023'!$F:$F,0)),"Other"))</f>
        <v>Sony Pictures</v>
      </c>
    </row>
    <row r="96" spans="1:10" ht="18" x14ac:dyDescent="0.2">
      <c r="A96" s="18">
        <v>96</v>
      </c>
      <c r="B96" s="3" t="s">
        <v>1314</v>
      </c>
      <c r="C96" s="19">
        <v>46553280</v>
      </c>
      <c r="D96" s="19">
        <v>31908884</v>
      </c>
      <c r="E96" s="21">
        <v>0.68500000000000005</v>
      </c>
      <c r="F96" s="19">
        <v>14644396</v>
      </c>
      <c r="G96" s="21">
        <v>0.315</v>
      </c>
      <c r="H96" t="str">
        <f t="shared" si="2"/>
        <v>Thanksgiving</v>
      </c>
      <c r="I96" t="str">
        <f t="shared" si="3"/>
        <v>thanksgiving</v>
      </c>
      <c r="J96" t="str">
        <f>IFERROR(INDEX('Domestic 2023'!$J:$J,MATCH($I96,'Domestic 2023'!$I:$I,0)),IFERROR(INDEX('Domestic 2023'!$J:$J,MATCH($D96,'Domestic 2023'!$F:$F,0)),"Other"))</f>
        <v>Sony Pictures</v>
      </c>
    </row>
    <row r="97" spans="1:10" ht="18" x14ac:dyDescent="0.2">
      <c r="A97" s="18">
        <v>97</v>
      </c>
      <c r="B97" s="3" t="s">
        <v>2225</v>
      </c>
      <c r="C97" s="19">
        <v>46497678</v>
      </c>
      <c r="D97" s="18" t="s">
        <v>850</v>
      </c>
      <c r="E97" s="18" t="s">
        <v>850</v>
      </c>
      <c r="F97" s="19">
        <v>46497678</v>
      </c>
      <c r="G97" s="20">
        <v>1</v>
      </c>
      <c r="H97" t="str">
        <f t="shared" si="2"/>
        <v>Asterix &amp; Obelix: The Middle Kingdom</v>
      </c>
      <c r="I97" t="str">
        <f t="shared" si="3"/>
        <v>asterixobelixthemid</v>
      </c>
      <c r="J97" t="str">
        <f>IFERROR(INDEX('Domestic 2023'!$J:$J,MATCH($I97,'Domestic 2023'!$I:$I,0)),IFERROR(INDEX('Domestic 2023'!$J:$J,MATCH($D97,'Domestic 2023'!$F:$F,0)),"Other"))</f>
        <v>Other</v>
      </c>
    </row>
    <row r="98" spans="1:10" ht="18" x14ac:dyDescent="0.2">
      <c r="A98" s="18">
        <v>98</v>
      </c>
      <c r="B98" s="3" t="s">
        <v>1113</v>
      </c>
      <c r="C98" s="19">
        <v>45975193</v>
      </c>
      <c r="D98" s="19">
        <v>20355375</v>
      </c>
      <c r="E98" s="21">
        <v>0.443</v>
      </c>
      <c r="F98" s="19">
        <v>25619818</v>
      </c>
      <c r="G98" s="21">
        <v>0.55700000000000005</v>
      </c>
      <c r="H98" t="str">
        <f t="shared" si="2"/>
        <v>The Holdovers</v>
      </c>
      <c r="I98" t="str">
        <f t="shared" si="3"/>
        <v>theholdovers</v>
      </c>
      <c r="J98" t="str">
        <f>IFERROR(INDEX('Domestic 2023'!$J:$J,MATCH($I98,'Domestic 2023'!$I:$I,0)),IFERROR(INDEX('Domestic 2023'!$J:$J,MATCH($D98,'Domestic 2023'!$F:$F,0)),"Other"))</f>
        <v>Focus Features</v>
      </c>
    </row>
    <row r="99" spans="1:10" ht="18" x14ac:dyDescent="0.2">
      <c r="A99" s="18">
        <v>99</v>
      </c>
      <c r="B99" s="3" t="s">
        <v>2226</v>
      </c>
      <c r="C99" s="19">
        <v>45657745</v>
      </c>
      <c r="D99" s="19">
        <v>15753600</v>
      </c>
      <c r="E99" s="21">
        <v>0.34499999999999997</v>
      </c>
      <c r="F99" s="19">
        <v>29904145</v>
      </c>
      <c r="G99" s="21">
        <v>0.65500000000000003</v>
      </c>
      <c r="H99" t="str">
        <f t="shared" si="2"/>
        <v>Ruby Gillman: Teenage Kraken</v>
      </c>
      <c r="I99" t="str">
        <f t="shared" si="3"/>
        <v>rubygillmanteenagekra</v>
      </c>
      <c r="J99" t="str">
        <f>IFERROR(INDEX('Domestic 2023'!$J:$J,MATCH($I99,'Domestic 2023'!$I:$I,0)),IFERROR(INDEX('Domestic 2023'!$J:$J,MATCH($D99,'Domestic 2023'!$F:$F,0)),"Other"))</f>
        <v>Universal</v>
      </c>
    </row>
    <row r="100" spans="1:10" ht="18" x14ac:dyDescent="0.2">
      <c r="A100" s="18">
        <v>100</v>
      </c>
      <c r="B100" s="3" t="s">
        <v>1007</v>
      </c>
      <c r="C100" s="19">
        <v>45204449</v>
      </c>
      <c r="D100" s="19">
        <v>35070296</v>
      </c>
      <c r="E100" s="21">
        <v>0.77600000000000002</v>
      </c>
      <c r="F100" s="19">
        <v>10134153</v>
      </c>
      <c r="G100" s="21">
        <v>0.224</v>
      </c>
      <c r="H100" t="str">
        <f t="shared" si="2"/>
        <v>The Iron Claw</v>
      </c>
      <c r="I100" t="str">
        <f t="shared" si="3"/>
        <v>theironclaw</v>
      </c>
      <c r="J100" t="str">
        <f>IFERROR(INDEX('Domestic 2023'!$J:$J,MATCH($I100,'Domestic 2023'!$I:$I,0)),IFERROR(INDEX('Domestic 2023'!$J:$J,MATCH($D100,'Domestic 2023'!$F:$F,0)),"Other"))</f>
        <v>A24</v>
      </c>
    </row>
    <row r="101" spans="1:10" ht="18" x14ac:dyDescent="0.2">
      <c r="A101" s="18">
        <v>101</v>
      </c>
      <c r="B101" s="3" t="s">
        <v>2227</v>
      </c>
      <c r="C101" s="19">
        <v>44718015</v>
      </c>
      <c r="D101" s="18" t="s">
        <v>850</v>
      </c>
      <c r="E101" s="18" t="s">
        <v>850</v>
      </c>
      <c r="F101" s="19">
        <v>44718015</v>
      </c>
      <c r="G101" s="20">
        <v>1</v>
      </c>
      <c r="H101" t="str">
        <f t="shared" si="2"/>
        <v>Son of a Rich 2</v>
      </c>
      <c r="I101" t="str">
        <f t="shared" si="3"/>
        <v>sonofarich2</v>
      </c>
      <c r="J101" t="str">
        <f>IFERROR(INDEX('Domestic 2023'!$J:$J,MATCH($I101,'Domestic 2023'!$I:$I,0)),IFERROR(INDEX('Domestic 2023'!$J:$J,MATCH($D101,'Domestic 2023'!$F:$F,0)),"Other"))</f>
        <v>Other</v>
      </c>
    </row>
    <row r="102" spans="1:10" ht="18" x14ac:dyDescent="0.2">
      <c r="A102" s="18">
        <v>102</v>
      </c>
      <c r="B102" s="3" t="s">
        <v>2228</v>
      </c>
      <c r="C102" s="19">
        <v>43989684</v>
      </c>
      <c r="D102" s="19">
        <v>33889684</v>
      </c>
      <c r="E102" s="20">
        <v>0.77</v>
      </c>
      <c r="F102" s="19">
        <v>10100000</v>
      </c>
      <c r="G102" s="20">
        <v>0.23</v>
      </c>
      <c r="H102" t="str">
        <f t="shared" si="2"/>
        <v>Renaissance: A Film by Beyoncé</v>
      </c>
      <c r="I102" t="str">
        <f t="shared" si="3"/>
        <v>renaissanceafilmbybe</v>
      </c>
      <c r="J102" t="str">
        <f>IFERROR(INDEX('Domestic 2023'!$J:$J,MATCH($I102,'Domestic 2023'!$I:$I,0)),IFERROR(INDEX('Domestic 2023'!$J:$J,MATCH($D102,'Domestic 2023'!$F:$F,0)),"Other"))</f>
        <v>AMC Theatres Dist…</v>
      </c>
    </row>
    <row r="103" spans="1:10" ht="18" x14ac:dyDescent="0.2">
      <c r="A103" s="18">
        <v>103</v>
      </c>
      <c r="B103" s="3" t="s">
        <v>1038</v>
      </c>
      <c r="C103" s="19">
        <v>43601123</v>
      </c>
      <c r="D103" s="19">
        <v>18550028</v>
      </c>
      <c r="E103" s="21">
        <v>0.42499999999999999</v>
      </c>
      <c r="F103" s="19">
        <v>25051095</v>
      </c>
      <c r="G103" s="21">
        <v>0.57499999999999996</v>
      </c>
      <c r="H103" t="str">
        <f t="shared" si="2"/>
        <v>Ferrari</v>
      </c>
      <c r="I103" t="str">
        <f t="shared" si="3"/>
        <v>ferrari</v>
      </c>
      <c r="J103" t="str">
        <f>IFERROR(INDEX('Domestic 2023'!$J:$J,MATCH($I103,'Domestic 2023'!$I:$I,0)),IFERROR(INDEX('Domestic 2023'!$J:$J,MATCH($D103,'Domestic 2023'!$F:$F,0)),"Other"))</f>
        <v>Neon</v>
      </c>
    </row>
    <row r="104" spans="1:10" ht="18" x14ac:dyDescent="0.2">
      <c r="A104" s="18">
        <v>104</v>
      </c>
      <c r="B104" s="3" t="s">
        <v>1757</v>
      </c>
      <c r="C104" s="19">
        <v>42748888</v>
      </c>
      <c r="D104" s="19">
        <v>11331983</v>
      </c>
      <c r="E104" s="21">
        <v>0.26500000000000001</v>
      </c>
      <c r="F104" s="19">
        <v>31416905</v>
      </c>
      <c r="G104" s="21">
        <v>0.73499999999999999</v>
      </c>
      <c r="H104" t="str">
        <f t="shared" si="2"/>
        <v>Past Lives</v>
      </c>
      <c r="I104" t="str">
        <f t="shared" si="3"/>
        <v>pastlives</v>
      </c>
      <c r="J104" t="str">
        <f>IFERROR(INDEX('Domestic 2023'!$J:$J,MATCH($I104,'Domestic 2023'!$I:$I,0)),IFERROR(INDEX('Domestic 2023'!$J:$J,MATCH($D104,'Domestic 2023'!$F:$F,0)),"Other"))</f>
        <v>A24</v>
      </c>
    </row>
    <row r="105" spans="1:10" ht="18" x14ac:dyDescent="0.2">
      <c r="A105" s="18">
        <v>105</v>
      </c>
      <c r="B105" s="3" t="s">
        <v>1725</v>
      </c>
      <c r="C105" s="19">
        <v>40480875</v>
      </c>
      <c r="D105" s="19">
        <v>39448525</v>
      </c>
      <c r="E105" s="21">
        <v>0.97399999999999998</v>
      </c>
      <c r="F105" s="19">
        <v>1032350</v>
      </c>
      <c r="G105" s="21">
        <v>2.5999999999999999E-2</v>
      </c>
      <c r="H105" t="str">
        <f t="shared" si="2"/>
        <v>80 for Brady</v>
      </c>
      <c r="I105" t="str">
        <f t="shared" si="3"/>
        <v>80forbrady</v>
      </c>
      <c r="J105" t="str">
        <f>IFERROR(INDEX('Domestic 2023'!$J:$J,MATCH($I105,'Domestic 2023'!$I:$I,0)),IFERROR(INDEX('Domestic 2023'!$J:$J,MATCH($D105,'Domestic 2023'!$F:$F,0)),"Other"))</f>
        <v>Paramount Pictures</v>
      </c>
    </row>
    <row r="106" spans="1:10" ht="18" x14ac:dyDescent="0.2">
      <c r="A106" s="18">
        <v>106</v>
      </c>
      <c r="B106" s="3" t="s">
        <v>2229</v>
      </c>
      <c r="C106" s="19">
        <v>40388834</v>
      </c>
      <c r="D106" s="18" t="s">
        <v>850</v>
      </c>
      <c r="E106" s="18" t="s">
        <v>850</v>
      </c>
      <c r="F106" s="19">
        <v>40388834</v>
      </c>
      <c r="G106" s="20">
        <v>1</v>
      </c>
      <c r="H106" t="str">
        <f t="shared" si="2"/>
        <v>Miraculous: Ladybug &amp; Cat Noir, the Movie</v>
      </c>
      <c r="I106" t="str">
        <f t="shared" si="3"/>
        <v>miraculousladybugcat</v>
      </c>
      <c r="J106" t="str">
        <f>IFERROR(INDEX('Domestic 2023'!$J:$J,MATCH($I106,'Domestic 2023'!$I:$I,0)),IFERROR(INDEX('Domestic 2023'!$J:$J,MATCH($D106,'Domestic 2023'!$F:$F,0)),"Other"))</f>
        <v>Other</v>
      </c>
    </row>
    <row r="107" spans="1:10" ht="18" x14ac:dyDescent="0.2">
      <c r="A107" s="18">
        <v>107</v>
      </c>
      <c r="B107" s="3" t="s">
        <v>2230</v>
      </c>
      <c r="C107" s="19">
        <v>38864948</v>
      </c>
      <c r="D107" s="18" t="s">
        <v>850</v>
      </c>
      <c r="E107" s="18" t="s">
        <v>850</v>
      </c>
      <c r="F107" s="19">
        <v>38864948</v>
      </c>
      <c r="G107" s="20">
        <v>1</v>
      </c>
      <c r="H107" t="str">
        <f t="shared" si="2"/>
        <v>The Bremen Town Musicians</v>
      </c>
      <c r="I107" t="str">
        <f t="shared" si="3"/>
        <v>thebrementownmusicians</v>
      </c>
      <c r="J107" t="str">
        <f>IFERROR(INDEX('Domestic 2023'!$J:$J,MATCH($I107,'Domestic 2023'!$I:$I,0)),IFERROR(INDEX('Domestic 2023'!$J:$J,MATCH($D107,'Domestic 2023'!$F:$F,0)),"Other"))</f>
        <v>Other</v>
      </c>
    </row>
    <row r="108" spans="1:10" ht="18" x14ac:dyDescent="0.2">
      <c r="A108" s="18">
        <v>108</v>
      </c>
      <c r="B108" s="3" t="s">
        <v>1729</v>
      </c>
      <c r="C108" s="19">
        <v>38831076</v>
      </c>
      <c r="D108" s="19">
        <v>28496030</v>
      </c>
      <c r="E108" s="21">
        <v>0.73399999999999999</v>
      </c>
      <c r="F108" s="19">
        <v>10335046</v>
      </c>
      <c r="G108" s="21">
        <v>0.26600000000000001</v>
      </c>
      <c r="H108" t="str">
        <f t="shared" si="2"/>
        <v>My Big Fat Greek Wedding 3</v>
      </c>
      <c r="I108" t="str">
        <f t="shared" si="3"/>
        <v>mybigfatgreekwedding</v>
      </c>
      <c r="J108" t="str">
        <f>IFERROR(INDEX('Domestic 2023'!$J:$J,MATCH($I108,'Domestic 2023'!$I:$I,0)),IFERROR(INDEX('Domestic 2023'!$J:$J,MATCH($D108,'Domestic 2023'!$F:$F,0)),"Other"))</f>
        <v>Focus Features</v>
      </c>
    </row>
    <row r="109" spans="1:10" ht="18" x14ac:dyDescent="0.2">
      <c r="A109" s="18">
        <v>109</v>
      </c>
      <c r="B109" s="3" t="s">
        <v>2231</v>
      </c>
      <c r="C109" s="19">
        <v>37917985</v>
      </c>
      <c r="D109" s="19">
        <v>16710153</v>
      </c>
      <c r="E109" s="21">
        <v>0.441</v>
      </c>
      <c r="F109" s="19">
        <v>21207832</v>
      </c>
      <c r="G109" s="21">
        <v>0.55900000000000005</v>
      </c>
      <c r="H109" t="str">
        <f t="shared" si="2"/>
        <v>The Expendables 4</v>
      </c>
      <c r="I109" t="str">
        <f t="shared" si="3"/>
        <v>theexpendables4</v>
      </c>
      <c r="J109" t="str">
        <f>IFERROR(INDEX('Domestic 2023'!$J:$J,MATCH($I109,'Domestic 2023'!$I:$I,0)),IFERROR(INDEX('Domestic 2023'!$J:$J,MATCH($D109,'Domestic 2023'!$F:$F,0)),"Other"))</f>
        <v>Lionsgate</v>
      </c>
    </row>
    <row r="110" spans="1:10" ht="18" x14ac:dyDescent="0.2">
      <c r="A110" s="18">
        <v>110</v>
      </c>
      <c r="B110" s="3" t="s">
        <v>2232</v>
      </c>
      <c r="C110" s="19">
        <v>37475850</v>
      </c>
      <c r="D110" s="18" t="s">
        <v>850</v>
      </c>
      <c r="E110" s="18" t="s">
        <v>850</v>
      </c>
      <c r="F110" s="19">
        <v>37475850</v>
      </c>
      <c r="G110" s="20">
        <v>1</v>
      </c>
      <c r="H110" t="str">
        <f t="shared" si="2"/>
        <v>Doraemon the Movie: Nobita's Sky Utopia</v>
      </c>
      <c r="I110" t="str">
        <f t="shared" si="3"/>
        <v>doraemonthemovienobit</v>
      </c>
      <c r="J110" t="str">
        <f>IFERROR(INDEX('Domestic 2023'!$J:$J,MATCH($I110,'Domestic 2023'!$I:$I,0)),IFERROR(INDEX('Domestic 2023'!$J:$J,MATCH($D110,'Domestic 2023'!$F:$F,0)),"Other"))</f>
        <v>Other</v>
      </c>
    </row>
    <row r="111" spans="1:10" ht="18" x14ac:dyDescent="0.2">
      <c r="A111" s="18">
        <v>111</v>
      </c>
      <c r="B111" s="3" t="s">
        <v>2233</v>
      </c>
      <c r="C111" s="19">
        <v>36851831</v>
      </c>
      <c r="D111" s="18" t="s">
        <v>850</v>
      </c>
      <c r="E111" s="18" t="s">
        <v>850</v>
      </c>
      <c r="F111" s="19">
        <v>36851831</v>
      </c>
      <c r="G111" s="20">
        <v>1</v>
      </c>
      <c r="H111" t="str">
        <f t="shared" si="2"/>
        <v>Smugglers</v>
      </c>
      <c r="I111" t="str">
        <f t="shared" si="3"/>
        <v>smugglers</v>
      </c>
      <c r="J111" t="str">
        <f>IFERROR(INDEX('Domestic 2023'!$J:$J,MATCH($I111,'Domestic 2023'!$I:$I,0)),IFERROR(INDEX('Domestic 2023'!$J:$J,MATCH($D111,'Domestic 2023'!$F:$F,0)),"Other"))</f>
        <v>Other</v>
      </c>
    </row>
    <row r="112" spans="1:10" ht="18" x14ac:dyDescent="0.2">
      <c r="A112" s="18">
        <v>112</v>
      </c>
      <c r="B112" s="3" t="s">
        <v>2234</v>
      </c>
      <c r="C112" s="19">
        <v>36259522</v>
      </c>
      <c r="D112" s="18" t="s">
        <v>850</v>
      </c>
      <c r="E112" s="18" t="s">
        <v>850</v>
      </c>
      <c r="F112" s="19">
        <v>36259522</v>
      </c>
      <c r="G112" s="20">
        <v>1</v>
      </c>
      <c r="H112" t="str">
        <f t="shared" si="2"/>
        <v>Kingdom 3: The Flame of Destiny</v>
      </c>
      <c r="I112" t="str">
        <f t="shared" si="3"/>
        <v>kingdom3theflameofd</v>
      </c>
      <c r="J112" t="str">
        <f>IFERROR(INDEX('Domestic 2023'!$J:$J,MATCH($I112,'Domestic 2023'!$I:$I,0)),IFERROR(INDEX('Domestic 2023'!$J:$J,MATCH($D112,'Domestic 2023'!$F:$F,0)),"Other"))</f>
        <v>Other</v>
      </c>
    </row>
    <row r="113" spans="1:10" ht="18" x14ac:dyDescent="0.2">
      <c r="A113" s="18">
        <v>113</v>
      </c>
      <c r="B113" s="3" t="s">
        <v>2235</v>
      </c>
      <c r="C113" s="19">
        <v>36258730</v>
      </c>
      <c r="D113" s="19">
        <v>128950</v>
      </c>
      <c r="E113" s="21">
        <v>4.0000000000000001E-3</v>
      </c>
      <c r="F113" s="19">
        <v>36129780</v>
      </c>
      <c r="G113" s="21">
        <v>0.996</v>
      </c>
      <c r="H113" t="str">
        <f t="shared" si="2"/>
        <v>Ride On</v>
      </c>
      <c r="I113" t="str">
        <f t="shared" si="3"/>
        <v>rideon</v>
      </c>
      <c r="J113" t="str">
        <f>IFERROR(INDEX('Domestic 2023'!$J:$J,MATCH($I113,'Domestic 2023'!$I:$I,0)),IFERROR(INDEX('Domestic 2023'!$J:$J,MATCH($D113,'Domestic 2023'!$F:$F,0)),"Other"))</f>
        <v>Other</v>
      </c>
    </row>
    <row r="114" spans="1:10" ht="18" x14ac:dyDescent="0.2">
      <c r="A114" s="18">
        <v>114</v>
      </c>
      <c r="B114" s="3" t="s">
        <v>1732</v>
      </c>
      <c r="C114" s="19">
        <v>36071267</v>
      </c>
      <c r="D114" s="19">
        <v>23988885</v>
      </c>
      <c r="E114" s="21">
        <v>0.66500000000000004</v>
      </c>
      <c r="F114" s="19">
        <v>12082382</v>
      </c>
      <c r="G114" s="21">
        <v>0.33500000000000002</v>
      </c>
      <c r="H114" t="str">
        <f t="shared" si="2"/>
        <v>Strays</v>
      </c>
      <c r="I114" t="str">
        <f t="shared" si="3"/>
        <v>strays</v>
      </c>
      <c r="J114" t="str">
        <f>IFERROR(INDEX('Domestic 2023'!$J:$J,MATCH($I114,'Domestic 2023'!$I:$I,0)),IFERROR(INDEX('Domestic 2023'!$J:$J,MATCH($D114,'Domestic 2023'!$F:$F,0)),"Other"))</f>
        <v>Universal</v>
      </c>
    </row>
    <row r="115" spans="1:10" ht="18" x14ac:dyDescent="0.2">
      <c r="A115" s="18">
        <v>115</v>
      </c>
      <c r="B115" s="3" t="s">
        <v>2236</v>
      </c>
      <c r="C115" s="19">
        <v>36046727</v>
      </c>
      <c r="D115" s="19">
        <v>5076369</v>
      </c>
      <c r="E115" s="21">
        <v>0.14099999999999999</v>
      </c>
      <c r="F115" s="19">
        <v>30970358</v>
      </c>
      <c r="G115" s="21">
        <v>0.85899999999999999</v>
      </c>
      <c r="H115" t="str">
        <f t="shared" si="2"/>
        <v>Anatomy of a Fall</v>
      </c>
      <c r="I115" t="str">
        <f t="shared" si="3"/>
        <v>anatomyofafall</v>
      </c>
      <c r="J115" t="str">
        <f>IFERROR(INDEX('Domestic 2023'!$J:$J,MATCH($I115,'Domestic 2023'!$I:$I,0)),IFERROR(INDEX('Domestic 2023'!$J:$J,MATCH($D115,'Domestic 2023'!$F:$F,0)),"Other"))</f>
        <v>Other</v>
      </c>
    </row>
    <row r="116" spans="1:10" ht="18" x14ac:dyDescent="0.2">
      <c r="A116" s="18">
        <v>116</v>
      </c>
      <c r="B116" s="3" t="s">
        <v>2237</v>
      </c>
      <c r="C116" s="19">
        <v>34210966</v>
      </c>
      <c r="D116" s="19">
        <v>315245</v>
      </c>
      <c r="E116" s="21">
        <v>8.9999999999999993E-3</v>
      </c>
      <c r="F116" s="19">
        <v>33895721</v>
      </c>
      <c r="G116" s="21">
        <v>0.99099999999999999</v>
      </c>
      <c r="H116" t="str">
        <f t="shared" si="2"/>
        <v>Noryang: Deadly Sea</v>
      </c>
      <c r="I116" t="str">
        <f t="shared" si="3"/>
        <v>noryangdeadlysea</v>
      </c>
      <c r="J116" t="str">
        <f>IFERROR(INDEX('Domestic 2023'!$J:$J,MATCH($I116,'Domestic 2023'!$I:$I,0)),IFERROR(INDEX('Domestic 2023'!$J:$J,MATCH($D116,'Domestic 2023'!$F:$F,0)),"Other"))</f>
        <v>Well Go USA</v>
      </c>
    </row>
    <row r="117" spans="1:10" ht="18" x14ac:dyDescent="0.2">
      <c r="A117" s="18">
        <v>117</v>
      </c>
      <c r="B117" s="3" t="s">
        <v>2238</v>
      </c>
      <c r="C117" s="19">
        <v>34114308</v>
      </c>
      <c r="D117" s="18" t="s">
        <v>850</v>
      </c>
      <c r="E117" s="18" t="s">
        <v>850</v>
      </c>
      <c r="F117" s="19">
        <v>34114308</v>
      </c>
      <c r="G117" s="20">
        <v>1</v>
      </c>
      <c r="H117" t="str">
        <f t="shared" si="2"/>
        <v>Alibi.com 2</v>
      </c>
      <c r="I117" t="str">
        <f t="shared" si="3"/>
        <v>alibicom2</v>
      </c>
      <c r="J117" t="str">
        <f>IFERROR(INDEX('Domestic 2023'!$J:$J,MATCH($I117,'Domestic 2023'!$I:$I,0)),IFERROR(INDEX('Domestic 2023'!$J:$J,MATCH($D117,'Domestic 2023'!$F:$F,0)),"Other"))</f>
        <v>Other</v>
      </c>
    </row>
    <row r="118" spans="1:10" ht="18" x14ac:dyDescent="0.2">
      <c r="A118" s="18">
        <v>118</v>
      </c>
      <c r="B118" s="3" t="s">
        <v>1733</v>
      </c>
      <c r="C118" s="19">
        <v>33117003</v>
      </c>
      <c r="D118" s="19">
        <v>20960939</v>
      </c>
      <c r="E118" s="21">
        <v>0.63300000000000001</v>
      </c>
      <c r="F118" s="19">
        <v>12156064</v>
      </c>
      <c r="G118" s="21">
        <v>0.36699999999999999</v>
      </c>
      <c r="H118" t="str">
        <f t="shared" si="2"/>
        <v>Priscilla</v>
      </c>
      <c r="I118" t="str">
        <f t="shared" si="3"/>
        <v>priscilla</v>
      </c>
      <c r="J118" t="str">
        <f>IFERROR(INDEX('Domestic 2023'!$J:$J,MATCH($I118,'Domestic 2023'!$I:$I,0)),IFERROR(INDEX('Domestic 2023'!$J:$J,MATCH($D118,'Domestic 2023'!$F:$F,0)),"Other"))</f>
        <v>A24</v>
      </c>
    </row>
    <row r="119" spans="1:10" ht="18" x14ac:dyDescent="0.2">
      <c r="A119" s="18">
        <v>119</v>
      </c>
      <c r="B119" s="3" t="s">
        <v>2239</v>
      </c>
      <c r="C119" s="19">
        <v>32516533</v>
      </c>
      <c r="D119" s="18" t="s">
        <v>850</v>
      </c>
      <c r="E119" s="18" t="s">
        <v>850</v>
      </c>
      <c r="F119" s="19">
        <v>32516533</v>
      </c>
      <c r="G119" s="20">
        <v>1</v>
      </c>
      <c r="H119" t="str">
        <f t="shared" si="2"/>
        <v>Don't Call it Mystery: The Movie</v>
      </c>
      <c r="I119" t="str">
        <f t="shared" si="3"/>
        <v>dontcallitmysteryth</v>
      </c>
      <c r="J119" t="str">
        <f>IFERROR(INDEX('Domestic 2023'!$J:$J,MATCH($I119,'Domestic 2023'!$I:$I,0)),IFERROR(INDEX('Domestic 2023'!$J:$J,MATCH($D119,'Domestic 2023'!$F:$F,0)),"Other"))</f>
        <v>Other</v>
      </c>
    </row>
    <row r="120" spans="1:10" ht="18" x14ac:dyDescent="0.2">
      <c r="A120" s="18">
        <v>120</v>
      </c>
      <c r="B120" s="3" t="s">
        <v>2240</v>
      </c>
      <c r="C120" s="19">
        <v>32407471</v>
      </c>
      <c r="D120" s="18" t="s">
        <v>850</v>
      </c>
      <c r="E120" s="18" t="s">
        <v>850</v>
      </c>
      <c r="F120" s="19">
        <v>32407471</v>
      </c>
      <c r="G120" s="20">
        <v>1</v>
      </c>
      <c r="H120" t="str">
        <f t="shared" si="2"/>
        <v>The Three Musketeers - Part I: D'Artagnan</v>
      </c>
      <c r="I120" t="str">
        <f t="shared" si="3"/>
        <v>thethreemusketeerspa</v>
      </c>
      <c r="J120" t="str">
        <f>IFERROR(INDEX('Domestic 2023'!$J:$J,MATCH($I120,'Domestic 2023'!$I:$I,0)),IFERROR(INDEX('Domestic 2023'!$J:$J,MATCH($D120,'Domestic 2023'!$F:$F,0)),"Other"))</f>
        <v>Other</v>
      </c>
    </row>
    <row r="121" spans="1:10" ht="18" x14ac:dyDescent="0.2">
      <c r="A121" s="18">
        <v>121</v>
      </c>
      <c r="B121" s="3" t="s">
        <v>1747</v>
      </c>
      <c r="C121" s="19">
        <v>31539434</v>
      </c>
      <c r="D121" s="19">
        <v>15198530</v>
      </c>
      <c r="E121" s="21">
        <v>0.48199999999999998</v>
      </c>
      <c r="F121" s="19">
        <v>16340904</v>
      </c>
      <c r="G121" s="21">
        <v>0.51800000000000002</v>
      </c>
      <c r="H121" t="str">
        <f t="shared" si="2"/>
        <v>Jawan</v>
      </c>
      <c r="I121" t="str">
        <f t="shared" si="3"/>
        <v>jawan</v>
      </c>
      <c r="J121" t="str">
        <f>IFERROR(INDEX('Domestic 2023'!$J:$J,MATCH($I121,'Domestic 2023'!$I:$I,0)),IFERROR(INDEX('Domestic 2023'!$J:$J,MATCH($D121,'Domestic 2023'!$F:$F,0)),"Other"))</f>
        <v>Yash Raj Films</v>
      </c>
    </row>
    <row r="122" spans="1:10" ht="18" x14ac:dyDescent="0.2">
      <c r="A122" s="18">
        <v>122</v>
      </c>
      <c r="B122" s="3" t="s">
        <v>2241</v>
      </c>
      <c r="C122" s="19">
        <v>30239900</v>
      </c>
      <c r="D122" s="18" t="s">
        <v>850</v>
      </c>
      <c r="E122" s="18" t="s">
        <v>850</v>
      </c>
      <c r="F122" s="19">
        <v>30239900</v>
      </c>
      <c r="G122" s="20">
        <v>1</v>
      </c>
      <c r="H122" t="str">
        <f t="shared" si="2"/>
        <v>Tokyo MER</v>
      </c>
      <c r="I122" t="str">
        <f t="shared" si="3"/>
        <v>tokyomer</v>
      </c>
      <c r="J122" t="str">
        <f>IFERROR(INDEX('Domestic 2023'!$J:$J,MATCH($I122,'Domestic 2023'!$I:$I,0)),IFERROR(INDEX('Domestic 2023'!$J:$J,MATCH($D122,'Domestic 2023'!$F:$F,0)),"Other"))</f>
        <v>Other</v>
      </c>
    </row>
    <row r="123" spans="1:10" ht="18" x14ac:dyDescent="0.2">
      <c r="A123" s="18">
        <v>123</v>
      </c>
      <c r="B123" s="3" t="s">
        <v>2242</v>
      </c>
      <c r="C123" s="19">
        <v>30077348</v>
      </c>
      <c r="D123" s="18" t="s">
        <v>850</v>
      </c>
      <c r="E123" s="18" t="s">
        <v>850</v>
      </c>
      <c r="F123" s="19">
        <v>30077348</v>
      </c>
      <c r="G123" s="20">
        <v>1</v>
      </c>
      <c r="H123" t="str">
        <f t="shared" si="2"/>
        <v>Concrete Utopia</v>
      </c>
      <c r="I123" t="str">
        <f t="shared" si="3"/>
        <v>concreteutopia</v>
      </c>
      <c r="J123" t="str">
        <f>IFERROR(INDEX('Domestic 2023'!$J:$J,MATCH($I123,'Domestic 2023'!$I:$I,0)),IFERROR(INDEX('Domestic 2023'!$J:$J,MATCH($D123,'Domestic 2023'!$F:$F,0)),"Other"))</f>
        <v>Other</v>
      </c>
    </row>
    <row r="124" spans="1:10" ht="18" x14ac:dyDescent="0.2">
      <c r="A124" s="18">
        <v>124</v>
      </c>
      <c r="B124" s="3" t="s">
        <v>1737</v>
      </c>
      <c r="C124" s="19">
        <v>29014500</v>
      </c>
      <c r="D124" s="19">
        <v>17581565</v>
      </c>
      <c r="E124" s="21">
        <v>0.60599999999999998</v>
      </c>
      <c r="F124" s="19">
        <v>11432935</v>
      </c>
      <c r="G124" s="21">
        <v>0.39400000000000002</v>
      </c>
      <c r="H124" t="str">
        <f t="shared" si="2"/>
        <v>Book Club: The Next Chapter</v>
      </c>
      <c r="I124" t="str">
        <f t="shared" si="3"/>
        <v>bookclubthenextchapt</v>
      </c>
      <c r="J124" t="str">
        <f>IFERROR(INDEX('Domestic 2023'!$J:$J,MATCH($I124,'Domestic 2023'!$I:$I,0)),IFERROR(INDEX('Domestic 2023'!$J:$J,MATCH($D124,'Domestic 2023'!$F:$F,0)),"Other"))</f>
        <v>Focus Features</v>
      </c>
    </row>
    <row r="125" spans="1:10" ht="18" x14ac:dyDescent="0.2">
      <c r="A125" s="18">
        <v>125</v>
      </c>
      <c r="B125" s="3" t="s">
        <v>2243</v>
      </c>
      <c r="C125" s="19">
        <v>28933626</v>
      </c>
      <c r="D125" s="18" t="s">
        <v>850</v>
      </c>
      <c r="E125" s="18" t="s">
        <v>850</v>
      </c>
      <c r="F125" s="19">
        <v>28933626</v>
      </c>
      <c r="G125" s="20">
        <v>1</v>
      </c>
      <c r="H125" t="str">
        <f t="shared" si="2"/>
        <v>I Wish I Could Meet You Again on the Hill Where That Flower Blooms</v>
      </c>
      <c r="I125" t="str">
        <f t="shared" si="3"/>
        <v>iwishicouldmeetyoua</v>
      </c>
      <c r="J125" t="str">
        <f>IFERROR(INDEX('Domestic 2023'!$J:$J,MATCH($I125,'Domestic 2023'!$I:$I,0)),IFERROR(INDEX('Domestic 2023'!$J:$J,MATCH($D125,'Domestic 2023'!$F:$F,0)),"Other"))</f>
        <v>Other</v>
      </c>
    </row>
    <row r="126" spans="1:10" ht="18" x14ac:dyDescent="0.2">
      <c r="A126" s="18">
        <v>126</v>
      </c>
      <c r="B126" s="3" t="s">
        <v>2244</v>
      </c>
      <c r="C126" s="19">
        <v>28218581</v>
      </c>
      <c r="D126" s="18" t="s">
        <v>850</v>
      </c>
      <c r="E126" s="18" t="s">
        <v>850</v>
      </c>
      <c r="F126" s="19">
        <v>28218581</v>
      </c>
      <c r="G126" s="20">
        <v>1</v>
      </c>
      <c r="H126" t="str">
        <f t="shared" si="2"/>
        <v>The Wish of the Fairy Fish</v>
      </c>
      <c r="I126" t="str">
        <f t="shared" si="3"/>
        <v>thewishofthefairyfis</v>
      </c>
      <c r="J126" t="str">
        <f>IFERROR(INDEX('Domestic 2023'!$J:$J,MATCH($I126,'Domestic 2023'!$I:$I,0)),IFERROR(INDEX('Domestic 2023'!$J:$J,MATCH($D126,'Domestic 2023'!$F:$F,0)),"Other"))</f>
        <v>Other</v>
      </c>
    </row>
    <row r="127" spans="1:10" ht="18" x14ac:dyDescent="0.2">
      <c r="A127" s="18">
        <v>127</v>
      </c>
      <c r="B127" s="3" t="s">
        <v>2245</v>
      </c>
      <c r="C127" s="19">
        <v>27509032</v>
      </c>
      <c r="D127" s="18" t="s">
        <v>850</v>
      </c>
      <c r="E127" s="18" t="s">
        <v>850</v>
      </c>
      <c r="F127" s="19">
        <v>27503924</v>
      </c>
      <c r="G127" s="20">
        <v>1</v>
      </c>
      <c r="H127" t="str">
        <f t="shared" si="2"/>
        <v>Toy Story 2023 Re-release</v>
      </c>
      <c r="I127" t="str">
        <f t="shared" si="3"/>
        <v>toystory2023rerelease</v>
      </c>
      <c r="J127" t="str">
        <f>IFERROR(INDEX('Domestic 2023'!$J:$J,MATCH($I127,'Domestic 2023'!$I:$I,0)),IFERROR(INDEX('Domestic 2023'!$J:$J,MATCH($D127,'Domestic 2023'!$F:$F,0)),"Other"))</f>
        <v>Other</v>
      </c>
    </row>
    <row r="128" spans="1:10" ht="18" x14ac:dyDescent="0.2">
      <c r="A128" s="18">
        <v>128</v>
      </c>
      <c r="B128" s="3" t="s">
        <v>1740</v>
      </c>
      <c r="C128" s="19">
        <v>26493921</v>
      </c>
      <c r="D128" s="19">
        <v>17297895</v>
      </c>
      <c r="E128" s="21">
        <v>0.65300000000000002</v>
      </c>
      <c r="F128" s="19">
        <v>9196026</v>
      </c>
      <c r="G128" s="21">
        <v>0.34699999999999998</v>
      </c>
      <c r="H128" t="str">
        <f t="shared" si="2"/>
        <v>Renfield</v>
      </c>
      <c r="I128" t="str">
        <f t="shared" si="3"/>
        <v>renfield</v>
      </c>
      <c r="J128" t="str">
        <f>IFERROR(INDEX('Domestic 2023'!$J:$J,MATCH($I128,'Domestic 2023'!$I:$I,0)),IFERROR(INDEX('Domestic 2023'!$J:$J,MATCH($D128,'Domestic 2023'!$F:$F,0)),"Other"))</f>
        <v>Universal</v>
      </c>
    </row>
    <row r="129" spans="1:10" ht="18" x14ac:dyDescent="0.2">
      <c r="A129" s="18">
        <v>129</v>
      </c>
      <c r="B129" s="3" t="s">
        <v>2246</v>
      </c>
      <c r="C129" s="19">
        <v>26064906</v>
      </c>
      <c r="D129" s="18" t="s">
        <v>850</v>
      </c>
      <c r="E129" s="18" t="s">
        <v>850</v>
      </c>
      <c r="F129" s="19">
        <v>26064906</v>
      </c>
      <c r="G129" s="20">
        <v>1</v>
      </c>
      <c r="H129" t="str">
        <f t="shared" si="2"/>
        <v>The Challenge</v>
      </c>
      <c r="I129" t="str">
        <f t="shared" si="3"/>
        <v>thechallenge</v>
      </c>
      <c r="J129" t="str">
        <f>IFERROR(INDEX('Domestic 2023'!$J:$J,MATCH($I129,'Domestic 2023'!$I:$I,0)),IFERROR(INDEX('Domestic 2023'!$J:$J,MATCH($D129,'Domestic 2023'!$F:$F,0)),"Other"))</f>
        <v>Other</v>
      </c>
    </row>
    <row r="130" spans="1:10" ht="18" x14ac:dyDescent="0.2">
      <c r="A130" s="18">
        <v>130</v>
      </c>
      <c r="B130" s="3" t="s">
        <v>1071</v>
      </c>
      <c r="C130" s="19">
        <v>25865563</v>
      </c>
      <c r="D130" s="19">
        <v>3766668</v>
      </c>
      <c r="E130" s="21">
        <v>0.14599999999999999</v>
      </c>
      <c r="F130" s="19">
        <v>22098895</v>
      </c>
      <c r="G130" s="21">
        <v>0.85399999999999998</v>
      </c>
      <c r="H130" t="str">
        <f t="shared" ref="H130:H193" si="4">IFERROR(TRIM(LEFT(B130,FIND("(",B130)-1)),TRIM(B130))</f>
        <v>Perfect Days</v>
      </c>
      <c r="I130" t="str">
        <f t="shared" ref="I130:I193" si="5">SUBSTITUTE(SUBSTITUTE(SUBSTITUTE(SUBSTITUTE(SUBSTITUTE(SUBSTITUTE(SUBSTITUTE(SUBSTITUTE(SUBSTITUTE(SUBSTITUTE(SUBSTITUTE(SUBSTITUTE(LOWER(LEFT(SUBSTITUTE(H130,"…",""),25)),":",""),",",""),".",""),"'",""),"’",""),"!",""),"*",""),"—",""),"–",""),"-",""),"&amp;","")," ","")</f>
        <v>perfectdays</v>
      </c>
      <c r="J130" t="str">
        <f>IFERROR(INDEX('Domestic 2023'!$J:$J,MATCH($I130,'Domestic 2023'!$I:$I,0)),IFERROR(INDEX('Domestic 2023'!$J:$J,MATCH($D130,'Domestic 2023'!$F:$F,0)),"Other"))</f>
        <v>Other</v>
      </c>
    </row>
    <row r="131" spans="1:10" ht="18" x14ac:dyDescent="0.2">
      <c r="A131" s="18">
        <v>131</v>
      </c>
      <c r="B131" s="3" t="s">
        <v>2247</v>
      </c>
      <c r="C131" s="19">
        <v>23920308</v>
      </c>
      <c r="D131" s="18" t="s">
        <v>850</v>
      </c>
      <c r="E131" s="18" t="s">
        <v>850</v>
      </c>
      <c r="F131" s="19">
        <v>23920308</v>
      </c>
      <c r="G131" s="20">
        <v>1</v>
      </c>
      <c r="H131" t="str">
        <f t="shared" si="4"/>
        <v>Shin Jigen! Crayon Shin-chan the Movie</v>
      </c>
      <c r="I131" t="str">
        <f t="shared" si="5"/>
        <v>shinjigencrayonshinc</v>
      </c>
      <c r="J131" t="str">
        <f>IFERROR(INDEX('Domestic 2023'!$J:$J,MATCH($I131,'Domestic 2023'!$I:$I,0)),IFERROR(INDEX('Domestic 2023'!$J:$J,MATCH($D131,'Domestic 2023'!$F:$F,0)),"Other"))</f>
        <v>Other</v>
      </c>
    </row>
    <row r="132" spans="1:10" ht="18" x14ac:dyDescent="0.2">
      <c r="A132" s="18">
        <v>132</v>
      </c>
      <c r="B132" s="3" t="s">
        <v>1009</v>
      </c>
      <c r="C132" s="19">
        <v>22483370</v>
      </c>
      <c r="D132" s="19">
        <v>21098470</v>
      </c>
      <c r="E132" s="21">
        <v>0.93799999999999994</v>
      </c>
      <c r="F132" s="19">
        <v>1384900</v>
      </c>
      <c r="G132" s="21">
        <v>6.2E-2</v>
      </c>
      <c r="H132" t="str">
        <f t="shared" si="4"/>
        <v>American Fiction</v>
      </c>
      <c r="I132" t="str">
        <f t="shared" si="5"/>
        <v>americanfiction</v>
      </c>
      <c r="J132" t="str">
        <f>IFERROR(INDEX('Domestic 2023'!$J:$J,MATCH($I132,'Domestic 2023'!$I:$I,0)),IFERROR(INDEX('Domestic 2023'!$J:$J,MATCH($D132,'Domestic 2023'!$F:$F,0)),"Other"))</f>
        <v>Amazon MGM Studios</v>
      </c>
    </row>
    <row r="133" spans="1:10" ht="18" x14ac:dyDescent="0.2">
      <c r="A133" s="18">
        <v>133</v>
      </c>
      <c r="B133" s="3" t="s">
        <v>2248</v>
      </c>
      <c r="C133" s="19">
        <v>21948551</v>
      </c>
      <c r="D133" s="19">
        <v>16938039</v>
      </c>
      <c r="E133" s="21">
        <v>0.77200000000000002</v>
      </c>
      <c r="F133" s="19">
        <v>5010512</v>
      </c>
      <c r="G133" s="21">
        <v>0.22800000000000001</v>
      </c>
      <c r="H133" t="str">
        <f t="shared" si="4"/>
        <v>The Covenant</v>
      </c>
      <c r="I133" t="str">
        <f t="shared" si="5"/>
        <v>thecovenant</v>
      </c>
      <c r="J133" t="str">
        <f>IFERROR(INDEX('Domestic 2023'!$J:$J,MATCH($I133,'Domestic 2023'!$I:$I,0)),IFERROR(INDEX('Domestic 2023'!$J:$J,MATCH($D133,'Domestic 2023'!$F:$F,0)),"Other"))</f>
        <v>MGM</v>
      </c>
    </row>
    <row r="134" spans="1:10" ht="18" x14ac:dyDescent="0.2">
      <c r="A134" s="18">
        <v>134</v>
      </c>
      <c r="B134" s="3" t="s">
        <v>1745</v>
      </c>
      <c r="C134" s="19">
        <v>21899506</v>
      </c>
      <c r="D134" s="19">
        <v>16397335</v>
      </c>
      <c r="E134" s="21">
        <v>0.749</v>
      </c>
      <c r="F134" s="19">
        <v>5502171</v>
      </c>
      <c r="G134" s="21">
        <v>0.251</v>
      </c>
      <c r="H134" t="str">
        <f t="shared" si="4"/>
        <v>Champions</v>
      </c>
      <c r="I134" t="str">
        <f t="shared" si="5"/>
        <v>champions</v>
      </c>
      <c r="J134" t="str">
        <f>IFERROR(INDEX('Domestic 2023'!$J:$J,MATCH($I134,'Domestic 2023'!$I:$I,0)),IFERROR(INDEX('Domestic 2023'!$J:$J,MATCH($D134,'Domestic 2023'!$F:$F,0)),"Other"))</f>
        <v>Focus Features</v>
      </c>
    </row>
    <row r="135" spans="1:10" ht="18" x14ac:dyDescent="0.2">
      <c r="A135" s="18">
        <v>135</v>
      </c>
      <c r="B135" s="3" t="s">
        <v>1379</v>
      </c>
      <c r="C135" s="19">
        <v>21797528</v>
      </c>
      <c r="D135" s="19">
        <v>8702731</v>
      </c>
      <c r="E135" s="21">
        <v>0.39900000000000002</v>
      </c>
      <c r="F135" s="19">
        <v>13094797</v>
      </c>
      <c r="G135" s="21">
        <v>0.60099999999999998</v>
      </c>
      <c r="H135" t="str">
        <f t="shared" si="4"/>
        <v>Radical</v>
      </c>
      <c r="I135" t="str">
        <f t="shared" si="5"/>
        <v>radical</v>
      </c>
      <c r="J135" t="str">
        <f>IFERROR(INDEX('Domestic 2023'!$J:$J,MATCH($I135,'Domestic 2023'!$I:$I,0)),IFERROR(INDEX('Domestic 2023'!$J:$J,MATCH($D135,'Domestic 2023'!$F:$F,0)),"Other"))</f>
        <v>Pantelion Films</v>
      </c>
    </row>
    <row r="136" spans="1:10" ht="18" x14ac:dyDescent="0.2">
      <c r="A136" s="18">
        <v>136</v>
      </c>
      <c r="B136" s="3" t="s">
        <v>1750</v>
      </c>
      <c r="C136" s="19">
        <v>21786275</v>
      </c>
      <c r="D136" s="19">
        <v>13637180</v>
      </c>
      <c r="E136" s="21">
        <v>0.626</v>
      </c>
      <c r="F136" s="19">
        <v>8149095</v>
      </c>
      <c r="G136" s="21">
        <v>0.374</v>
      </c>
      <c r="H136" t="str">
        <f t="shared" si="4"/>
        <v>The Last Voyage of the Demeter</v>
      </c>
      <c r="I136" t="str">
        <f t="shared" si="5"/>
        <v>thelastvoyageofthede</v>
      </c>
      <c r="J136" t="str">
        <f>IFERROR(INDEX('Domestic 2023'!$J:$J,MATCH($I136,'Domestic 2023'!$I:$I,0)),IFERROR(INDEX('Domestic 2023'!$J:$J,MATCH($D136,'Domestic 2023'!$F:$F,0)),"Other"))</f>
        <v>Universal</v>
      </c>
    </row>
    <row r="137" spans="1:10" ht="18" x14ac:dyDescent="0.2">
      <c r="A137" s="18">
        <v>137</v>
      </c>
      <c r="B137" s="3" t="s">
        <v>2249</v>
      </c>
      <c r="C137" s="19">
        <v>21464043</v>
      </c>
      <c r="D137" s="19">
        <v>20372406</v>
      </c>
      <c r="E137" s="21">
        <v>0.94899999999999995</v>
      </c>
      <c r="F137" s="19">
        <v>1091637</v>
      </c>
      <c r="G137" s="21">
        <v>5.0999999999999997E-2</v>
      </c>
      <c r="H137" t="str">
        <f t="shared" si="4"/>
        <v>Are You There God? It's Me, Margaret.</v>
      </c>
      <c r="I137" t="str">
        <f t="shared" si="5"/>
        <v>areyoutheregod?itsm</v>
      </c>
      <c r="J137" t="str">
        <f>IFERROR(INDEX('Domestic 2023'!$J:$J,MATCH($I137,'Domestic 2023'!$I:$I,0)),IFERROR(INDEX('Domestic 2023'!$J:$J,MATCH($D137,'Domestic 2023'!$F:$F,0)),"Other"))</f>
        <v>Lionsgate</v>
      </c>
    </row>
    <row r="138" spans="1:10" ht="18" x14ac:dyDescent="0.2">
      <c r="A138" s="18">
        <v>138</v>
      </c>
      <c r="B138" s="3" t="s">
        <v>2250</v>
      </c>
      <c r="C138" s="19">
        <v>21112012</v>
      </c>
      <c r="D138" s="18" t="s">
        <v>850</v>
      </c>
      <c r="E138" s="18" t="s">
        <v>850</v>
      </c>
      <c r="F138" s="19">
        <v>21112012</v>
      </c>
      <c r="G138" s="20">
        <v>1</v>
      </c>
      <c r="H138" t="str">
        <f t="shared" si="4"/>
        <v>IDOLiSH7 Movie: LIVE 4bit - BEYOND THE PERiOD</v>
      </c>
      <c r="I138" t="str">
        <f t="shared" si="5"/>
        <v>idolish7movielive4bit</v>
      </c>
      <c r="J138" t="str">
        <f>IFERROR(INDEX('Domestic 2023'!$J:$J,MATCH($I138,'Domestic 2023'!$I:$I,0)),IFERROR(INDEX('Domestic 2023'!$J:$J,MATCH($D138,'Domestic 2023'!$F:$F,0)),"Other"))</f>
        <v>Other</v>
      </c>
    </row>
    <row r="139" spans="1:10" ht="18" x14ac:dyDescent="0.2">
      <c r="A139" s="18">
        <v>139</v>
      </c>
      <c r="B139" s="3" t="s">
        <v>1296</v>
      </c>
      <c r="C139" s="19">
        <v>21026167</v>
      </c>
      <c r="D139" s="19">
        <v>11425829</v>
      </c>
      <c r="E139" s="21">
        <v>0.54300000000000004</v>
      </c>
      <c r="F139" s="19">
        <v>9600338</v>
      </c>
      <c r="G139" s="21">
        <v>0.45700000000000002</v>
      </c>
      <c r="H139" t="str">
        <f t="shared" si="4"/>
        <v>Saltburn</v>
      </c>
      <c r="I139" t="str">
        <f t="shared" si="5"/>
        <v>saltburn</v>
      </c>
      <c r="J139" t="str">
        <f>IFERROR(INDEX('Domestic 2023'!$J:$J,MATCH($I139,'Domestic 2023'!$I:$I,0)),IFERROR(INDEX('Domestic 2023'!$J:$J,MATCH($D139,'Domestic 2023'!$F:$F,0)),"Other"))</f>
        <v>Amazon MGM Studios</v>
      </c>
    </row>
    <row r="140" spans="1:10" ht="18" x14ac:dyDescent="0.2">
      <c r="A140" s="18">
        <v>140</v>
      </c>
      <c r="B140" s="3" t="s">
        <v>1749</v>
      </c>
      <c r="C140" s="19">
        <v>20703794</v>
      </c>
      <c r="D140" s="19">
        <v>13925356</v>
      </c>
      <c r="E140" s="21">
        <v>0.67300000000000004</v>
      </c>
      <c r="F140" s="19">
        <v>6761614</v>
      </c>
      <c r="G140" s="21">
        <v>0.32700000000000001</v>
      </c>
      <c r="H140" t="str">
        <f t="shared" si="4"/>
        <v>Dumb Money</v>
      </c>
      <c r="I140" t="str">
        <f t="shared" si="5"/>
        <v>dumbmoney</v>
      </c>
      <c r="J140" t="str">
        <f>IFERROR(INDEX('Domestic 2023'!$J:$J,MATCH($I140,'Domestic 2023'!$I:$I,0)),IFERROR(INDEX('Domestic 2023'!$J:$J,MATCH($D140,'Domestic 2023'!$F:$F,0)),"Other"))</f>
        <v>Sony Pictures</v>
      </c>
    </row>
    <row r="141" spans="1:10" ht="18" x14ac:dyDescent="0.2">
      <c r="A141" s="18">
        <v>141</v>
      </c>
      <c r="B141" s="3" t="s">
        <v>1073</v>
      </c>
      <c r="C141" s="19">
        <v>20226058</v>
      </c>
      <c r="D141" s="19">
        <v>4050103</v>
      </c>
      <c r="E141" s="20">
        <v>0.2</v>
      </c>
      <c r="F141" s="19">
        <v>16175955</v>
      </c>
      <c r="G141" s="20">
        <v>0.8</v>
      </c>
      <c r="H141" t="str">
        <f t="shared" si="4"/>
        <v>All of Us Strangers</v>
      </c>
      <c r="I141" t="str">
        <f t="shared" si="5"/>
        <v>allofusstrangers</v>
      </c>
      <c r="J141" t="str">
        <f>IFERROR(INDEX('Domestic 2023'!$J:$J,MATCH($I141,'Domestic 2023'!$I:$I,0)),IFERROR(INDEX('Domestic 2023'!$J:$J,MATCH($D141,'Domestic 2023'!$F:$F,0)),"Other"))</f>
        <v>Searchlight Pictu…</v>
      </c>
    </row>
    <row r="142" spans="1:10" ht="18" x14ac:dyDescent="0.2">
      <c r="A142" s="18">
        <v>142</v>
      </c>
      <c r="B142" s="3" t="s">
        <v>2251</v>
      </c>
      <c r="C142" s="19">
        <v>19506407</v>
      </c>
      <c r="D142" s="18" t="s">
        <v>850</v>
      </c>
      <c r="E142" s="18" t="s">
        <v>850</v>
      </c>
      <c r="F142" s="19">
        <v>19506407</v>
      </c>
      <c r="G142" s="20">
        <v>1</v>
      </c>
      <c r="H142" t="str">
        <f t="shared" si="4"/>
        <v>My Happy Marriage</v>
      </c>
      <c r="I142" t="str">
        <f t="shared" si="5"/>
        <v>myhappymarriage</v>
      </c>
      <c r="J142" t="str">
        <f>IFERROR(INDEX('Domestic 2023'!$J:$J,MATCH($I142,'Domestic 2023'!$I:$I,0)),IFERROR(INDEX('Domestic 2023'!$J:$J,MATCH($D142,'Domestic 2023'!$F:$F,0)),"Other"))</f>
        <v>Other</v>
      </c>
    </row>
    <row r="143" spans="1:10" ht="18" x14ac:dyDescent="0.2">
      <c r="A143" s="18">
        <v>143</v>
      </c>
      <c r="B143" s="3" t="s">
        <v>2252</v>
      </c>
      <c r="C143" s="19">
        <v>19490980</v>
      </c>
      <c r="D143" s="18" t="s">
        <v>850</v>
      </c>
      <c r="E143" s="18" t="s">
        <v>850</v>
      </c>
      <c r="F143" s="19">
        <v>19490980</v>
      </c>
      <c r="G143" s="20">
        <v>1</v>
      </c>
      <c r="H143" t="str">
        <f t="shared" si="4"/>
        <v>The House of No Man</v>
      </c>
      <c r="I143" t="str">
        <f t="shared" si="5"/>
        <v>thehouseofnoman</v>
      </c>
      <c r="J143" t="str">
        <f>IFERROR(INDEX('Domestic 2023'!$J:$J,MATCH($I143,'Domestic 2023'!$I:$I,0)),IFERROR(INDEX('Domestic 2023'!$J:$J,MATCH($D143,'Domestic 2023'!$F:$F,0)),"Other"))</f>
        <v>Other</v>
      </c>
    </row>
    <row r="144" spans="1:10" ht="18" x14ac:dyDescent="0.2">
      <c r="A144" s="18">
        <v>144</v>
      </c>
      <c r="B144" s="3" t="s">
        <v>1768</v>
      </c>
      <c r="C144" s="19">
        <v>18685751</v>
      </c>
      <c r="D144" s="19">
        <v>6937696</v>
      </c>
      <c r="E144" s="21">
        <v>0.371</v>
      </c>
      <c r="F144" s="19">
        <v>11748055</v>
      </c>
      <c r="G144" s="21">
        <v>0.629</v>
      </c>
      <c r="H144" t="str">
        <f t="shared" si="4"/>
        <v>Retribution</v>
      </c>
      <c r="I144" t="str">
        <f t="shared" si="5"/>
        <v>retribution</v>
      </c>
      <c r="J144" t="str">
        <f>IFERROR(INDEX('Domestic 2023'!$J:$J,MATCH($I144,'Domestic 2023'!$I:$I,0)),IFERROR(INDEX('Domestic 2023'!$J:$J,MATCH($D144,'Domestic 2023'!$F:$F,0)),"Other"))</f>
        <v>Roadside Attracti…</v>
      </c>
    </row>
    <row r="145" spans="1:10" ht="18" x14ac:dyDescent="0.2">
      <c r="A145" s="18">
        <v>145</v>
      </c>
      <c r="B145" s="3" t="s">
        <v>1769</v>
      </c>
      <c r="C145" s="19">
        <v>18648802</v>
      </c>
      <c r="D145" s="19">
        <v>6713826</v>
      </c>
      <c r="E145" s="20">
        <v>0.36</v>
      </c>
      <c r="F145" s="19">
        <v>11934976</v>
      </c>
      <c r="G145" s="20">
        <v>0.64</v>
      </c>
      <c r="H145" t="str">
        <f t="shared" si="4"/>
        <v>Next Goal Wins</v>
      </c>
      <c r="I145" t="str">
        <f t="shared" si="5"/>
        <v>nextgoalwins</v>
      </c>
      <c r="J145" t="str">
        <f>IFERROR(INDEX('Domestic 2023'!$J:$J,MATCH($I145,'Domestic 2023'!$I:$I,0)),IFERROR(INDEX('Domestic 2023'!$J:$J,MATCH($D145,'Domestic 2023'!$F:$F,0)),"Other"))</f>
        <v>Searchlight Pictu…</v>
      </c>
    </row>
    <row r="146" spans="1:10" ht="18" x14ac:dyDescent="0.2">
      <c r="A146" s="18">
        <v>146</v>
      </c>
      <c r="B146" s="3" t="s">
        <v>2253</v>
      </c>
      <c r="C146" s="19">
        <v>18425590</v>
      </c>
      <c r="D146" s="18" t="s">
        <v>850</v>
      </c>
      <c r="E146" s="18" t="s">
        <v>850</v>
      </c>
      <c r="F146" s="19">
        <v>18425590</v>
      </c>
      <c r="G146" s="20">
        <v>1</v>
      </c>
      <c r="H146" t="str">
        <f t="shared" si="4"/>
        <v>Love Reset</v>
      </c>
      <c r="I146" t="str">
        <f t="shared" si="5"/>
        <v>lovereset</v>
      </c>
      <c r="J146" t="str">
        <f>IFERROR(INDEX('Domestic 2023'!$J:$J,MATCH($I146,'Domestic 2023'!$I:$I,0)),IFERROR(INDEX('Domestic 2023'!$J:$J,MATCH($D146,'Domestic 2023'!$F:$F,0)),"Other"))</f>
        <v>Other</v>
      </c>
    </row>
    <row r="147" spans="1:10" ht="18" x14ac:dyDescent="0.2">
      <c r="A147" s="18">
        <v>147</v>
      </c>
      <c r="B147" s="3" t="s">
        <v>1736</v>
      </c>
      <c r="C147" s="19">
        <v>18169453</v>
      </c>
      <c r="D147" s="19">
        <v>17707207</v>
      </c>
      <c r="E147" s="21">
        <v>0.97499999999999998</v>
      </c>
      <c r="F147" s="19">
        <v>462246</v>
      </c>
      <c r="G147" s="21">
        <v>2.5000000000000001E-2</v>
      </c>
      <c r="H147" t="str">
        <f t="shared" si="4"/>
        <v>The Blackening</v>
      </c>
      <c r="I147" t="str">
        <f t="shared" si="5"/>
        <v>theblackening</v>
      </c>
      <c r="J147" t="str">
        <f>IFERROR(INDEX('Domestic 2023'!$J:$J,MATCH($I147,'Domestic 2023'!$I:$I,0)),IFERROR(INDEX('Domestic 2023'!$J:$J,MATCH($D147,'Domestic 2023'!$F:$F,0)),"Other"))</f>
        <v>Lionsgate</v>
      </c>
    </row>
    <row r="148" spans="1:10" ht="18" x14ac:dyDescent="0.2">
      <c r="A148" s="18">
        <v>148</v>
      </c>
      <c r="B148" s="3" t="s">
        <v>1754</v>
      </c>
      <c r="C148" s="19">
        <v>18167819</v>
      </c>
      <c r="D148" s="19">
        <v>12089391</v>
      </c>
      <c r="E148" s="21">
        <v>0.66500000000000004</v>
      </c>
      <c r="F148" s="19">
        <v>6078428</v>
      </c>
      <c r="G148" s="21">
        <v>0.33500000000000002</v>
      </c>
      <c r="H148" t="str">
        <f t="shared" si="4"/>
        <v>About My Father</v>
      </c>
      <c r="I148" t="str">
        <f t="shared" si="5"/>
        <v>aboutmyfather</v>
      </c>
      <c r="J148" t="str">
        <f>IFERROR(INDEX('Domestic 2023'!$J:$J,MATCH($I148,'Domestic 2023'!$I:$I,0)),IFERROR(INDEX('Domestic 2023'!$J:$J,MATCH($D148,'Domestic 2023'!$F:$F,0)),"Other"))</f>
        <v>Lionsgate</v>
      </c>
    </row>
    <row r="149" spans="1:10" ht="18" x14ac:dyDescent="0.2">
      <c r="A149" s="18">
        <v>149</v>
      </c>
      <c r="B149" s="3" t="s">
        <v>2254</v>
      </c>
      <c r="C149" s="19">
        <v>17974964</v>
      </c>
      <c r="D149" s="18" t="s">
        <v>850</v>
      </c>
      <c r="E149" s="18" t="s">
        <v>850</v>
      </c>
      <c r="F149" s="19">
        <v>17974964</v>
      </c>
      <c r="G149" s="20">
        <v>1</v>
      </c>
      <c r="H149" t="str">
        <f t="shared" si="4"/>
        <v>Mavka: The Forest Song</v>
      </c>
      <c r="I149" t="str">
        <f t="shared" si="5"/>
        <v>mavkatheforestsong</v>
      </c>
      <c r="J149" t="str">
        <f>IFERROR(INDEX('Domestic 2023'!$J:$J,MATCH($I149,'Domestic 2023'!$I:$I,0)),IFERROR(INDEX('Domestic 2023'!$J:$J,MATCH($D149,'Domestic 2023'!$F:$F,0)),"Other"))</f>
        <v>Other</v>
      </c>
    </row>
    <row r="150" spans="1:10" ht="18" x14ac:dyDescent="0.2">
      <c r="A150" s="18">
        <v>150</v>
      </c>
      <c r="B150" s="3" t="s">
        <v>1741</v>
      </c>
      <c r="C150" s="19">
        <v>17265876</v>
      </c>
      <c r="D150" s="19">
        <v>17265487</v>
      </c>
      <c r="E150" s="20">
        <v>1</v>
      </c>
      <c r="F150" s="19">
        <v>389</v>
      </c>
      <c r="G150" s="18" t="s">
        <v>909</v>
      </c>
      <c r="H150" t="str">
        <f t="shared" si="4"/>
        <v>The Blind</v>
      </c>
      <c r="I150" t="str">
        <f t="shared" si="5"/>
        <v>theblind</v>
      </c>
      <c r="J150" t="str">
        <f>IFERROR(INDEX('Domestic 2023'!$J:$J,MATCH($I150,'Domestic 2023'!$I:$I,0)),IFERROR(INDEX('Domestic 2023'!$J:$J,MATCH($D150,'Domestic 2023'!$F:$F,0)),"Other"))</f>
        <v>Fathom Events</v>
      </c>
    </row>
    <row r="151" spans="1:10" ht="18" x14ac:dyDescent="0.2">
      <c r="A151" s="18">
        <v>151</v>
      </c>
      <c r="B151" s="3" t="s">
        <v>2255</v>
      </c>
      <c r="C151" s="19">
        <v>17226226</v>
      </c>
      <c r="D151" s="18" t="s">
        <v>850</v>
      </c>
      <c r="E151" s="18" t="s">
        <v>850</v>
      </c>
      <c r="F151" s="19">
        <v>17226226</v>
      </c>
      <c r="G151" s="20">
        <v>1</v>
      </c>
      <c r="H151" t="str">
        <f t="shared" si="4"/>
        <v>Tokyo Revengers 2: Bloody Halloween - Destiny</v>
      </c>
      <c r="I151" t="str">
        <f t="shared" si="5"/>
        <v>tokyorevengers2bloody</v>
      </c>
      <c r="J151" t="str">
        <f>IFERROR(INDEX('Domestic 2023'!$J:$J,MATCH($I151,'Domestic 2023'!$I:$I,0)),IFERROR(INDEX('Domestic 2023'!$J:$J,MATCH($D151,'Domestic 2023'!$F:$F,0)),"Other"))</f>
        <v>Other</v>
      </c>
    </row>
    <row r="152" spans="1:10" ht="18" x14ac:dyDescent="0.2">
      <c r="A152" s="18">
        <v>152</v>
      </c>
      <c r="B152" s="3" t="s">
        <v>1791</v>
      </c>
      <c r="C152" s="19">
        <v>16281937</v>
      </c>
      <c r="D152" s="19">
        <v>4500169</v>
      </c>
      <c r="E152" s="21">
        <v>0.27600000000000002</v>
      </c>
      <c r="F152" s="19">
        <v>11781768</v>
      </c>
      <c r="G152" s="21">
        <v>0.72399999999999998</v>
      </c>
      <c r="H152" t="str">
        <f t="shared" si="4"/>
        <v>Hypnotic</v>
      </c>
      <c r="I152" t="str">
        <f t="shared" si="5"/>
        <v>hypnotic</v>
      </c>
      <c r="J152" t="str">
        <f>IFERROR(INDEX('Domestic 2023'!$J:$J,MATCH($I152,'Domestic 2023'!$I:$I,0)),IFERROR(INDEX('Domestic 2023'!$J:$J,MATCH($D152,'Domestic 2023'!$F:$F,0)),"Other"))</f>
        <v>Ketchup Entertain…</v>
      </c>
    </row>
    <row r="153" spans="1:10" ht="18" x14ac:dyDescent="0.2">
      <c r="A153" s="18">
        <v>153</v>
      </c>
      <c r="B153" s="3" t="s">
        <v>2256</v>
      </c>
      <c r="C153" s="19">
        <v>16087771</v>
      </c>
      <c r="D153" s="18" t="s">
        <v>850</v>
      </c>
      <c r="E153" s="18" t="s">
        <v>850</v>
      </c>
      <c r="F153" s="19">
        <v>16087771</v>
      </c>
      <c r="G153" s="20">
        <v>1</v>
      </c>
      <c r="H153" t="str">
        <f t="shared" si="4"/>
        <v>The Legend &amp; Butterfly</v>
      </c>
      <c r="I153" t="str">
        <f t="shared" si="5"/>
        <v>thelegendbutterfly</v>
      </c>
      <c r="J153" t="str">
        <f>IFERROR(INDEX('Domestic 2023'!$J:$J,MATCH($I153,'Domestic 2023'!$I:$I,0)),IFERROR(INDEX('Domestic 2023'!$J:$J,MATCH($D153,'Domestic 2023'!$F:$F,0)),"Other"))</f>
        <v>Other</v>
      </c>
    </row>
    <row r="154" spans="1:10" ht="18" x14ac:dyDescent="0.2">
      <c r="A154" s="18">
        <v>154</v>
      </c>
      <c r="B154" s="3" t="s">
        <v>2257</v>
      </c>
      <c r="C154" s="19">
        <v>15860016</v>
      </c>
      <c r="D154" s="18" t="s">
        <v>850</v>
      </c>
      <c r="E154" s="18" t="s">
        <v>850</v>
      </c>
      <c r="F154" s="19">
        <v>15860016</v>
      </c>
      <c r="G154" s="20">
        <v>1</v>
      </c>
      <c r="H154" t="str">
        <f t="shared" si="4"/>
        <v>Die drei ??? - Erbe des Drachen</v>
      </c>
      <c r="I154" t="str">
        <f t="shared" si="5"/>
        <v>diedrei???erbedesd</v>
      </c>
      <c r="J154" t="str">
        <f>IFERROR(INDEX('Domestic 2023'!$J:$J,MATCH($I154,'Domestic 2023'!$I:$I,0)),IFERROR(INDEX('Domestic 2023'!$J:$J,MATCH($D154,'Domestic 2023'!$F:$F,0)),"Other"))</f>
        <v>Other</v>
      </c>
    </row>
    <row r="155" spans="1:10" ht="18" x14ac:dyDescent="0.2">
      <c r="A155" s="18">
        <v>155</v>
      </c>
      <c r="B155" s="3" t="s">
        <v>2258</v>
      </c>
      <c r="C155" s="19">
        <v>15835414</v>
      </c>
      <c r="D155" s="18" t="s">
        <v>850</v>
      </c>
      <c r="E155" s="18" t="s">
        <v>850</v>
      </c>
      <c r="F155" s="19">
        <v>15835414</v>
      </c>
      <c r="G155" s="20">
        <v>1</v>
      </c>
      <c r="H155" t="str">
        <f t="shared" si="4"/>
        <v>Shin Kamen Rider</v>
      </c>
      <c r="I155" t="str">
        <f t="shared" si="5"/>
        <v>shinkamenrider</v>
      </c>
      <c r="J155" t="str">
        <f>IFERROR(INDEX('Domestic 2023'!$J:$J,MATCH($I155,'Domestic 2023'!$I:$I,0)),IFERROR(INDEX('Domestic 2023'!$J:$J,MATCH($D155,'Domestic 2023'!$F:$F,0)),"Other"))</f>
        <v>Other</v>
      </c>
    </row>
    <row r="156" spans="1:10" ht="18" x14ac:dyDescent="0.2">
      <c r="A156" s="18">
        <v>156</v>
      </c>
      <c r="B156" s="3" t="s">
        <v>1751</v>
      </c>
      <c r="C156" s="19">
        <v>15787674</v>
      </c>
      <c r="D156" s="19">
        <v>12897789</v>
      </c>
      <c r="E156" s="21">
        <v>0.81699999999999995</v>
      </c>
      <c r="F156" s="19">
        <v>2889885</v>
      </c>
      <c r="G156" s="21">
        <v>0.183</v>
      </c>
      <c r="H156" t="str">
        <f t="shared" si="4"/>
        <v>Joy Ride</v>
      </c>
      <c r="I156" t="str">
        <f t="shared" si="5"/>
        <v>joyride</v>
      </c>
      <c r="J156" t="str">
        <f>IFERROR(INDEX('Domestic 2023'!$J:$J,MATCH($I156,'Domestic 2023'!$I:$I,0)),IFERROR(INDEX('Domestic 2023'!$J:$J,MATCH($D156,'Domestic 2023'!$F:$F,0)),"Other"))</f>
        <v>Lionsgate</v>
      </c>
    </row>
    <row r="157" spans="1:10" ht="18" x14ac:dyDescent="0.2">
      <c r="A157" s="18">
        <v>157</v>
      </c>
      <c r="B157" s="3" t="s">
        <v>1243</v>
      </c>
      <c r="C157" s="19">
        <v>15473051</v>
      </c>
      <c r="D157" s="19">
        <v>7460159</v>
      </c>
      <c r="E157" s="21">
        <v>0.48199999999999998</v>
      </c>
      <c r="F157" s="19">
        <v>8012892</v>
      </c>
      <c r="G157" s="21">
        <v>0.51800000000000002</v>
      </c>
      <c r="H157" t="str">
        <f t="shared" si="4"/>
        <v>Dunki</v>
      </c>
      <c r="I157" t="str">
        <f t="shared" si="5"/>
        <v>dunki</v>
      </c>
      <c r="J157" t="str">
        <f>IFERROR(INDEX('Domestic 2023'!$J:$J,MATCH($I157,'Domestic 2023'!$I:$I,0)),IFERROR(INDEX('Domestic 2023'!$J:$J,MATCH($D157,'Domestic 2023'!$F:$F,0)),"Other"))</f>
        <v>Yash Raj Films</v>
      </c>
    </row>
    <row r="158" spans="1:10" ht="18" x14ac:dyDescent="0.2">
      <c r="A158" s="18">
        <v>158</v>
      </c>
      <c r="B158" s="3" t="s">
        <v>2259</v>
      </c>
      <c r="C158" s="19">
        <v>15463438</v>
      </c>
      <c r="D158" s="19">
        <v>355088</v>
      </c>
      <c r="E158" s="21">
        <v>2.3E-2</v>
      </c>
      <c r="F158" s="19">
        <v>15108350</v>
      </c>
      <c r="G158" s="21">
        <v>0.97699999999999998</v>
      </c>
      <c r="H158" t="str">
        <f t="shared" si="4"/>
        <v>Epic Tails</v>
      </c>
      <c r="I158" t="str">
        <f t="shared" si="5"/>
        <v>epictails</v>
      </c>
      <c r="J158" t="str">
        <f>IFERROR(INDEX('Domestic 2023'!$J:$J,MATCH($I158,'Domestic 2023'!$I:$I,0)),IFERROR(INDEX('Domestic 2023'!$J:$J,MATCH($D158,'Domestic 2023'!$F:$F,0)),"Other"))</f>
        <v>Other</v>
      </c>
    </row>
    <row r="159" spans="1:10" ht="18" x14ac:dyDescent="0.2">
      <c r="A159" s="18">
        <v>159</v>
      </c>
      <c r="B159" s="3" t="s">
        <v>2260</v>
      </c>
      <c r="C159" s="19">
        <v>15439299</v>
      </c>
      <c r="D159" s="18" t="s">
        <v>850</v>
      </c>
      <c r="E159" s="18" t="s">
        <v>850</v>
      </c>
      <c r="F159" s="19">
        <v>15439299</v>
      </c>
      <c r="G159" s="20">
        <v>1</v>
      </c>
      <c r="H159" t="str">
        <f t="shared" si="4"/>
        <v>The Three Musketeers: Milady</v>
      </c>
      <c r="I159" t="str">
        <f t="shared" si="5"/>
        <v>thethreemusketeersmil</v>
      </c>
      <c r="J159" t="str">
        <f>IFERROR(INDEX('Domestic 2023'!$J:$J,MATCH($I159,'Domestic 2023'!$I:$I,0)),IFERROR(INDEX('Domestic 2023'!$J:$J,MATCH($D159,'Domestic 2023'!$F:$F,0)),"Other"))</f>
        <v>Other</v>
      </c>
    </row>
    <row r="160" spans="1:10" ht="18" x14ac:dyDescent="0.2">
      <c r="A160" s="18">
        <v>160</v>
      </c>
      <c r="B160" s="3" t="s">
        <v>2261</v>
      </c>
      <c r="C160" s="19">
        <v>15152854</v>
      </c>
      <c r="D160" s="18" t="s">
        <v>850</v>
      </c>
      <c r="E160" s="18" t="s">
        <v>850</v>
      </c>
      <c r="F160" s="19">
        <v>15152854</v>
      </c>
      <c r="G160" s="20">
        <v>1</v>
      </c>
      <c r="H160" t="str">
        <f t="shared" si="4"/>
        <v>Only 3 Days Left</v>
      </c>
      <c r="I160" t="str">
        <f t="shared" si="5"/>
        <v>only3daysleft</v>
      </c>
      <c r="J160" t="str">
        <f>IFERROR(INDEX('Domestic 2023'!$J:$J,MATCH($I160,'Domestic 2023'!$I:$I,0)),IFERROR(INDEX('Domestic 2023'!$J:$J,MATCH($D160,'Domestic 2023'!$F:$F,0)),"Other"))</f>
        <v>Other</v>
      </c>
    </row>
    <row r="161" spans="1:10" ht="18" x14ac:dyDescent="0.2">
      <c r="A161" s="18">
        <v>161</v>
      </c>
      <c r="B161" s="3" t="s">
        <v>2262</v>
      </c>
      <c r="C161" s="19">
        <v>15107891</v>
      </c>
      <c r="D161" s="18" t="s">
        <v>850</v>
      </c>
      <c r="E161" s="18" t="s">
        <v>850</v>
      </c>
      <c r="F161" s="19">
        <v>15107891</v>
      </c>
      <c r="G161" s="20">
        <v>1</v>
      </c>
      <c r="H161" t="str">
        <f t="shared" si="4"/>
        <v>Tonde Saitama: Biwako Yori Ai o Komete</v>
      </c>
      <c r="I161" t="str">
        <f t="shared" si="5"/>
        <v>tondesaitamabiwakoyor</v>
      </c>
      <c r="J161" t="str">
        <f>IFERROR(INDEX('Domestic 2023'!$J:$J,MATCH($I161,'Domestic 2023'!$I:$I,0)),IFERROR(INDEX('Domestic 2023'!$J:$J,MATCH($D161,'Domestic 2023'!$F:$F,0)),"Other"))</f>
        <v>Other</v>
      </c>
    </row>
    <row r="162" spans="1:10" ht="18" x14ac:dyDescent="0.2">
      <c r="A162" s="18">
        <v>162</v>
      </c>
      <c r="B162" s="3" t="s">
        <v>2263</v>
      </c>
      <c r="C162" s="19">
        <v>14911562</v>
      </c>
      <c r="D162" s="18" t="s">
        <v>850</v>
      </c>
      <c r="E162" s="18" t="s">
        <v>850</v>
      </c>
      <c r="F162" s="19">
        <v>14911562</v>
      </c>
      <c r="G162" s="20">
        <v>1</v>
      </c>
      <c r="H162" t="str">
        <f t="shared" si="4"/>
        <v>A Guilty Conscience</v>
      </c>
      <c r="I162" t="str">
        <f t="shared" si="5"/>
        <v>aguiltyconscience</v>
      </c>
      <c r="J162" t="str">
        <f>IFERROR(INDEX('Domestic 2023'!$J:$J,MATCH($I162,'Domestic 2023'!$I:$I,0)),IFERROR(INDEX('Domestic 2023'!$J:$J,MATCH($D162,'Domestic 2023'!$F:$F,0)),"Other"))</f>
        <v>Other</v>
      </c>
    </row>
    <row r="163" spans="1:10" ht="18" x14ac:dyDescent="0.2">
      <c r="A163" s="18">
        <v>163</v>
      </c>
      <c r="B163" s="3" t="s">
        <v>2264</v>
      </c>
      <c r="C163" s="19">
        <v>14826528</v>
      </c>
      <c r="D163" s="18" t="s">
        <v>850</v>
      </c>
      <c r="E163" s="18" t="s">
        <v>850</v>
      </c>
      <c r="F163" s="19">
        <v>14826528</v>
      </c>
      <c r="G163" s="20">
        <v>1</v>
      </c>
      <c r="H163" t="str">
        <f t="shared" si="4"/>
        <v>Jeanne du Barry</v>
      </c>
      <c r="I163" t="str">
        <f t="shared" si="5"/>
        <v>jeannedubarry</v>
      </c>
      <c r="J163" t="str">
        <f>IFERROR(INDEX('Domestic 2023'!$J:$J,MATCH($I163,'Domestic 2023'!$I:$I,0)),IFERROR(INDEX('Domestic 2023'!$J:$J,MATCH($D163,'Domestic 2023'!$F:$F,0)),"Other"))</f>
        <v>Other</v>
      </c>
    </row>
    <row r="164" spans="1:10" ht="18" x14ac:dyDescent="0.2">
      <c r="A164" s="18">
        <v>164</v>
      </c>
      <c r="B164" s="3" t="s">
        <v>2265</v>
      </c>
      <c r="C164" s="19">
        <v>14584970</v>
      </c>
      <c r="D164" s="18" t="s">
        <v>850</v>
      </c>
      <c r="E164" s="18" t="s">
        <v>850</v>
      </c>
      <c r="F164" s="19">
        <v>14584970</v>
      </c>
      <c r="G164" s="20">
        <v>1</v>
      </c>
      <c r="H164" t="str">
        <f t="shared" si="4"/>
        <v>Tokyo Revengers 2: Bloody Halloween - Decisive Battle</v>
      </c>
      <c r="I164" t="str">
        <f t="shared" si="5"/>
        <v>tokyorevengers2bloody</v>
      </c>
      <c r="J164" t="str">
        <f>IFERROR(INDEX('Domestic 2023'!$J:$J,MATCH($I164,'Domestic 2023'!$I:$I,0)),IFERROR(INDEX('Domestic 2023'!$J:$J,MATCH($D164,'Domestic 2023'!$F:$F,0)),"Other"))</f>
        <v>Other</v>
      </c>
    </row>
    <row r="165" spans="1:10" ht="18" x14ac:dyDescent="0.2">
      <c r="A165" s="18">
        <v>165</v>
      </c>
      <c r="B165" s="3" t="s">
        <v>2266</v>
      </c>
      <c r="C165" s="19">
        <v>14574445</v>
      </c>
      <c r="D165" s="19">
        <v>84362</v>
      </c>
      <c r="E165" s="21">
        <v>6.0000000000000001E-3</v>
      </c>
      <c r="F165" s="19">
        <v>14490083</v>
      </c>
      <c r="G165" s="21">
        <v>0.99399999999999999</v>
      </c>
      <c r="H165" t="str">
        <f t="shared" si="4"/>
        <v>Dr. Cheon and Lost Talisman</v>
      </c>
      <c r="I165" t="str">
        <f t="shared" si="5"/>
        <v>drcheonandlosttalism</v>
      </c>
      <c r="J165" t="str">
        <f>IFERROR(INDEX('Domestic 2023'!$J:$J,MATCH($I165,'Domestic 2023'!$I:$I,0)),IFERROR(INDEX('Domestic 2023'!$J:$J,MATCH($D165,'Domestic 2023'!$F:$F,0)),"Other"))</f>
        <v>Well Go USA</v>
      </c>
    </row>
    <row r="166" spans="1:10" ht="18" x14ac:dyDescent="0.2">
      <c r="A166" s="18">
        <v>166</v>
      </c>
      <c r="B166" s="3" t="s">
        <v>1765</v>
      </c>
      <c r="C166" s="19">
        <v>14236005</v>
      </c>
      <c r="D166" s="19">
        <v>7265622</v>
      </c>
      <c r="E166" s="20">
        <v>0.51</v>
      </c>
      <c r="F166" s="19">
        <v>6970383</v>
      </c>
      <c r="G166" s="20">
        <v>0.49</v>
      </c>
      <c r="H166" t="str">
        <f t="shared" si="4"/>
        <v>Sisu</v>
      </c>
      <c r="I166" t="str">
        <f t="shared" si="5"/>
        <v>sisu</v>
      </c>
      <c r="J166" t="str">
        <f>IFERROR(INDEX('Domestic 2023'!$J:$J,MATCH($I166,'Domestic 2023'!$I:$I,0)),IFERROR(INDEX('Domestic 2023'!$J:$J,MATCH($D166,'Domestic 2023'!$F:$F,0)),"Other"))</f>
        <v>Lionsgate</v>
      </c>
    </row>
    <row r="167" spans="1:10" ht="18" x14ac:dyDescent="0.2">
      <c r="A167" s="18">
        <v>167</v>
      </c>
      <c r="B167" s="3" t="s">
        <v>2267</v>
      </c>
      <c r="C167" s="19">
        <v>14127069</v>
      </c>
      <c r="D167" s="18" t="s">
        <v>850</v>
      </c>
      <c r="E167" s="18" t="s">
        <v>850</v>
      </c>
      <c r="F167" s="19">
        <v>14127069</v>
      </c>
      <c r="G167" s="20">
        <v>1</v>
      </c>
      <c r="H167" t="str">
        <f t="shared" si="4"/>
        <v>Rehragout-Rendezvous</v>
      </c>
      <c r="I167" t="str">
        <f t="shared" si="5"/>
        <v>rehragoutrendezvous</v>
      </c>
      <c r="J167" t="str">
        <f>IFERROR(INDEX('Domestic 2023'!$J:$J,MATCH($I167,'Domestic 2023'!$I:$I,0)),IFERROR(INDEX('Domestic 2023'!$J:$J,MATCH($D167,'Domestic 2023'!$F:$F,0)),"Other"))</f>
        <v>Other</v>
      </c>
    </row>
    <row r="168" spans="1:10" ht="18" x14ac:dyDescent="0.2">
      <c r="A168" s="18">
        <v>168</v>
      </c>
      <c r="B168" s="3" t="s">
        <v>2268</v>
      </c>
      <c r="C168" s="19">
        <v>14075140</v>
      </c>
      <c r="D168" s="18" t="s">
        <v>850</v>
      </c>
      <c r="E168" s="18" t="s">
        <v>850</v>
      </c>
      <c r="F168" s="19">
        <v>14075140</v>
      </c>
      <c r="G168" s="20">
        <v>1</v>
      </c>
      <c r="H168" t="str">
        <f t="shared" si="4"/>
        <v>A Moroccan Affair</v>
      </c>
      <c r="I168" t="str">
        <f t="shared" si="5"/>
        <v>amoroccanaffair</v>
      </c>
      <c r="J168" t="str">
        <f>IFERROR(INDEX('Domestic 2023'!$J:$J,MATCH($I168,'Domestic 2023'!$I:$I,0)),IFERROR(INDEX('Domestic 2023'!$J:$J,MATCH($D168,'Domestic 2023'!$F:$F,0)),"Other"))</f>
        <v>Other</v>
      </c>
    </row>
    <row r="169" spans="1:10" ht="18" x14ac:dyDescent="0.2">
      <c r="A169" s="18">
        <v>169</v>
      </c>
      <c r="B169" s="3" t="s">
        <v>1755</v>
      </c>
      <c r="C169" s="19">
        <v>13817186</v>
      </c>
      <c r="D169" s="19">
        <v>12392740</v>
      </c>
      <c r="E169" s="21">
        <v>0.89700000000000002</v>
      </c>
      <c r="F169" s="19">
        <v>1424446</v>
      </c>
      <c r="G169" s="21">
        <v>0.10299999999999999</v>
      </c>
      <c r="H169" t="str">
        <f t="shared" si="4"/>
        <v>His Only Son</v>
      </c>
      <c r="I169" t="str">
        <f t="shared" si="5"/>
        <v>hisonlyson</v>
      </c>
      <c r="J169" t="str">
        <f>IFERROR(INDEX('Domestic 2023'!$J:$J,MATCH($I169,'Domestic 2023'!$I:$I,0)),IFERROR(INDEX('Domestic 2023'!$J:$J,MATCH($D169,'Domestic 2023'!$F:$F,0)),"Other"))</f>
        <v>Angel Studios</v>
      </c>
    </row>
    <row r="170" spans="1:10" ht="18" x14ac:dyDescent="0.2">
      <c r="A170" s="18">
        <v>170</v>
      </c>
      <c r="B170" s="3" t="s">
        <v>2269</v>
      </c>
      <c r="C170" s="19">
        <v>13433834</v>
      </c>
      <c r="D170" s="18" t="s">
        <v>850</v>
      </c>
      <c r="E170" s="18" t="s">
        <v>850</v>
      </c>
      <c r="F170" s="19">
        <v>13433834</v>
      </c>
      <c r="G170" s="20">
        <v>1</v>
      </c>
      <c r="H170" t="str">
        <f t="shared" si="4"/>
        <v>The Point Men</v>
      </c>
      <c r="I170" t="str">
        <f t="shared" si="5"/>
        <v>thepointmen</v>
      </c>
      <c r="J170" t="str">
        <f>IFERROR(INDEX('Domestic 2023'!$J:$J,MATCH($I170,'Domestic 2023'!$I:$I,0)),IFERROR(INDEX('Domestic 2023'!$J:$J,MATCH($D170,'Domestic 2023'!$F:$F,0)),"Other"))</f>
        <v>Other</v>
      </c>
    </row>
    <row r="171" spans="1:10" ht="18" x14ac:dyDescent="0.2">
      <c r="A171" s="18">
        <v>171</v>
      </c>
      <c r="B171" s="3" t="s">
        <v>2270</v>
      </c>
      <c r="C171" s="19">
        <v>13078126</v>
      </c>
      <c r="D171" s="18" t="s">
        <v>850</v>
      </c>
      <c r="E171" s="18" t="s">
        <v>850</v>
      </c>
      <c r="F171" s="19">
        <v>13078126</v>
      </c>
      <c r="G171" s="20">
        <v>1</v>
      </c>
      <c r="H171" t="str">
        <f t="shared" si="4"/>
        <v>Manta, Manta: Legacy</v>
      </c>
      <c r="I171" t="str">
        <f t="shared" si="5"/>
        <v>mantamantalegacy</v>
      </c>
      <c r="J171" t="str">
        <f>IFERROR(INDEX('Domestic 2023'!$J:$J,MATCH($I171,'Domestic 2023'!$I:$I,0)),IFERROR(INDEX('Domestic 2023'!$J:$J,MATCH($D171,'Domestic 2023'!$F:$F,0)),"Other"))</f>
        <v>Other</v>
      </c>
    </row>
    <row r="172" spans="1:10" ht="18" x14ac:dyDescent="0.2">
      <c r="A172" s="18">
        <v>172</v>
      </c>
      <c r="B172" s="3" t="s">
        <v>2271</v>
      </c>
      <c r="C172" s="19">
        <v>13028535</v>
      </c>
      <c r="D172" s="18" t="s">
        <v>850</v>
      </c>
      <c r="E172" s="18" t="s">
        <v>850</v>
      </c>
      <c r="F172" s="19">
        <v>13028535</v>
      </c>
      <c r="G172" s="20">
        <v>1</v>
      </c>
      <c r="H172" t="str">
        <f t="shared" si="4"/>
        <v>Three heroes and the Navel of the Earth</v>
      </c>
      <c r="I172" t="str">
        <f t="shared" si="5"/>
        <v>threeheroesandthenave</v>
      </c>
      <c r="J172" t="str">
        <f>IFERROR(INDEX('Domestic 2023'!$J:$J,MATCH($I172,'Domestic 2023'!$I:$I,0)),IFERROR(INDEX('Domestic 2023'!$J:$J,MATCH($D172,'Domestic 2023'!$F:$F,0)),"Other"))</f>
        <v>Other</v>
      </c>
    </row>
    <row r="173" spans="1:10" ht="18" x14ac:dyDescent="0.2">
      <c r="A173" s="18">
        <v>173</v>
      </c>
      <c r="B173" s="3" t="s">
        <v>1756</v>
      </c>
      <c r="C173" s="19">
        <v>12976079</v>
      </c>
      <c r="D173" s="19">
        <v>12036071</v>
      </c>
      <c r="E173" s="21">
        <v>0.92800000000000005</v>
      </c>
      <c r="F173" s="19">
        <v>940008</v>
      </c>
      <c r="G173" s="21">
        <v>7.1999999999999995E-2</v>
      </c>
      <c r="H173" t="str">
        <f t="shared" si="4"/>
        <v>Bottoms</v>
      </c>
      <c r="I173" t="str">
        <f t="shared" si="5"/>
        <v>bottoms</v>
      </c>
      <c r="J173" t="str">
        <f>IFERROR(INDEX('Domestic 2023'!$J:$J,MATCH($I173,'Domestic 2023'!$I:$I,0)),IFERROR(INDEX('Domestic 2023'!$J:$J,MATCH($D173,'Domestic 2023'!$F:$F,0)),"Other"))</f>
        <v>MGM</v>
      </c>
    </row>
    <row r="174" spans="1:10" ht="18" x14ac:dyDescent="0.2">
      <c r="A174" s="18">
        <v>174</v>
      </c>
      <c r="B174" s="3" t="s">
        <v>2272</v>
      </c>
      <c r="C174" s="19">
        <v>12902914</v>
      </c>
      <c r="D174" s="18" t="s">
        <v>850</v>
      </c>
      <c r="E174" s="18" t="s">
        <v>850</v>
      </c>
      <c r="F174" s="19">
        <v>12902914</v>
      </c>
      <c r="G174" s="20">
        <v>1</v>
      </c>
      <c r="H174" t="str">
        <f t="shared" si="4"/>
        <v>Championext</v>
      </c>
      <c r="I174" t="str">
        <f t="shared" si="5"/>
        <v>championext</v>
      </c>
      <c r="J174" t="str">
        <f>IFERROR(INDEX('Domestic 2023'!$J:$J,MATCH($I174,'Domestic 2023'!$I:$I,0)),IFERROR(INDEX('Domestic 2023'!$J:$J,MATCH($D174,'Domestic 2023'!$F:$F,0)),"Other"))</f>
        <v>Other</v>
      </c>
    </row>
    <row r="175" spans="1:10" ht="18" x14ac:dyDescent="0.2">
      <c r="A175" s="18">
        <v>175</v>
      </c>
      <c r="B175" s="3" t="s">
        <v>1772</v>
      </c>
      <c r="C175" s="19">
        <v>12696584</v>
      </c>
      <c r="D175" s="19">
        <v>6230837</v>
      </c>
      <c r="E175" s="21">
        <v>0.49099999999999999</v>
      </c>
      <c r="F175" s="19">
        <v>6465747</v>
      </c>
      <c r="G175" s="21">
        <v>0.50900000000000001</v>
      </c>
      <c r="H175" t="str">
        <f t="shared" si="4"/>
        <v>Love Again</v>
      </c>
      <c r="I175" t="str">
        <f t="shared" si="5"/>
        <v>loveagain</v>
      </c>
      <c r="J175" t="str">
        <f>IFERROR(INDEX('Domestic 2023'!$J:$J,MATCH($I175,'Domestic 2023'!$I:$I,0)),IFERROR(INDEX('Domestic 2023'!$J:$J,MATCH($D175,'Domestic 2023'!$F:$F,0)),"Other"))</f>
        <v>Sony Pictures</v>
      </c>
    </row>
    <row r="176" spans="1:10" ht="18" x14ac:dyDescent="0.2">
      <c r="A176" s="18">
        <v>176</v>
      </c>
      <c r="B176" s="3" t="s">
        <v>1363</v>
      </c>
      <c r="C176" s="19">
        <v>12488124</v>
      </c>
      <c r="D176" s="19">
        <v>5742193</v>
      </c>
      <c r="E176" s="20">
        <v>0.46</v>
      </c>
      <c r="F176" s="19">
        <v>6745931</v>
      </c>
      <c r="G176" s="20">
        <v>0.54</v>
      </c>
      <c r="H176" t="str">
        <f t="shared" si="4"/>
        <v>Dream Scenario</v>
      </c>
      <c r="I176" t="str">
        <f t="shared" si="5"/>
        <v>dreamscenario</v>
      </c>
      <c r="J176" t="str">
        <f>IFERROR(INDEX('Domestic 2023'!$J:$J,MATCH($I176,'Domestic 2023'!$I:$I,0)),IFERROR(INDEX('Domestic 2023'!$J:$J,MATCH($D176,'Domestic 2023'!$F:$F,0)),"Other"))</f>
        <v>A24</v>
      </c>
    </row>
    <row r="177" spans="1:10" ht="18" x14ac:dyDescent="0.2">
      <c r="A177" s="18">
        <v>177</v>
      </c>
      <c r="B177" s="3" t="s">
        <v>2273</v>
      </c>
      <c r="C177" s="19">
        <v>12332972</v>
      </c>
      <c r="D177" s="19">
        <v>8176562</v>
      </c>
      <c r="E177" s="21">
        <v>0.66300000000000003</v>
      </c>
      <c r="F177" s="19">
        <v>4156410</v>
      </c>
      <c r="G177" s="21">
        <v>0.33700000000000002</v>
      </c>
      <c r="H177" t="str">
        <f t="shared" si="4"/>
        <v>Beau Is Afraid</v>
      </c>
      <c r="I177" t="str">
        <f t="shared" si="5"/>
        <v>beauisafraid</v>
      </c>
      <c r="J177" t="str">
        <f>IFERROR(INDEX('Domestic 2023'!$J:$J,MATCH($I177,'Domestic 2023'!$I:$I,0)),IFERROR(INDEX('Domestic 2023'!$J:$J,MATCH($D177,'Domestic 2023'!$F:$F,0)),"Other"))</f>
        <v>A24</v>
      </c>
    </row>
    <row r="178" spans="1:10" ht="18" x14ac:dyDescent="0.2">
      <c r="A178" s="18">
        <v>178</v>
      </c>
      <c r="B178" s="3" t="s">
        <v>1285</v>
      </c>
      <c r="C178" s="19">
        <v>12238643</v>
      </c>
      <c r="D178" s="19">
        <v>12118219</v>
      </c>
      <c r="E178" s="20">
        <v>0.99</v>
      </c>
      <c r="F178" s="19">
        <v>120424</v>
      </c>
      <c r="G178" s="20">
        <v>0.01</v>
      </c>
      <c r="H178" t="str">
        <f t="shared" si="4"/>
        <v>The Shift</v>
      </c>
      <c r="I178" t="str">
        <f t="shared" si="5"/>
        <v>theshift</v>
      </c>
      <c r="J178" t="str">
        <f>IFERROR(INDEX('Domestic 2023'!$J:$J,MATCH($I178,'Domestic 2023'!$I:$I,0)),IFERROR(INDEX('Domestic 2023'!$J:$J,MATCH($D178,'Domestic 2023'!$F:$F,0)),"Other"))</f>
        <v>Angel Studios</v>
      </c>
    </row>
    <row r="179" spans="1:10" ht="18" x14ac:dyDescent="0.2">
      <c r="A179" s="18">
        <v>179</v>
      </c>
      <c r="B179" s="3" t="s">
        <v>2274</v>
      </c>
      <c r="C179" s="19">
        <v>11958548</v>
      </c>
      <c r="D179" s="19">
        <v>8929282</v>
      </c>
      <c r="E179" s="21">
        <v>0.747</v>
      </c>
      <c r="F179" s="19">
        <v>3029266</v>
      </c>
      <c r="G179" s="21">
        <v>0.253</v>
      </c>
      <c r="H179" t="str">
        <f t="shared" si="4"/>
        <v>Salaar</v>
      </c>
      <c r="I179" t="str">
        <f t="shared" si="5"/>
        <v>salaar</v>
      </c>
      <c r="J179" t="str">
        <f>IFERROR(INDEX('Domestic 2023'!$J:$J,MATCH($I179,'Domestic 2023'!$I:$I,0)),IFERROR(INDEX('Domestic 2023'!$J:$J,MATCH($D179,'Domestic 2023'!$F:$F,0)),"Other"))</f>
        <v>Other</v>
      </c>
    </row>
    <row r="180" spans="1:10" ht="18" x14ac:dyDescent="0.2">
      <c r="A180" s="18">
        <v>180</v>
      </c>
      <c r="B180" s="3" t="s">
        <v>1575</v>
      </c>
      <c r="C180" s="19">
        <v>11830860</v>
      </c>
      <c r="D180" s="19">
        <v>11478326</v>
      </c>
      <c r="E180" s="20">
        <v>0.97</v>
      </c>
      <c r="F180" s="19">
        <v>352534</v>
      </c>
      <c r="G180" s="20">
        <v>0.03</v>
      </c>
      <c r="H180" t="str">
        <f t="shared" si="4"/>
        <v>After Death</v>
      </c>
      <c r="I180" t="str">
        <f t="shared" si="5"/>
        <v>afterdeath</v>
      </c>
      <c r="J180" t="str">
        <f>IFERROR(INDEX('Domestic 2023'!$J:$J,MATCH($I180,'Domestic 2023'!$I:$I,0)),IFERROR(INDEX('Domestic 2023'!$J:$J,MATCH($D180,'Domestic 2023'!$F:$F,0)),"Other"))</f>
        <v>Angel Studios</v>
      </c>
    </row>
    <row r="181" spans="1:10" ht="18" x14ac:dyDescent="0.2">
      <c r="A181" s="18">
        <v>181</v>
      </c>
      <c r="B181" s="3" t="s">
        <v>1778</v>
      </c>
      <c r="C181" s="19">
        <v>11713932</v>
      </c>
      <c r="D181" s="19">
        <v>5365263</v>
      </c>
      <c r="E181" s="21">
        <v>0.45800000000000002</v>
      </c>
      <c r="F181" s="19">
        <v>6348669</v>
      </c>
      <c r="G181" s="21">
        <v>0.54200000000000004</v>
      </c>
      <c r="H181" t="str">
        <f t="shared" si="4"/>
        <v>Tiger 3</v>
      </c>
      <c r="I181" t="str">
        <f t="shared" si="5"/>
        <v>tiger3</v>
      </c>
      <c r="J181" t="str">
        <f>IFERROR(INDEX('Domestic 2023'!$J:$J,MATCH($I181,'Domestic 2023'!$I:$I,0)),IFERROR(INDEX('Domestic 2023'!$J:$J,MATCH($D181,'Domestic 2023'!$F:$F,0)),"Other"))</f>
        <v>Yash Raj Films</v>
      </c>
    </row>
    <row r="182" spans="1:10" ht="18" x14ac:dyDescent="0.2">
      <c r="A182" s="18">
        <v>182</v>
      </c>
      <c r="B182" s="3" t="s">
        <v>2275</v>
      </c>
      <c r="C182" s="19">
        <v>11580770</v>
      </c>
      <c r="D182" s="19">
        <v>831200</v>
      </c>
      <c r="E182" s="21">
        <v>7.1999999999999995E-2</v>
      </c>
      <c r="F182" s="19">
        <v>10749570</v>
      </c>
      <c r="G182" s="21">
        <v>0.92800000000000005</v>
      </c>
      <c r="H182" t="str">
        <f t="shared" si="4"/>
        <v>Jungle Bunch: Operation Meltdown</v>
      </c>
      <c r="I182" t="str">
        <f t="shared" si="5"/>
        <v>junglebunchoperationm</v>
      </c>
      <c r="J182" t="str">
        <f>IFERROR(INDEX('Domestic 2023'!$J:$J,MATCH($I182,'Domestic 2023'!$I:$I,0)),IFERROR(INDEX('Domestic 2023'!$J:$J,MATCH($D182,'Domestic 2023'!$F:$F,0)),"Other"))</f>
        <v>Other</v>
      </c>
    </row>
    <row r="183" spans="1:10" ht="18" x14ac:dyDescent="0.2">
      <c r="A183" s="18">
        <v>183</v>
      </c>
      <c r="B183" s="3" t="s">
        <v>2276</v>
      </c>
      <c r="C183" s="19">
        <v>11538081</v>
      </c>
      <c r="D183" s="18" t="s">
        <v>850</v>
      </c>
      <c r="E183" s="18" t="s">
        <v>850</v>
      </c>
      <c r="F183" s="19">
        <v>11538081</v>
      </c>
      <c r="G183" s="20">
        <v>1</v>
      </c>
      <c r="H183" t="str">
        <f t="shared" si="4"/>
        <v>Face Off 6: The Ticket of Destiny</v>
      </c>
      <c r="I183" t="str">
        <f t="shared" si="5"/>
        <v>faceoff6theticketof</v>
      </c>
      <c r="J183" t="str">
        <f>IFERROR(INDEX('Domestic 2023'!$J:$J,MATCH($I183,'Domestic 2023'!$I:$I,0)),IFERROR(INDEX('Domestic 2023'!$J:$J,MATCH($D183,'Domestic 2023'!$F:$F,0)),"Other"))</f>
        <v>Other</v>
      </c>
    </row>
    <row r="184" spans="1:10" ht="18" x14ac:dyDescent="0.2">
      <c r="A184" s="18">
        <v>184</v>
      </c>
      <c r="B184" s="3" t="s">
        <v>1494</v>
      </c>
      <c r="C184" s="19">
        <v>11067228</v>
      </c>
      <c r="D184" s="19">
        <v>8012103</v>
      </c>
      <c r="E184" s="21">
        <v>0.72399999999999998</v>
      </c>
      <c r="F184" s="19">
        <v>3055125</v>
      </c>
      <c r="G184" s="21">
        <v>0.27600000000000002</v>
      </c>
      <c r="H184" t="str">
        <f t="shared" si="4"/>
        <v>Silent Night</v>
      </c>
      <c r="I184" t="str">
        <f t="shared" si="5"/>
        <v>silentnight</v>
      </c>
      <c r="J184" t="str">
        <f>IFERROR(INDEX('Domestic 2023'!$J:$J,MATCH($I184,'Domestic 2023'!$I:$I,0)),IFERROR(INDEX('Domestic 2023'!$J:$J,MATCH($D184,'Domestic 2023'!$F:$F,0)),"Other"))</f>
        <v>Lionsgate</v>
      </c>
    </row>
    <row r="185" spans="1:10" ht="18" x14ac:dyDescent="0.2">
      <c r="A185" s="18">
        <v>185</v>
      </c>
      <c r="B185" s="3" t="s">
        <v>2277</v>
      </c>
      <c r="C185" s="19">
        <v>11065050</v>
      </c>
      <c r="D185" s="18" t="s">
        <v>850</v>
      </c>
      <c r="E185" s="18" t="s">
        <v>850</v>
      </c>
      <c r="F185" s="19">
        <v>11065050</v>
      </c>
      <c r="G185" s="20">
        <v>1</v>
      </c>
      <c r="H185" t="str">
        <f t="shared" si="4"/>
        <v>What's Love Got to Do with It?</v>
      </c>
      <c r="I185" t="str">
        <f t="shared" si="5"/>
        <v>whatslovegottodowit</v>
      </c>
      <c r="J185" t="str">
        <f>IFERROR(INDEX('Domestic 2023'!$J:$J,MATCH($I185,'Domestic 2023'!$I:$I,0)),IFERROR(INDEX('Domestic 2023'!$J:$J,MATCH($D185,'Domestic 2023'!$F:$F,0)),"Other"))</f>
        <v>Other</v>
      </c>
    </row>
    <row r="186" spans="1:10" ht="18" x14ac:dyDescent="0.2">
      <c r="A186" s="18">
        <v>186</v>
      </c>
      <c r="B186" s="3" t="s">
        <v>2278</v>
      </c>
      <c r="C186" s="19">
        <v>11063144</v>
      </c>
      <c r="D186" s="19">
        <v>34221</v>
      </c>
      <c r="E186" s="21">
        <v>3.0000000000000001E-3</v>
      </c>
      <c r="F186" s="19">
        <v>11028923</v>
      </c>
      <c r="G186" s="21">
        <v>0.997</v>
      </c>
      <c r="H186" t="str">
        <f t="shared" si="4"/>
        <v>Sleep</v>
      </c>
      <c r="I186" t="str">
        <f t="shared" si="5"/>
        <v>sleep</v>
      </c>
      <c r="J186" t="str">
        <f>IFERROR(INDEX('Domestic 2023'!$J:$J,MATCH($I186,'Domestic 2023'!$I:$I,0)),IFERROR(INDEX('Domestic 2023'!$J:$J,MATCH($D186,'Domestic 2023'!$F:$F,0)),"Other"))</f>
        <v>Other</v>
      </c>
    </row>
    <row r="187" spans="1:10" ht="18" x14ac:dyDescent="0.2">
      <c r="A187" s="18">
        <v>187</v>
      </c>
      <c r="B187" s="3" t="s">
        <v>2279</v>
      </c>
      <c r="C187" s="19">
        <v>10876188</v>
      </c>
      <c r="D187" s="18" t="s">
        <v>850</v>
      </c>
      <c r="E187" s="18" t="s">
        <v>850</v>
      </c>
      <c r="F187" s="19">
        <v>10876188</v>
      </c>
      <c r="G187" s="20">
        <v>1</v>
      </c>
      <c r="H187" t="str">
        <f t="shared" si="4"/>
        <v>Samurai Beyond Their Dreams: Becoming the Best in the World</v>
      </c>
      <c r="I187" t="str">
        <f t="shared" si="5"/>
        <v>samuraibeyondtheirdrea</v>
      </c>
      <c r="J187" t="str">
        <f>IFERROR(INDEX('Domestic 2023'!$J:$J,MATCH($I187,'Domestic 2023'!$I:$I,0)),IFERROR(INDEX('Domestic 2023'!$J:$J,MATCH($D187,'Domestic 2023'!$F:$F,0)),"Other"))</f>
        <v>Other</v>
      </c>
    </row>
    <row r="188" spans="1:10" ht="18" x14ac:dyDescent="0.2">
      <c r="A188" s="18">
        <v>188</v>
      </c>
      <c r="B188" s="3" t="s">
        <v>2280</v>
      </c>
      <c r="C188" s="19">
        <v>10766032</v>
      </c>
      <c r="D188" s="18" t="s">
        <v>850</v>
      </c>
      <c r="E188" s="18" t="s">
        <v>850</v>
      </c>
      <c r="F188" s="19">
        <v>10766032</v>
      </c>
      <c r="G188" s="20">
        <v>1</v>
      </c>
      <c r="H188" t="str">
        <f t="shared" si="4"/>
        <v>Honey Sweet</v>
      </c>
      <c r="I188" t="str">
        <f t="shared" si="5"/>
        <v>honeysweet</v>
      </c>
      <c r="J188" t="str">
        <f>IFERROR(INDEX('Domestic 2023'!$J:$J,MATCH($I188,'Domestic 2023'!$I:$I,0)),IFERROR(INDEX('Domestic 2023'!$J:$J,MATCH($D188,'Domestic 2023'!$F:$F,0)),"Other"))</f>
        <v>Other</v>
      </c>
    </row>
    <row r="189" spans="1:10" ht="18" x14ac:dyDescent="0.2">
      <c r="A189" s="18">
        <v>189</v>
      </c>
      <c r="B189" s="3" t="s">
        <v>1759</v>
      </c>
      <c r="C189" s="19">
        <v>10664328</v>
      </c>
      <c r="D189" s="19">
        <v>10458331</v>
      </c>
      <c r="E189" s="21">
        <v>0.98099999999999998</v>
      </c>
      <c r="F189" s="19">
        <v>205997</v>
      </c>
      <c r="G189" s="21">
        <v>1.9E-2</v>
      </c>
      <c r="H189" t="str">
        <f t="shared" si="4"/>
        <v>The Machine</v>
      </c>
      <c r="I189" t="str">
        <f t="shared" si="5"/>
        <v>themachine</v>
      </c>
      <c r="J189" t="str">
        <f>IFERROR(INDEX('Domestic 2023'!$J:$J,MATCH($I189,'Domestic 2023'!$I:$I,0)),IFERROR(INDEX('Domestic 2023'!$J:$J,MATCH($D189,'Domestic 2023'!$F:$F,0)),"Other"))</f>
        <v>Sony Pictures</v>
      </c>
    </row>
    <row r="190" spans="1:10" ht="18" x14ac:dyDescent="0.2">
      <c r="A190" s="18">
        <v>190</v>
      </c>
      <c r="B190" s="3" t="s">
        <v>2281</v>
      </c>
      <c r="C190" s="19">
        <v>10644463</v>
      </c>
      <c r="D190" s="18" t="s">
        <v>850</v>
      </c>
      <c r="E190" s="18" t="s">
        <v>850</v>
      </c>
      <c r="F190" s="19">
        <v>10644463</v>
      </c>
      <c r="G190" s="20">
        <v>1</v>
      </c>
      <c r="H190" t="str">
        <f t="shared" si="4"/>
        <v>After Everything</v>
      </c>
      <c r="I190" t="str">
        <f t="shared" si="5"/>
        <v>aftereverything</v>
      </c>
      <c r="J190" t="str">
        <f>IFERROR(INDEX('Domestic 2023'!$J:$J,MATCH($I190,'Domestic 2023'!$I:$I,0)),IFERROR(INDEX('Domestic 2023'!$J:$J,MATCH($D190,'Domestic 2023'!$F:$F,0)),"Other"))</f>
        <v>Other</v>
      </c>
    </row>
    <row r="191" spans="1:10" ht="18" x14ac:dyDescent="0.2">
      <c r="A191" s="18">
        <v>191</v>
      </c>
      <c r="B191" s="3" t="s">
        <v>2282</v>
      </c>
      <c r="C191" s="19">
        <v>10475037</v>
      </c>
      <c r="D191" s="19">
        <v>2654510</v>
      </c>
      <c r="E191" s="21">
        <v>0.253</v>
      </c>
      <c r="F191" s="19">
        <v>7820527</v>
      </c>
      <c r="G191" s="21">
        <v>0.747</v>
      </c>
      <c r="H191" t="str">
        <f t="shared" si="4"/>
        <v>The Taste of Things</v>
      </c>
      <c r="I191" t="str">
        <f t="shared" si="5"/>
        <v>thetasteofthings</v>
      </c>
      <c r="J191" t="str">
        <f>IFERROR(INDEX('Domestic 2023'!$J:$J,MATCH($I191,'Domestic 2023'!$I:$I,0)),IFERROR(INDEX('Domestic 2023'!$J:$J,MATCH($D191,'Domestic 2023'!$F:$F,0)),"Other"))</f>
        <v>Other</v>
      </c>
    </row>
    <row r="192" spans="1:10" ht="18" x14ac:dyDescent="0.2">
      <c r="A192" s="18">
        <v>192</v>
      </c>
      <c r="B192" s="3" t="s">
        <v>2283</v>
      </c>
      <c r="C192" s="19">
        <v>10474934</v>
      </c>
      <c r="D192" s="19">
        <v>122083</v>
      </c>
      <c r="E192" s="21">
        <v>1.2E-2</v>
      </c>
      <c r="F192" s="19">
        <v>10352851</v>
      </c>
      <c r="G192" s="21">
        <v>0.98799999999999999</v>
      </c>
      <c r="H192" t="str">
        <f t="shared" si="4"/>
        <v>The Crime Is Mine</v>
      </c>
      <c r="I192" t="str">
        <f t="shared" si="5"/>
        <v>thecrimeismine</v>
      </c>
      <c r="J192" t="str">
        <f>IFERROR(INDEX('Domestic 2023'!$J:$J,MATCH($I192,'Domestic 2023'!$I:$I,0)),IFERROR(INDEX('Domestic 2023'!$J:$J,MATCH($D192,'Domestic 2023'!$F:$F,0)),"Other"))</f>
        <v>Other</v>
      </c>
    </row>
    <row r="193" spans="1:10" ht="18" x14ac:dyDescent="0.2">
      <c r="A193" s="18">
        <v>193</v>
      </c>
      <c r="B193" s="3" t="s">
        <v>2284</v>
      </c>
      <c r="C193" s="19">
        <v>10431631</v>
      </c>
      <c r="D193" s="19">
        <v>10251956</v>
      </c>
      <c r="E193" s="21">
        <v>0.98299999999999998</v>
      </c>
      <c r="F193" s="19">
        <v>179675</v>
      </c>
      <c r="G193" s="21">
        <v>1.7000000000000001E-2</v>
      </c>
      <c r="H193" t="str">
        <f t="shared" si="4"/>
        <v>The Nightmare Before Christmas 30th Anniversary Re-Release</v>
      </c>
      <c r="I193" t="str">
        <f t="shared" si="5"/>
        <v>thenightmarebeforechri</v>
      </c>
      <c r="J193" t="str">
        <f>IFERROR(INDEX('Domestic 2023'!$J:$J,MATCH($I193,'Domestic 2023'!$I:$I,0)),IFERROR(INDEX('Domestic 2023'!$J:$J,MATCH($D193,'Domestic 2023'!$F:$F,0)),"Other"))</f>
        <v>Walt Disney</v>
      </c>
    </row>
    <row r="194" spans="1:10" ht="18" x14ac:dyDescent="0.2">
      <c r="A194" s="18">
        <v>194</v>
      </c>
      <c r="B194" s="3" t="s">
        <v>2285</v>
      </c>
      <c r="C194" s="19">
        <v>10425252</v>
      </c>
      <c r="D194" s="18" t="s">
        <v>850</v>
      </c>
      <c r="E194" s="18" t="s">
        <v>850</v>
      </c>
      <c r="F194" s="19">
        <v>10425252</v>
      </c>
      <c r="G194" s="20">
        <v>1</v>
      </c>
      <c r="H194" t="str">
        <f t="shared" ref="H194:H200" si="6">IFERROR(TRIM(LEFT(B194,FIND("(",B194)-1)),TRIM(B194))</f>
        <v>The Great Escaper</v>
      </c>
      <c r="I194" t="str">
        <f t="shared" ref="I194:I200" si="7">SUBSTITUTE(SUBSTITUTE(SUBSTITUTE(SUBSTITUTE(SUBSTITUTE(SUBSTITUTE(SUBSTITUTE(SUBSTITUTE(SUBSTITUTE(SUBSTITUTE(SUBSTITUTE(SUBSTITUTE(LOWER(LEFT(SUBSTITUTE(H194,"…",""),25)),":",""),",",""),".",""),"'",""),"’",""),"!",""),"*",""),"—",""),"–",""),"-",""),"&amp;","")," ","")</f>
        <v>thegreatescaper</v>
      </c>
      <c r="J194" t="str">
        <f>IFERROR(INDEX('Domestic 2023'!$J:$J,MATCH($I194,'Domestic 2023'!$I:$I,0)),IFERROR(INDEX('Domestic 2023'!$J:$J,MATCH($D194,'Domestic 2023'!$F:$F,0)),"Other"))</f>
        <v>Other</v>
      </c>
    </row>
    <row r="195" spans="1:10" ht="18" x14ac:dyDescent="0.2">
      <c r="A195" s="18">
        <v>195</v>
      </c>
      <c r="B195" s="3" t="s">
        <v>1781</v>
      </c>
      <c r="C195" s="19">
        <v>10196704</v>
      </c>
      <c r="D195" s="19">
        <v>5314136</v>
      </c>
      <c r="E195" s="21">
        <v>0.52100000000000002</v>
      </c>
      <c r="F195" s="19">
        <v>4882568</v>
      </c>
      <c r="G195" s="21">
        <v>0.47899999999999998</v>
      </c>
      <c r="H195" t="str">
        <f t="shared" si="6"/>
        <v>Freelance</v>
      </c>
      <c r="I195" t="str">
        <f t="shared" si="7"/>
        <v>freelance</v>
      </c>
      <c r="J195" t="str">
        <f>IFERROR(INDEX('Domestic 2023'!$J:$J,MATCH($I195,'Domestic 2023'!$I:$I,0)),IFERROR(INDEX('Domestic 2023'!$J:$J,MATCH($D195,'Domestic 2023'!$F:$F,0)),"Other"))</f>
        <v>Relativity</v>
      </c>
    </row>
    <row r="196" spans="1:10" ht="18" x14ac:dyDescent="0.2">
      <c r="A196" s="18">
        <v>196</v>
      </c>
      <c r="B196" s="3" t="s">
        <v>2286</v>
      </c>
      <c r="C196" s="19">
        <v>10120340</v>
      </c>
      <c r="D196" s="18" t="s">
        <v>850</v>
      </c>
      <c r="E196" s="18" t="s">
        <v>850</v>
      </c>
      <c r="F196" s="19">
        <v>10120340</v>
      </c>
      <c r="G196" s="20">
        <v>1</v>
      </c>
      <c r="H196" t="str">
        <f t="shared" si="6"/>
        <v>Sun and Concrete</v>
      </c>
      <c r="I196" t="str">
        <f t="shared" si="7"/>
        <v>sunandconcrete</v>
      </c>
      <c r="J196" t="str">
        <f>IFERROR(INDEX('Domestic 2023'!$J:$J,MATCH($I196,'Domestic 2023'!$I:$I,0)),IFERROR(INDEX('Domestic 2023'!$J:$J,MATCH($D196,'Domestic 2023'!$F:$F,0)),"Other"))</f>
        <v>Other</v>
      </c>
    </row>
    <row r="197" spans="1:10" ht="18" x14ac:dyDescent="0.2">
      <c r="A197" s="18">
        <v>197</v>
      </c>
      <c r="B197" s="3" t="s">
        <v>2287</v>
      </c>
      <c r="C197" s="19">
        <v>10091821</v>
      </c>
      <c r="D197" s="18" t="s">
        <v>850</v>
      </c>
      <c r="E197" s="18" t="s">
        <v>850</v>
      </c>
      <c r="F197" s="19">
        <v>10091821</v>
      </c>
      <c r="G197" s="20">
        <v>1</v>
      </c>
      <c r="H197" t="str">
        <f t="shared" si="6"/>
        <v>Cobweb</v>
      </c>
      <c r="I197" t="str">
        <f t="shared" si="7"/>
        <v>cobweb</v>
      </c>
      <c r="J197" t="str">
        <f>IFERROR(INDEX('Domestic 2023'!$J:$J,MATCH($I197,'Domestic 2023'!$I:$I,0)),IFERROR(INDEX('Domestic 2023'!$J:$J,MATCH($D197,'Domestic 2023'!$F:$F,0)),"Other"))</f>
        <v>Other</v>
      </c>
    </row>
    <row r="198" spans="1:10" ht="18" x14ac:dyDescent="0.2">
      <c r="A198" s="18">
        <v>198</v>
      </c>
      <c r="B198" s="3" t="s">
        <v>2288</v>
      </c>
      <c r="C198" s="19">
        <v>10067544</v>
      </c>
      <c r="D198" s="19">
        <v>155188</v>
      </c>
      <c r="E198" s="21">
        <v>1.4999999999999999E-2</v>
      </c>
      <c r="F198" s="19">
        <v>9912356</v>
      </c>
      <c r="G198" s="21">
        <v>0.98499999999999999</v>
      </c>
      <c r="H198" t="str">
        <f t="shared" si="6"/>
        <v>The Peasants</v>
      </c>
      <c r="I198" t="str">
        <f t="shared" si="7"/>
        <v>thepeasants</v>
      </c>
      <c r="J198" t="str">
        <f>IFERROR(INDEX('Domestic 2023'!$J:$J,MATCH($I198,'Domestic 2023'!$I:$I,0)),IFERROR(INDEX('Domestic 2023'!$J:$J,MATCH($D198,'Domestic 2023'!$F:$F,0)),"Other"))</f>
        <v>Other</v>
      </c>
    </row>
    <row r="199" spans="1:10" ht="18" x14ac:dyDescent="0.2">
      <c r="A199" s="18">
        <v>199</v>
      </c>
      <c r="B199" s="3" t="s">
        <v>2289</v>
      </c>
      <c r="C199" s="19">
        <v>9550733</v>
      </c>
      <c r="D199" s="18" t="s">
        <v>850</v>
      </c>
      <c r="E199" s="18" t="s">
        <v>850</v>
      </c>
      <c r="F199" s="19">
        <v>9549770</v>
      </c>
      <c r="G199" s="20">
        <v>1</v>
      </c>
      <c r="H199" t="str">
        <f t="shared" si="6"/>
        <v>Talk to Her Undated France Release</v>
      </c>
      <c r="I199" t="str">
        <f t="shared" si="7"/>
        <v>talktoherundatedfranc</v>
      </c>
      <c r="J199" t="str">
        <f>IFERROR(INDEX('Domestic 2023'!$J:$J,MATCH($I199,'Domestic 2023'!$I:$I,0)),IFERROR(INDEX('Domestic 2023'!$J:$J,MATCH($D199,'Domestic 2023'!$F:$F,0)),"Other"))</f>
        <v>Other</v>
      </c>
    </row>
    <row r="200" spans="1:10" ht="18" x14ac:dyDescent="0.2">
      <c r="A200" s="18">
        <v>200</v>
      </c>
      <c r="B200" s="3" t="s">
        <v>1787</v>
      </c>
      <c r="C200" s="19">
        <v>9387311</v>
      </c>
      <c r="D200" s="19">
        <v>4813132</v>
      </c>
      <c r="E200" s="21">
        <v>0.51300000000000001</v>
      </c>
      <c r="F200" s="19">
        <v>4574179</v>
      </c>
      <c r="G200" s="21">
        <v>0.48699999999999999</v>
      </c>
      <c r="H200" t="str">
        <f t="shared" si="6"/>
        <v>Kandahar</v>
      </c>
      <c r="I200" t="str">
        <f t="shared" si="7"/>
        <v>kandahar</v>
      </c>
      <c r="J200" t="str">
        <f>IFERROR(INDEX('Domestic 2023'!$J:$J,MATCH($I200,'Domestic 2023'!$I:$I,0)),IFERROR(INDEX('Domestic 2023'!$J:$J,MATCH($D200,'Domestic 2023'!$F:$F,0)),"Other"))</f>
        <v>Briarcliff Entert…</v>
      </c>
    </row>
    <row r="201" spans="1:10" ht="18" x14ac:dyDescent="0.2">
      <c r="A201" s="18"/>
      <c r="B201" s="3"/>
      <c r="C201" s="19"/>
      <c r="D201" s="18"/>
      <c r="E201" s="18"/>
      <c r="F201" s="19"/>
      <c r="G201" s="20"/>
    </row>
  </sheetData>
  <hyperlinks>
    <hyperlink ref="B1" r:id="rId1" display="https://www.boxofficemojo.com/releasegroup/gr629756421/?ref_=bo_ydw_table_1" xr:uid="{CDAEC724-4085-C645-B374-38368F163E10}"/>
    <hyperlink ref="B2" r:id="rId2" display="https://www.boxofficemojo.com/releasegroup/gr2226213381/?ref_=bo_ydw_table_2" xr:uid="{46E49D2E-7FE7-A740-9880-D1B4284233E4}"/>
    <hyperlink ref="B3" r:id="rId3" display="https://www.boxofficemojo.com/releasegroup/gr531714565/?ref_=bo_ydw_table_3" xr:uid="{F2621649-CEEC-B244-9CEE-B7B022245582}"/>
    <hyperlink ref="B4" r:id="rId4" display="https://www.boxofficemojo.com/releasegroup/gr1455378949/?ref_=bo_ydw_table_4" xr:uid="{C3A5C81B-90A3-6545-AB9B-702A61E8E782}"/>
    <hyperlink ref="B5" r:id="rId5" display="https://www.boxofficemojo.com/releasegroup/gr1410486789/?ref_=bo_ydw_table_5" xr:uid="{CDDFE709-B1E6-A14B-B5C6-BAFC4A72EB1D}"/>
    <hyperlink ref="B6" r:id="rId6" display="https://www.boxofficemojo.com/releasegroup/gr3501150725/?ref_=bo_ydw_table_6" xr:uid="{E5667DC0-091C-424A-BAAB-653410C7603A}"/>
    <hyperlink ref="B7" r:id="rId7" display="https://www.boxofficemojo.com/releasegroup/gr2694533637/?ref_=bo_ydw_table_7" xr:uid="{B72CFE2F-F629-E745-B892-36EE27AEFE88}"/>
    <hyperlink ref="B8" r:id="rId8" display="https://www.boxofficemojo.com/releasegroup/gr851071493/?ref_=bo_ydw_table_8" xr:uid="{146AE8DC-F771-1846-A3AC-76843F8FF9B0}"/>
    <hyperlink ref="B9" r:id="rId9" display="https://www.boxofficemojo.com/releasegroup/gr25580037/?ref_=bo_ydw_table_9" xr:uid="{890251D9-4E70-5A43-848F-07630E3DD511}"/>
    <hyperlink ref="B10" r:id="rId10" display="https://www.boxofficemojo.com/releasegroup/gr2916700677/?ref_=bo_ydw_table_10" xr:uid="{7C7033BA-08B6-044E-96B6-65F76D832109}"/>
    <hyperlink ref="B11" r:id="rId11" display="https://www.boxofficemojo.com/releasegroup/gr951210501/?ref_=bo_ydw_table_11" xr:uid="{B533F09D-02E2-3549-A47A-71BDDFFE3EE1}"/>
    <hyperlink ref="B12" r:id="rId12" display="https://www.boxofficemojo.com/releasegroup/gr3332133381/?ref_=bo_ydw_table_12" xr:uid="{F3CADCCA-5204-2A40-ADE2-106967CCF7FB}"/>
    <hyperlink ref="B13" r:id="rId13" display="https://www.boxofficemojo.com/releasegroup/gr1501975045/?ref_=bo_ydw_table_13" xr:uid="{1670C1E0-ECDD-C64C-A012-112289E43594}"/>
    <hyperlink ref="B14" r:id="rId14" display="https://www.boxofficemojo.com/releasegroup/gr1771983365/?ref_=bo_ydw_table_14" xr:uid="{2A631843-625D-E64A-A6D8-337396754251}"/>
    <hyperlink ref="B15" r:id="rId15" display="https://www.boxofficemojo.com/releasegroup/gr1371492869/?ref_=bo_ydw_table_15" xr:uid="{5D3D1EFB-D409-F84E-A936-C56200715910}"/>
    <hyperlink ref="B16" r:id="rId16" display="https://www.boxofficemojo.com/releasegroup/gr1684427269/?ref_=bo_ydw_table_16" xr:uid="{44777B21-11DD-574C-8468-684D62DA9D1E}"/>
    <hyperlink ref="B17" r:id="rId17" display="https://www.boxofficemojo.com/releasegroup/gr2443334149/?ref_=bo_ydw_table_17" xr:uid="{51994A52-6CF4-094E-988A-D60C97003C07}"/>
    <hyperlink ref="B18" r:id="rId18" display="https://www.boxofficemojo.com/releasegroup/gr1898140165/?ref_=bo_ydw_table_18" xr:uid="{8F494E80-B34F-9D4A-BD03-D133C86DA2ED}"/>
    <hyperlink ref="B19" r:id="rId19" display="https://www.boxofficemojo.com/releasegroup/gr864768517/?ref_=bo_ydw_table_19" xr:uid="{A587422B-7FD0-7A47-AA86-2BB4BB7781D4}"/>
    <hyperlink ref="B20" r:id="rId20" display="https://www.boxofficemojo.com/releasegroup/gr152719877/?ref_=bo_ydw_table_20" xr:uid="{DAAC4C28-53EE-254D-AD79-C75F7D77912D}"/>
    <hyperlink ref="B21" r:id="rId21" display="https://www.boxofficemojo.com/releasegroup/gr2593935877/?ref_=bo_ydw_table_21" xr:uid="{BC7A13C2-7736-4D43-A25D-2A815F6E0664}"/>
    <hyperlink ref="B22" r:id="rId22" display="https://www.boxofficemojo.com/releasegroup/gr25776645/?ref_=bo_ydw_table_22" xr:uid="{4B60519F-6185-2B43-BC68-E75F79A682C5}"/>
    <hyperlink ref="B23" r:id="rId23" display="https://www.boxofficemojo.com/releasegroup/gr3550302725/?ref_=bo_ydw_table_23" xr:uid="{6223B1ED-0B9E-B64C-878D-477D2B758C30}"/>
    <hyperlink ref="B24" r:id="rId24" display="https://www.boxofficemojo.com/releasegroup/gr906973701/?ref_=bo_ydw_table_24" xr:uid="{12AF8F6B-C419-A74E-B302-8E6C4B43FE98}"/>
    <hyperlink ref="B25" r:id="rId25" display="https://www.boxofficemojo.com/releasegroup/gr681202181/?ref_=bo_ydw_table_25" xr:uid="{96D48227-961D-8B47-850C-242FDC52703A}"/>
    <hyperlink ref="B26" r:id="rId26" display="https://www.boxofficemojo.com/releasegroup/gr614355461/?ref_=bo_ydw_table_26" xr:uid="{E1E76F8F-2D95-8E4C-9915-0D6EB6278ED5}"/>
    <hyperlink ref="B27" r:id="rId27" display="https://www.boxofficemojo.com/releasegroup/gr951472645/?ref_=bo_ydw_table_27" xr:uid="{6DB8E41D-DCE3-C44F-B2F4-684AD79AD901}"/>
    <hyperlink ref="B28" r:id="rId28" display="https://www.boxofficemojo.com/releasegroup/gr3366801925/?ref_=bo_ydw_table_28" xr:uid="{B06187C4-F3E5-1C4B-A5FD-21D4ED4B9EE2}"/>
    <hyperlink ref="B29" r:id="rId29" display="https://www.boxofficemojo.com/releasegroup/gr2542555653/?ref_=bo_ydw_table_29" xr:uid="{03E57C41-9B1A-844F-8632-A12CD708E1CC}"/>
    <hyperlink ref="B30" r:id="rId30" display="https://www.boxofficemojo.com/releasegroup/gr4238103045/?ref_=bo_ydw_table_30" xr:uid="{B0EF3932-E7C5-A543-80B1-320D4CB1E9A7}"/>
    <hyperlink ref="B31" r:id="rId31" display="https://www.boxofficemojo.com/releasegroup/gr397365765/?ref_=bo_ydw_table_31" xr:uid="{848979A0-03A6-414E-B96F-9EBDC187846A}"/>
    <hyperlink ref="B32" r:id="rId32" display="https://www.boxofficemojo.com/releasegroup/gr3549975045/?ref_=bo_ydw_table_32" xr:uid="{3EA6B2A6-82F3-204E-847E-E55794C14259}"/>
    <hyperlink ref="B33" r:id="rId33" display="https://www.boxofficemojo.com/releasegroup/gr2338673413/?ref_=bo_ydw_table_33" xr:uid="{AE25E49A-9D98-8E4B-96CB-BB02B4B70EC2}"/>
    <hyperlink ref="B34" r:id="rId34" display="https://www.boxofficemojo.com/releasegroup/gr2577027589/?ref_=bo_ydw_table_34" xr:uid="{D332C118-DDF9-DE4C-A202-48732CA1A4F5}"/>
    <hyperlink ref="B35" r:id="rId35" display="https://www.boxofficemojo.com/releasegroup/gr865686021/?ref_=bo_ydw_table_35" xr:uid="{80E0308B-6BA0-DD47-80C0-C85EFCDB3323}"/>
    <hyperlink ref="B36" r:id="rId36" display="https://www.boxofficemojo.com/releasegroup/gr1537102341/?ref_=bo_ydw_table_36" xr:uid="{461EC14B-1D8F-EC40-8836-A26A330684B6}"/>
    <hyperlink ref="B37" r:id="rId37" display="https://www.boxofficemojo.com/releasegroup/gr1287148037/?ref_=bo_ydw_table_37" xr:uid="{333D2165-01F0-2E47-AF72-FADBAB134F9E}"/>
    <hyperlink ref="B38" r:id="rId38" display="https://www.boxofficemojo.com/releasegroup/gr2275561989/?ref_=bo_ydw_table_38" xr:uid="{ECB5EEEC-96C6-1740-A9A9-7ED1F4F84320}"/>
    <hyperlink ref="B39" r:id="rId39" display="https://www.boxofficemojo.com/releasegroup/gr2102612485/?ref_=bo_ydw_table_39" xr:uid="{63842293-C4C6-9446-9DD5-581CB2C327BA}"/>
    <hyperlink ref="B40" r:id="rId40" display="https://www.boxofficemojo.com/releasegroup/gr1018188293/?ref_=bo_ydw_table_40" xr:uid="{55218DB1-9CD1-BC48-BCD4-53710C0D30AF}"/>
    <hyperlink ref="B41" r:id="rId41" display="https://www.boxofficemojo.com/releasegroup/gr2072596997/?ref_=bo_ydw_table_41" xr:uid="{AA7829AB-B605-8E49-B55C-9B1F3E7B7B46}"/>
    <hyperlink ref="B42" r:id="rId42" display="https://www.boxofficemojo.com/releasegroup/gr2257736197/?ref_=bo_ydw_table_42" xr:uid="{8CF58EEE-F8FC-8746-9420-1F8802CB6D6B}"/>
    <hyperlink ref="B43" r:id="rId43" display="https://www.boxofficemojo.com/releasegroup/gr4019016197/?ref_=bo_ydw_table_43" xr:uid="{A2E87F03-682A-034E-A7A5-1377DC6DB8BC}"/>
    <hyperlink ref="B44" r:id="rId44" display="https://www.boxofficemojo.com/releasegroup/gr465457669/?ref_=bo_ydw_table_44" xr:uid="{63FD9CD2-FB08-4047-833E-1B1393519B63}"/>
    <hyperlink ref="B45" r:id="rId45" display="https://www.boxofficemojo.com/releasegroup/gr3297399301/?ref_=bo_ydw_table_45" xr:uid="{0CD28CC1-7C8E-B040-9957-3BDBCC011FCF}"/>
    <hyperlink ref="B46" r:id="rId46" display="https://www.boxofficemojo.com/releasegroup/gr379146757/?ref_=bo_ydw_table_46" xr:uid="{96CB77CE-C611-B44E-BF5B-7BF5FF3B9BEE}"/>
    <hyperlink ref="B47" r:id="rId47" display="https://www.boxofficemojo.com/releasegroup/gr1268142597/?ref_=bo_ydw_table_47" xr:uid="{59453B70-B3AE-BB4F-99A4-7DA17280FF1C}"/>
    <hyperlink ref="B48" r:id="rId48" display="https://www.boxofficemojo.com/releasegroup/gr3466220037/?ref_=bo_ydw_table_48" xr:uid="{EDADAE9B-D457-444E-8295-0A103C23EEEA}"/>
    <hyperlink ref="B49" r:id="rId49" display="https://www.boxofficemojo.com/releasegroup/gr2525778437/?ref_=bo_ydw_table_49" xr:uid="{F6E264F5-F3B8-6248-8753-CA564615D55C}"/>
    <hyperlink ref="B50" r:id="rId50" display="https://www.boxofficemojo.com/releasegroup/gr2408796677/?ref_=bo_ydw_table_50" xr:uid="{3A01B795-5223-DB4A-ACFA-A06102D6AF78}"/>
    <hyperlink ref="B51" r:id="rId51" display="https://www.boxofficemojo.com/releasegroup/gr830820869/?ref_=bo_ydw_table_51" xr:uid="{839DAA81-E347-8A44-BF42-C4E464989D60}"/>
    <hyperlink ref="B52" r:id="rId52" display="https://www.boxofficemojo.com/releasegroup/gr1974686213/?ref_=bo_ydw_table_52" xr:uid="{00334A10-9C39-9D49-A30F-579750ABBA5E}"/>
    <hyperlink ref="B53" r:id="rId53" display="https://www.boxofficemojo.com/releasegroup/gr3702346245/?ref_=bo_ydw_table_53" xr:uid="{DCD28A34-147D-0645-AE6E-CF88A8A1F490}"/>
    <hyperlink ref="B54" r:id="rId54" display="https://www.boxofficemojo.com/releasegroup/gr3113308677/?ref_=bo_ydw_table_54" xr:uid="{6A84F1C6-CCB3-EF42-9F08-44F13E9BAC7A}"/>
    <hyperlink ref="B55" r:id="rId55" display="https://www.boxofficemojo.com/releasegroup/gr414601733/?ref_=bo_ydw_table_55" xr:uid="{3C2A3058-5AC1-3B4F-ABC7-85406ADF4116}"/>
    <hyperlink ref="B56" r:id="rId56" display="https://www.boxofficemojo.com/releasegroup/gr2476560901/?ref_=bo_ydw_table_56" xr:uid="{90FC1227-B7E8-7B4C-BDF3-9C66AC0557C1}"/>
    <hyperlink ref="B57" r:id="rId57" display="https://www.boxofficemojo.com/releasegroup/gr1753371141/?ref_=bo_ydw_table_57" xr:uid="{A4A0E0A4-0AF1-DD40-8531-B0DB240652B1}"/>
    <hyperlink ref="B58" r:id="rId58" display="https://www.boxofficemojo.com/releasegroup/gr1569673733/?ref_=bo_ydw_table_58" xr:uid="{08C25F85-04AD-8D4E-8306-A3D1A2A9E2D3}"/>
    <hyperlink ref="B59" r:id="rId59" display="https://www.boxofficemojo.com/releasegroup/gr227758597/?ref_=bo_ydw_table_59" xr:uid="{3FE14406-DA4B-6949-9DE3-414735C25EBB}"/>
    <hyperlink ref="B60" r:id="rId60" display="https://www.boxofficemojo.com/releasegroup/gr1100567045/?ref_=bo_ydw_table_60" xr:uid="{D427540A-0105-4C4A-AF30-728131B8E3EB}"/>
    <hyperlink ref="B61" r:id="rId61" display="https://www.boxofficemojo.com/releasegroup/gr3784004101/?ref_=bo_ydw_table_61" xr:uid="{A4475008-856B-F848-A27D-1FF5D6688E00}"/>
    <hyperlink ref="B62" r:id="rId62" display="https://www.boxofficemojo.com/releasegroup/gr2459587077/?ref_=bo_ydw_table_62" xr:uid="{5E134685-1E56-1547-BCFB-61360DC044F9}"/>
    <hyperlink ref="B63" r:id="rId63" display="https://www.boxofficemojo.com/releasegroup/gr2325631493/?ref_=bo_ydw_table_63" xr:uid="{054E8053-A5C3-604F-BF5A-D96F6BB24507}"/>
    <hyperlink ref="B64" r:id="rId64" display="https://www.boxofficemojo.com/releasegroup/gr3817624069/?ref_=bo_ydw_table_64" xr:uid="{FEECB027-CDFA-2845-AB9E-3AC715046DDE}"/>
    <hyperlink ref="B65" r:id="rId65" display="https://www.boxofficemojo.com/releasegroup/gr3917500933/?ref_=bo_ydw_table_65" xr:uid="{AA30BA29-CC56-1D48-A802-39F8D43DC512}"/>
    <hyperlink ref="B66" r:id="rId66" display="https://www.boxofficemojo.com/releasegroup/gr3550040581/?ref_=bo_ydw_table_66" xr:uid="{F1245DAC-43C5-2F41-928D-926CE28BAAFA}"/>
    <hyperlink ref="B67" r:id="rId67" display="https://www.boxofficemojo.com/releasegroup/gr1401901573/?ref_=bo_ydw_table_67" xr:uid="{946C115C-0348-C44A-946A-95E1EC73A671}"/>
    <hyperlink ref="B68" r:id="rId68" display="https://www.boxofficemojo.com/releasegroup/gr2240827909/?ref_=bo_ydw_table_68" xr:uid="{47B5539E-9DE5-F64F-AD2A-86D6DA74EFF7}"/>
    <hyperlink ref="B69" r:id="rId69" display="https://www.boxofficemojo.com/releasegroup/gr3666956805/?ref_=bo_ydw_table_69" xr:uid="{D9AABC0F-87EF-B34E-BA1E-7A2A295C0AB6}"/>
    <hyperlink ref="B70" r:id="rId70" display="https://www.boxofficemojo.com/releasegroup/gr3181072901/?ref_=bo_ydw_table_70" xr:uid="{5EAE03D2-0C59-9846-97B2-B9264780D29D}"/>
    <hyperlink ref="B71" r:id="rId71" display="https://www.boxofficemojo.com/releasegroup/gr2778354181/?ref_=bo_ydw_table_71" xr:uid="{2252F520-72DD-964A-A102-B97A4C6052F4}"/>
    <hyperlink ref="B72" r:id="rId72" display="https://www.boxofficemojo.com/releasegroup/gr445207045/?ref_=bo_ydw_table_72" xr:uid="{A824C965-7933-EB4C-963F-CC6D705BA8E1}"/>
    <hyperlink ref="B73" r:id="rId73" display="https://www.boxofficemojo.com/releasegroup/gr42881541/?ref_=bo_ydw_table_73" xr:uid="{E8B4F57B-F439-A64F-9AA5-3F902A4AC1AC}"/>
    <hyperlink ref="B74" r:id="rId74" display="https://www.boxofficemojo.com/releasegroup/gr2996326917/?ref_=bo_ydw_table_74" xr:uid="{A870F241-E55F-0846-8FE0-17D31448EA99}"/>
    <hyperlink ref="B75" r:id="rId75" display="https://www.boxofficemojo.com/releasegroup/gr3968684549/?ref_=bo_ydw_table_75" xr:uid="{131B084C-523D-1247-BAFA-F76EB0F6F50D}"/>
    <hyperlink ref="B76" r:id="rId76" display="https://www.boxofficemojo.com/releasegroup/gr3733869061/?ref_=bo_ydw_table_76" xr:uid="{F421B68B-2F76-3249-82A7-DE4BA5E375DB}"/>
    <hyperlink ref="B77" r:id="rId77" display="https://www.boxofficemojo.com/releasegroup/gr3800912389/?ref_=bo_ydw_table_77" xr:uid="{8C2ACE36-BDEC-9B4C-82DC-F0E5D19F9FFA}"/>
    <hyperlink ref="B78" r:id="rId78" display="https://www.boxofficemojo.com/releasegroup/gr3011793413/?ref_=bo_ydw_table_78" xr:uid="{C4949F8E-4553-D249-9756-5A32B08E01F8}"/>
    <hyperlink ref="B79" r:id="rId79" display="https://www.boxofficemojo.com/releasegroup/gr3334099461/?ref_=bo_ydw_table_79" xr:uid="{38210736-2FA6-A24F-9952-BC9A51E60560}"/>
    <hyperlink ref="B80" r:id="rId80" display="https://www.boxofficemojo.com/releasegroup/gr2827309573/?ref_=bo_ydw_table_80" xr:uid="{BEF112D1-79D3-404F-B588-75C5262FFF1A}"/>
    <hyperlink ref="B81" r:id="rId81" display="https://www.boxofficemojo.com/releasegroup/gr2646495749/?ref_=bo_ydw_table_81" xr:uid="{C99BED2D-141E-6346-8683-1A13890496BF}"/>
    <hyperlink ref="B82" r:id="rId82" display="https://www.boxofficemojo.com/releasegroup/gr3331740165/?ref_=bo_ydw_table_82" xr:uid="{0EB34B81-C6C7-2642-9CDF-FF82B1C205FE}"/>
    <hyperlink ref="B83" r:id="rId83" display="https://www.boxofficemojo.com/releasegroup/gr2693026309/?ref_=bo_ydw_table_83" xr:uid="{46454BD2-BF2B-F143-BD1B-B274E0AB35F6}"/>
    <hyperlink ref="B84" r:id="rId84" display="https://www.boxofficemojo.com/releasegroup/gr1402425861/?ref_=bo_ydw_table_84" xr:uid="{32E27680-2DA8-DD48-AF3D-B413D10A53D6}"/>
    <hyperlink ref="B85" r:id="rId85" display="https://www.boxofficemojo.com/releasegroup/gr3699659269/?ref_=bo_ydw_table_85" xr:uid="{F54CA18E-1AE5-624B-9212-0320F0984166}"/>
    <hyperlink ref="B86" r:id="rId86" display="https://www.boxofficemojo.com/releasegroup/gr3969864197/?ref_=bo_ydw_table_86" xr:uid="{26BFFEA4-27E3-B34B-A3BB-9C0B10064227}"/>
    <hyperlink ref="B87" r:id="rId87" display="https://www.boxofficemojo.com/releasegroup/gr4222636549/?ref_=bo_ydw_table_87" xr:uid="{C477B271-67BF-AE49-B1D5-2728CCBBA8F3}"/>
    <hyperlink ref="B88" r:id="rId88" display="https://www.boxofficemojo.com/releasegroup/gr1334268421/?ref_=bo_ydw_table_88" xr:uid="{8BE5712B-741E-0742-91ED-2316120269E6}"/>
    <hyperlink ref="B89" r:id="rId89" display="https://www.boxofficemojo.com/releasegroup/gr764367365/?ref_=bo_ydw_table_89" xr:uid="{FD087518-43EE-1B4B-8265-7B6744D2A014}"/>
    <hyperlink ref="B90" r:id="rId90" display="https://www.boxofficemojo.com/releasegroup/gr797397509/?ref_=bo_ydw_table_90" xr:uid="{D9BB0215-3742-054E-AA2A-F40DB990275E}"/>
    <hyperlink ref="B91" r:id="rId91" display="https://www.boxofficemojo.com/releasegroup/gr3164426757/?ref_=bo_ydw_table_91" xr:uid="{0568F132-15AD-A749-878D-74F28527C1B5}"/>
    <hyperlink ref="B92" r:id="rId92" display="https://www.boxofficemojo.com/releasegroup/gr377836037/?ref_=bo_ydw_table_92" xr:uid="{4D2A86A1-FB84-F041-B889-8A8FD0A9A771}"/>
    <hyperlink ref="B93" r:id="rId93" display="https://www.boxofficemojo.com/releasegroup/gr244470277/?ref_=bo_ydw_table_93" xr:uid="{9075A44F-04CC-924B-8284-B89CFE8835A5}"/>
    <hyperlink ref="B94" r:id="rId94" display="https://www.boxofficemojo.com/releasegroup/gr2763805189/?ref_=bo_ydw_table_94" xr:uid="{1891DF3E-A581-764E-9886-09293A910F10}"/>
    <hyperlink ref="B95" r:id="rId95" display="https://www.boxofficemojo.com/releasegroup/gr2508411397/?ref_=bo_ydw_table_95" xr:uid="{B21BAC07-9779-F14C-8EB6-D5C1B1ABCA60}"/>
    <hyperlink ref="B96" r:id="rId96" display="https://www.boxofficemojo.com/releasegroup/gr2660913669/?ref_=bo_ydw_table_96" xr:uid="{1F72FE6F-106F-D04C-914E-598254EB997E}"/>
    <hyperlink ref="B97" r:id="rId97" display="https://www.boxofficemojo.com/releasegroup/gr3968094725/?ref_=bo_ydw_table_97" xr:uid="{CE81F666-84D7-264E-856E-743FB1000BB3}"/>
    <hyperlink ref="B98" r:id="rId98" display="https://www.boxofficemojo.com/releasegroup/gr847532549/?ref_=bo_ydw_table_98" xr:uid="{315D4012-DE9D-954C-A7C3-32C3BADAE1EE}"/>
    <hyperlink ref="B99" r:id="rId99" display="https://www.boxofficemojo.com/releasegroup/gr781931013/?ref_=bo_ydw_table_99" xr:uid="{1EC6E37C-3E7B-4449-B17C-415D8F4B19E6}"/>
    <hyperlink ref="B100" r:id="rId100" display="https://www.boxofficemojo.com/releasegroup/gr111038981/?ref_=bo_ydw_table_100" xr:uid="{A4840467-0FBA-D347-AC58-A22E073EEEC3}"/>
    <hyperlink ref="B101" r:id="rId101" display="https://www.boxofficemojo.com/releasegroup/gr3482735109/?ref_=bo_ydw_table_101" xr:uid="{7336ECA5-D640-2D46-8F29-A19391DB3FAB}"/>
    <hyperlink ref="B102" r:id="rId102" display="https://www.boxofficemojo.com/releasegroup/gr2761118213/?ref_=bo_ydw_table_102" xr:uid="{9E0CEDBF-4CF7-6548-B19E-8B1B9AD47990}"/>
    <hyperlink ref="B103" r:id="rId103" display="https://www.boxofficemojo.com/releasegroup/gr4254552581/?ref_=bo_ydw_table_103" xr:uid="{0C3A5984-F3CB-0D45-ADB7-C6CD3FE03F8F}"/>
    <hyperlink ref="B104" r:id="rId104" display="https://www.boxofficemojo.com/releasegroup/gr3164295685/?ref_=bo_ydw_table_104" xr:uid="{24F1C32D-8DDC-A34C-8FE3-D18DC9470561}"/>
    <hyperlink ref="B105" r:id="rId105" display="https://www.boxofficemojo.com/releasegroup/gr1518490117/?ref_=bo_ydw_table_105" xr:uid="{7DCE9426-07BA-6E4B-9721-1519271F9791}"/>
    <hyperlink ref="B106" r:id="rId106" display="https://www.boxofficemojo.com/releasegroup/gr3114160645/?ref_=bo_ydw_table_106" xr:uid="{DC2A9CBD-7E81-5E46-A898-9B08AA9CCD65}"/>
    <hyperlink ref="B107" r:id="rId107" display="https://www.boxofficemojo.com/releasegroup/gr3314962949/?ref_=bo_ydw_table_107" xr:uid="{FE485ACC-2861-7241-BBFD-788226FBE045}"/>
    <hyperlink ref="B108" r:id="rId108" display="https://www.boxofficemojo.com/releasegroup/gr1334071813/?ref_=bo_ydw_table_108" xr:uid="{0B03BBFA-F448-E544-9482-39EDE383D77E}"/>
    <hyperlink ref="B109" r:id="rId109" display="https://www.boxofficemojo.com/releasegroup/gr2307019269/?ref_=bo_ydw_table_109" xr:uid="{AFDE88FB-AFDB-7A48-B052-A7FF49C48EF2}"/>
    <hyperlink ref="B110" r:id="rId110" display="https://www.boxofficemojo.com/releasegroup/gr2560315909/?ref_=bo_ydw_table_110" xr:uid="{054F833C-B6FA-4942-BA88-76C0C1A24061}"/>
    <hyperlink ref="B111" r:id="rId111" display="https://www.boxofficemojo.com/releasegroup/gr849236485/?ref_=bo_ydw_table_111" xr:uid="{1C92017D-C509-1947-823C-2D5E69607847}"/>
    <hyperlink ref="B112" r:id="rId112" display="https://www.boxofficemojo.com/releasegroup/gr3734852101/?ref_=bo_ydw_table_112" xr:uid="{B90B7622-3052-274C-A980-0F5BD542864F}"/>
    <hyperlink ref="B113" r:id="rId113" display="https://www.boxofficemojo.com/releasegroup/gr748376581/?ref_=bo_ydw_table_113" xr:uid="{1281FAFD-14C9-2145-911A-C63EAA76BCF3}"/>
    <hyperlink ref="B114" r:id="rId114" display="https://www.boxofficemojo.com/releasegroup/gr2142523909/?ref_=bo_ydw_table_114" xr:uid="{79C66940-E5F7-2748-B67E-98F4227F03AC}"/>
    <hyperlink ref="B115" r:id="rId115" display="https://www.boxofficemojo.com/releasegroup/gr1688031749/?ref_=bo_ydw_table_115" xr:uid="{31188DB4-7573-6A4C-80C8-FA12C6508CBF}"/>
    <hyperlink ref="B116" r:id="rId116" display="https://www.boxofficemojo.com/releasegroup/gr4204220933/?ref_=bo_ydw_table_116" xr:uid="{D76F011C-9439-CF4F-A240-9944439FDD26}"/>
    <hyperlink ref="B117" r:id="rId117" display="https://www.boxofficemojo.com/releasegroup/gr3129233925/?ref_=bo_ydw_table_117" xr:uid="{DB3A2235-2625-2A42-901B-5150E983699C}"/>
    <hyperlink ref="B118" r:id="rId118" display="https://www.boxofficemojo.com/releasegroup/gr94261765/?ref_=bo_ydw_table_118" xr:uid="{C98C6882-6EED-D142-BE4E-EDD782ECC7EA}"/>
    <hyperlink ref="B119" r:id="rId119" display="https://www.boxofficemojo.com/releasegroup/gr178016773/?ref_=bo_ydw_table_119" xr:uid="{2C8DC0A1-3AD8-FE40-88F6-EAD01A191BA8}"/>
    <hyperlink ref="B120" r:id="rId120" display="https://www.boxofficemojo.com/releasegroup/gr966414853/?ref_=bo_ydw_table_120" xr:uid="{2F5F9DB2-8926-2741-B71D-A16A9CC35E77}"/>
    <hyperlink ref="B121" r:id="rId121" display="https://www.boxofficemojo.com/releasegroup/gr93999621/?ref_=bo_ydw_table_121" xr:uid="{E6B0EE91-FEDA-BB45-B7EC-44505A301673}"/>
    <hyperlink ref="B122" r:id="rId122" display="https://www.boxofficemojo.com/releasegroup/gr832131589/?ref_=bo_ydw_table_122" xr:uid="{150FA5FF-E6BE-014E-A4FF-73F20AF660FB}"/>
    <hyperlink ref="B123" r:id="rId123" display="https://www.boxofficemojo.com/releasegroup/gr3130872325/?ref_=bo_ydw_table_123" xr:uid="{96B57959-0499-0E46-BF27-1A15C21D2A61}"/>
    <hyperlink ref="B124" r:id="rId124" display="https://www.boxofficemojo.com/releasegroup/gr2173522437/?ref_=bo_ydw_table_124" xr:uid="{F30A58CE-43E8-7F4A-8EAD-A4F76030964A}"/>
    <hyperlink ref="B125" r:id="rId125" display="https://www.boxofficemojo.com/releasegroup/gr2828489221/?ref_=bo_ydw_table_125" xr:uid="{447488C0-DDB7-5B4A-879F-DDAA155821B8}"/>
    <hyperlink ref="B126" r:id="rId126" display="https://www.boxofficemojo.com/releasegroup/gr479351301/?ref_=bo_ydw_table_126" xr:uid="{FCD955D3-E674-BD4D-A801-6274701769C3}"/>
    <hyperlink ref="B127" r:id="rId127" display="https://www.boxofficemojo.com/releasegroup/gr2509459973/?ref_=bo_ydw_table_127" xr:uid="{60E1C23D-B457-E24D-AA75-BBA7781A7732}"/>
    <hyperlink ref="B128" r:id="rId128" display="https://www.boxofficemojo.com/releasegroup/gr3834335749/?ref_=bo_ydw_table_128" xr:uid="{18E98155-6882-C246-B61E-9C963902E192}"/>
    <hyperlink ref="B129" r:id="rId129" display="https://www.boxofficemojo.com/releasegroup/gr2425967109/?ref_=bo_ydw_table_129" xr:uid="{97024DF8-D572-F343-8EE5-CCE57A338EC9}"/>
    <hyperlink ref="B130" r:id="rId130" display="https://www.boxofficemojo.com/releasegroup/gr463294981/?ref_=bo_ydw_table_130" xr:uid="{A48C3E1C-E3D0-3D44-8C32-F546F2A5BAD4}"/>
    <hyperlink ref="B131" r:id="rId131" display="https://www.boxofficemojo.com/releasegroup/gr2308788741/?ref_=bo_ydw_table_131" xr:uid="{77ACEBED-C9B5-524E-BFCF-BC6A8B691711}"/>
    <hyperlink ref="B132" r:id="rId132" display="https://www.boxofficemojo.com/releasegroup/gr2526564869/?ref_=bo_ydw_table_132" xr:uid="{9159D2E2-203E-DF48-AB89-F5CA49EBD57A}"/>
    <hyperlink ref="B133" r:id="rId133" display="https://www.boxofficemojo.com/releasegroup/gr3095810565/?ref_=bo_ydw_table_133" xr:uid="{B843B8A4-31BD-2F4E-AB14-BEFBB0C1092C}"/>
    <hyperlink ref="B134" r:id="rId134" display="https://www.boxofficemojo.com/releasegroup/gr1586385413/?ref_=bo_ydw_table_134" xr:uid="{910A8263-A472-2843-89C3-B98D8300E030}"/>
    <hyperlink ref="B135" r:id="rId135" display="https://www.boxofficemojo.com/releasegroup/gr2342408709/?ref_=bo_ydw_table_135" xr:uid="{944BFB02-964B-3848-9D3C-DCD9ACC6ED65}"/>
    <hyperlink ref="B136" r:id="rId136" display="https://www.boxofficemojo.com/releasegroup/gr3702739461/?ref_=bo_ydw_table_136" xr:uid="{0BF98E53-302A-D147-86BE-C99B48FE54CE}"/>
    <hyperlink ref="B137" r:id="rId137" display="https://www.boxofficemojo.com/releasegroup/gr4155789829/?ref_=bo_ydw_table_137" xr:uid="{1AB793C4-F2D1-9445-86BE-527BE5080594}"/>
    <hyperlink ref="B138" r:id="rId138" display="https://www.boxofficemojo.com/releasegroup/gr3449770501/?ref_=bo_ydw_table_138" xr:uid="{5AB96C5C-E3C9-F145-A394-D25B41F1E1F7}"/>
    <hyperlink ref="B139" r:id="rId139" display="https://www.boxofficemojo.com/releasegroup/gr3901772293/?ref_=bo_ydw_table_139" xr:uid="{427170B4-042F-AF44-BBCB-4299897354CF}"/>
    <hyperlink ref="B140" r:id="rId140" display="https://www.boxofficemojo.com/releasegroup/gr2459652613/?ref_=bo_ydw_table_140" xr:uid="{8141C620-4160-FF41-9EBB-EF7B4CC765F6}"/>
    <hyperlink ref="B141" r:id="rId141" display="https://www.boxofficemojo.com/releasegroup/gr3650966021/?ref_=bo_ydw_table_141" xr:uid="{6C2284FE-6F91-C04B-8F1E-2967FA3C6AE6}"/>
    <hyperlink ref="B142" r:id="rId142" display="https://www.boxofficemojo.com/releasegroup/gr4187640325/?ref_=bo_ydw_table_142" xr:uid="{563F0151-C7CF-A04B-8572-0D26F91529F6}"/>
    <hyperlink ref="B143" r:id="rId143" display="https://www.boxofficemojo.com/releasegroup/gr1854231045/?ref_=bo_ydw_table_143" xr:uid="{FEFDE3D7-2962-BD4D-A3E7-5A44069B1F62}"/>
    <hyperlink ref="B144" r:id="rId144" display="https://www.boxofficemojo.com/releasegroup/gr312431109/?ref_=bo_ydw_table_144" xr:uid="{B074E2A0-084C-1D4F-A745-899DA0D726C6}"/>
    <hyperlink ref="B145" r:id="rId145" display="https://www.boxofficemojo.com/releasegroup/gr2642629125/?ref_=bo_ydw_table_145" xr:uid="{D0EF3C41-322F-6C44-B156-1DBE7BA1856E}"/>
    <hyperlink ref="B146" r:id="rId146" display="https://www.boxofficemojo.com/releasegroup/gr882070021/?ref_=bo_ydw_table_146" xr:uid="{DB6E2882-F5CA-2E4D-A3AF-5EFC3A34FFB7}"/>
    <hyperlink ref="B147" r:id="rId147" display="https://www.boxofficemojo.com/releasegroup/gr3750187525/?ref_=bo_ydw_table_147" xr:uid="{DCCFF290-3F2B-C44A-A861-53EE848B7255}"/>
    <hyperlink ref="B148" r:id="rId148" display="https://www.boxofficemojo.com/releasegroup/gr2340573701/?ref_=bo_ydw_table_148" xr:uid="{6318DDDC-3BCB-0342-875B-648CB514D18B}"/>
    <hyperlink ref="B149" r:id="rId149" display="https://www.boxofficemojo.com/releasegroup/gr3600503301/?ref_=bo_ydw_table_149" xr:uid="{E5A1B7BC-7B67-B446-A1C8-36F2B6994AB8}"/>
    <hyperlink ref="B150" r:id="rId150" display="https://www.boxofficemojo.com/releasegroup/gr2543342085/?ref_=bo_ydw_table_150" xr:uid="{7D01CED7-1591-2449-B899-26E5997CFD0A}"/>
    <hyperlink ref="B151" r:id="rId151" display="https://www.boxofficemojo.com/releasegroup/gr2375635461/?ref_=bo_ydw_table_151" xr:uid="{8927B331-9F24-164D-9958-D589875CFCC6}"/>
    <hyperlink ref="B152" r:id="rId152" display="https://www.boxofficemojo.com/releasegroup/gr3399111173/?ref_=bo_ydw_table_152" xr:uid="{0D90D329-082F-304B-96A1-E1050D3152FA}"/>
    <hyperlink ref="B153" r:id="rId153" display="https://www.boxofficemojo.com/releasegroup/gr864375301/?ref_=bo_ydw_table_153" xr:uid="{E1E80E53-C3FD-AC47-9219-B35D6DEC4D89}"/>
    <hyperlink ref="B154" r:id="rId154" display="https://www.boxofficemojo.com/releasegroup/gr1099256325/?ref_=bo_ydw_table_154" xr:uid="{A63DA7E5-9C12-9C48-A460-F0294F865C5F}"/>
    <hyperlink ref="B155" r:id="rId155" display="https://www.boxofficemojo.com/releasegroup/gr4271526405/?ref_=bo_ydw_table_155" xr:uid="{5C160988-7D45-5144-9CEB-269145395FFF}"/>
    <hyperlink ref="B156" r:id="rId156" display="https://www.boxofficemojo.com/releasegroup/gr2290242053/?ref_=bo_ydw_table_156" xr:uid="{484EEFC9-B9B9-5D45-8F34-5E05C0EA5D03}"/>
    <hyperlink ref="B157" r:id="rId157" display="https://www.boxofficemojo.com/releasegroup/gr2760987141/?ref_=bo_ydw_table_157" xr:uid="{8F566136-5B5E-E243-8077-E0F6ECAAA212}"/>
    <hyperlink ref="B158" r:id="rId158" display="https://www.boxofficemojo.com/releasegroup/gr881152517/?ref_=bo_ydw_table_158" xr:uid="{55B5B714-4722-F944-9CF2-A8035E846D1E}"/>
    <hyperlink ref="B159" r:id="rId159" display="https://www.boxofficemojo.com/releasegroup/gr2308395525/?ref_=bo_ydw_table_159" xr:uid="{646E4A13-69E3-C04A-A9A5-69A2D5A38591}"/>
    <hyperlink ref="B160" r:id="rId160" display="https://www.boxofficemojo.com/releasegroup/gr328356357/?ref_=bo_ydw_table_160" xr:uid="{0A5EFA11-350B-3D41-9472-A5C97E6CF557}"/>
    <hyperlink ref="B161" r:id="rId161" display="https://www.boxofficemojo.com/releasegroup/gr2005946885/?ref_=bo_ydw_table_161" xr:uid="{F41F2E3D-1AFE-3342-AEA1-97D82541D3D5}"/>
    <hyperlink ref="B162" r:id="rId162" display="https://www.boxofficemojo.com/releasegroup/gr2407879173/?ref_=bo_ydw_table_162" xr:uid="{B3F65616-53C1-5948-88CF-F8B1033A61FB}"/>
    <hyperlink ref="B163" r:id="rId163" display="https://www.boxofficemojo.com/releasegroup/gr1855476229/?ref_=bo_ydw_table_163" xr:uid="{5FB07FFE-4C50-644C-99CE-3D5859317A9F}"/>
    <hyperlink ref="B164" r:id="rId164" display="https://www.boxofficemojo.com/releasegroup/gr1922650629/?ref_=bo_ydw_table_164" xr:uid="{04F52C9F-CA5D-824C-839C-85E6DEA49505}"/>
    <hyperlink ref="B165" r:id="rId165" display="https://www.boxofficemojo.com/releasegroup/gr1453085189/?ref_=bo_ydw_table_165" xr:uid="{2AB4B2ED-CD0B-3A49-B5B2-24A8895385DB}"/>
    <hyperlink ref="B166" r:id="rId166" display="https://www.boxofficemojo.com/releasegroup/gr1417957893/?ref_=bo_ydw_table_166" xr:uid="{582E2834-0E95-7149-9DAD-A8B91E374085}"/>
    <hyperlink ref="B167" r:id="rId167" display="https://www.boxofficemojo.com/releasegroup/gr2560446981/?ref_=bo_ydw_table_167" xr:uid="{8E337A7E-9C60-A041-8990-70D7CFA47AE4}"/>
    <hyperlink ref="B168" r:id="rId168" display="https://www.boxofficemojo.com/releasegroup/gr3902231045/?ref_=bo_ydw_table_168" xr:uid="{D66B8051-9A93-564D-AD41-22BECF4D7208}"/>
    <hyperlink ref="B169" r:id="rId169" display="https://www.boxofficemojo.com/releasegroup/gr1082413573/?ref_=bo_ydw_table_169" xr:uid="{FA22CA14-90B2-9746-887F-E00D5EF2AEA0}"/>
    <hyperlink ref="B170" r:id="rId170" display="https://www.boxofficemojo.com/releasegroup/gr3380957701/?ref_=bo_ydw_table_170" xr:uid="{70C28211-0724-6645-857E-4C69BC3FDE12}"/>
    <hyperlink ref="B171" r:id="rId171" display="https://www.boxofficemojo.com/releasegroup/gr1503285765/?ref_=bo_ydw_table_171" xr:uid="{9240CFB8-1466-9146-B217-93F6598EB3C3}"/>
    <hyperlink ref="B172" r:id="rId172" display="https://www.boxofficemojo.com/releasegroup/gr3667284485/?ref_=bo_ydw_table_172" xr:uid="{0E53B7BF-E1D6-4A46-BC5B-5DB27BB770A5}"/>
    <hyperlink ref="B173" r:id="rId173" display="https://www.boxofficemojo.com/releasegroup/gr3986641413/?ref_=bo_ydw_table_173" xr:uid="{477C758B-0F8D-C44D-BC0E-2ABF95FA7E54}"/>
    <hyperlink ref="B174" r:id="rId174" display="https://www.boxofficemojo.com/releasegroup/gr631067141/?ref_=bo_ydw_table_174" xr:uid="{6C74831C-A1E9-564E-8C75-B7D06686399E}"/>
    <hyperlink ref="B175" r:id="rId175" display="https://www.boxofficemojo.com/releasegroup/gr3028898309/?ref_=bo_ydw_table_175" xr:uid="{56463176-BFA6-3043-904C-54A49DD53757}"/>
    <hyperlink ref="B176" r:id="rId176" display="https://www.boxofficemojo.com/releasegroup/gr3046986245/?ref_=bo_ydw_table_176" xr:uid="{ED47D06F-E116-5748-95E6-D80F7F6330DB}"/>
    <hyperlink ref="B177" r:id="rId177" display="https://www.boxofficemojo.com/releasegroup/gr3951383045/?ref_=bo_ydw_table_177" xr:uid="{8092C9BB-80B8-3748-9A37-6E3DCA25889B}"/>
    <hyperlink ref="B178" r:id="rId178" display="https://www.boxofficemojo.com/releasegroup/gr2660258309/?ref_=bo_ydw_table_178" xr:uid="{10A8AE2C-0376-0446-95CC-83FE1412F1EE}"/>
    <hyperlink ref="B179" r:id="rId179" display="https://www.boxofficemojo.com/releasegroup/gr2609926661/?ref_=bo_ydw_table_179" xr:uid="{CB06C3B3-CB57-8E44-B104-DB36118A17E6}"/>
    <hyperlink ref="B180" r:id="rId180" display="https://www.boxofficemojo.com/releasegroup/gr2073842181/?ref_=bo_ydw_table_180" xr:uid="{CC1380E8-81A1-3C48-A369-DE8614F0B45D}"/>
    <hyperlink ref="B181" r:id="rId181" display="https://www.boxofficemojo.com/releasegroup/gr3918680581/?ref_=bo_ydw_table_181" xr:uid="{E5AF36B5-900E-2C42-9118-7C81216C224B}"/>
    <hyperlink ref="B182" r:id="rId182" display="https://www.boxofficemojo.com/releasegroup/gr1285378565/?ref_=bo_ydw_table_182" xr:uid="{9BD1820B-433B-0A4C-A869-B90E4730A648}"/>
    <hyperlink ref="B183" r:id="rId183" display="https://www.boxofficemojo.com/releasegroup/gr1603883525/?ref_=bo_ydw_table_183" xr:uid="{89A11E80-3428-414E-9601-205712AAFC17}"/>
    <hyperlink ref="B184" r:id="rId184" display="https://www.boxofficemojo.com/releasegroup/gr3146863109/?ref_=bo_ydw_table_184" xr:uid="{623D37FE-0C4F-DC46-A9E2-EC824743B0FF}"/>
    <hyperlink ref="B185" r:id="rId185" display="https://www.boxofficemojo.com/releasegroup/gr1803899397/?ref_=bo_ydw_table_185" xr:uid="{2ED6E4AE-5446-7E49-BFBD-D810873536C7}"/>
    <hyperlink ref="B186" r:id="rId186" display="https://www.boxofficemojo.com/releasegroup/gr664621573/?ref_=bo_ydw_table_186" xr:uid="{533BA9B4-9231-6D45-96B1-2E70B95AA43D}"/>
    <hyperlink ref="B187" r:id="rId187" display="https://www.boxofficemojo.com/releasegroup/gr1084183045/?ref_=bo_ydw_table_187" xr:uid="{ED9E977B-AC41-BE41-BE56-83BAA71A5114}"/>
    <hyperlink ref="B188" r:id="rId188" display="https://www.boxofficemojo.com/releasegroup/gr547181061/?ref_=bo_ydw_table_188" xr:uid="{0DB0EE13-623D-1746-A61E-A7D5821E157D}"/>
    <hyperlink ref="B189" r:id="rId189" display="https://www.boxofficemojo.com/releasegroup/gr965104133/?ref_=bo_ydw_table_189" xr:uid="{C9114685-8083-8645-8813-FD892FA0B80C}"/>
    <hyperlink ref="B190" r:id="rId190" display="https://www.boxofficemojo.com/releasegroup/gr2493469189/?ref_=bo_ydw_table_190" xr:uid="{4939DA59-78E0-1A4B-B1D8-B7BB753D4E4B}"/>
    <hyperlink ref="B191" r:id="rId191" display="https://www.boxofficemojo.com/releasegroup/gr1636913669/?ref_=bo_ydw_table_191" xr:uid="{CAAED872-AD63-2E4E-A9F8-1C5F0B472E4F}"/>
    <hyperlink ref="B192" r:id="rId192" display="https://www.boxofficemojo.com/releasegroup/gr1620791813/?ref_=bo_ydw_table_192" xr:uid="{A97BE9D7-36F0-604E-8013-70A6B34C83DC}"/>
    <hyperlink ref="B193" r:id="rId193" display="https://www.boxofficemojo.com/releasegroup/gr3667022341/?ref_=bo_ydw_table_193" xr:uid="{B042A35E-8B6F-294F-8C2A-8B4B9A73929E}"/>
    <hyperlink ref="B194" r:id="rId194" display="https://www.boxofficemojo.com/releasegroup/gr1200837125/?ref_=bo_ydw_table_194" xr:uid="{D7B52252-3787-144B-8769-8475B2D503AA}"/>
    <hyperlink ref="B195" r:id="rId195" display="https://www.boxofficemojo.com/releasegroup/gr1318932997/?ref_=bo_ydw_table_195" xr:uid="{E4A3FDEB-90D5-4A46-83AB-E26319424C0D}"/>
    <hyperlink ref="B196" r:id="rId196" display="https://www.boxofficemojo.com/releasegroup/gr2879083013/?ref_=bo_ydw_table_196" xr:uid="{3CCEF3FC-34F2-0143-8AB1-2FC8C1747FE0}"/>
    <hyperlink ref="B197" r:id="rId197" display="https://www.boxofficemojo.com/releasegroup/gr2560250373/?ref_=bo_ydw_table_197" xr:uid="{2AD13377-204F-894E-82F6-8FE72EA6D75E}"/>
    <hyperlink ref="B198" r:id="rId198" display="https://www.boxofficemojo.com/releasegroup/gr3566359045/?ref_=bo_ydw_table_198" xr:uid="{8F1D0DBE-EDD7-2A45-9EE8-72871009B61D}"/>
    <hyperlink ref="B199" r:id="rId199" display="https://www.boxofficemojo.com/releasegroup/gr1543197189/?ref_=bo_ydw_table_199" xr:uid="{B460CB47-DAF8-DC42-BDA7-5F377BE70FE3}"/>
    <hyperlink ref="B200" r:id="rId200" display="https://www.boxofficemojo.com/releasegroup/gr3934540293/?ref_=bo_ydw_table_200" xr:uid="{D665AB05-BEA7-B241-A7FE-D518C022845C}"/>
  </hyperlinks>
  <pageMargins left="0.7" right="0.7" top="0.75" bottom="0.75" header="0.3" footer="0.3"/>
  <legacyDrawing r:id="rId20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7DEB1-F9C7-D741-A711-A14D328A9184}">
  <dimension ref="A1:J587"/>
  <sheetViews>
    <sheetView workbookViewId="0">
      <selection activeCell="B14" sqref="B14"/>
    </sheetView>
  </sheetViews>
  <sheetFormatPr baseColWidth="10" defaultRowHeight="16" x14ac:dyDescent="0.2"/>
  <cols>
    <col min="6" max="6" width="19.1640625" customWidth="1"/>
    <col min="7" max="7" width="21.33203125" customWidth="1"/>
  </cols>
  <sheetData>
    <row r="1" spans="1:10" ht="18" x14ac:dyDescent="0.2">
      <c r="A1" s="2">
        <v>1</v>
      </c>
      <c r="B1" s="3" t="s">
        <v>1201</v>
      </c>
      <c r="C1" s="4">
        <v>45128</v>
      </c>
      <c r="D1" s="2" t="s">
        <v>7</v>
      </c>
      <c r="E1" s="2" t="s">
        <v>38</v>
      </c>
      <c r="F1" s="5">
        <v>636225983</v>
      </c>
      <c r="G1" s="6">
        <v>58155940</v>
      </c>
      <c r="H1" t="str">
        <f>IFERROR(TRIM(LEFT(B1,FIND("(",B1)-1)),TRIM(B1))</f>
        <v>Barbie</v>
      </c>
      <c r="I1" t="str">
        <f>SUBSTITUTE(SUBSTITUTE(SUBSTITUTE(SUBSTITUTE(SUBSTITUTE(SUBSTITUTE(SUBSTITUTE(SUBSTITUTE(SUBSTITUTE(SUBSTITUTE(SUBSTITUTE(SUBSTITUTE(LOWER(LEFT(SUBSTITUTE(H1,"…",""),25)),":",""),",",""),".",""),"'",""),"’",""),"!",""),"*",""),"—",""),"–",""),"-",""),"&amp;","")," ","")</f>
        <v>barbie</v>
      </c>
      <c r="J1" t="str">
        <f>IF(D1="","Other",D1)</f>
        <v>Warner Bros.</v>
      </c>
    </row>
    <row r="2" spans="1:10" ht="18" x14ac:dyDescent="0.2">
      <c r="A2" s="2">
        <v>2</v>
      </c>
      <c r="B2" s="3" t="s">
        <v>1683</v>
      </c>
      <c r="C2" s="4">
        <v>45021</v>
      </c>
      <c r="D2" s="2" t="s">
        <v>14</v>
      </c>
      <c r="E2" s="2" t="s">
        <v>8</v>
      </c>
      <c r="F2" s="5">
        <v>574934330</v>
      </c>
      <c r="G2" s="6">
        <v>52553412</v>
      </c>
      <c r="H2" t="str">
        <f t="shared" ref="H2:H65" si="0">IFERROR(TRIM(LEFT(B2,FIND("(",B2)-1)),TRIM(B2))</f>
        <v>The Super Mario Bros. Movie</v>
      </c>
      <c r="I2" t="str">
        <f t="shared" ref="I2:I65" si="1">SUBSTITUTE(SUBSTITUTE(SUBSTITUTE(SUBSTITUTE(SUBSTITUTE(SUBSTITUTE(SUBSTITUTE(SUBSTITUTE(SUBSTITUTE(SUBSTITUTE(SUBSTITUTE(SUBSTITUTE(LOWER(LEFT(SUBSTITUTE(H2,"…",""),25)),":",""),",",""),".",""),"'",""),"’",""),"!",""),"*",""),"—",""),"–",""),"-",""),"&amp;","")," ","")</f>
        <v>thesupermariobrosmov</v>
      </c>
      <c r="J2" t="str">
        <f t="shared" ref="J2:J65" si="2">IF(D2="","Other",D2)</f>
        <v>Universal</v>
      </c>
    </row>
    <row r="3" spans="1:10" ht="18" x14ac:dyDescent="0.2">
      <c r="A3" s="2">
        <v>3</v>
      </c>
      <c r="B3" s="3" t="s">
        <v>1249</v>
      </c>
      <c r="C3" s="4">
        <v>45079</v>
      </c>
      <c r="D3" s="2" t="s">
        <v>33</v>
      </c>
      <c r="E3" s="2" t="s">
        <v>8</v>
      </c>
      <c r="F3" s="5">
        <v>381311319</v>
      </c>
      <c r="G3" s="6">
        <v>34854782</v>
      </c>
      <c r="H3" t="str">
        <f t="shared" si="0"/>
        <v>Spider-Man: Across the Spider…</v>
      </c>
      <c r="I3" t="str">
        <f t="shared" si="1"/>
        <v>spidermanacrossthesp</v>
      </c>
      <c r="J3" t="str">
        <f t="shared" si="2"/>
        <v>Sony Pictures</v>
      </c>
    </row>
    <row r="4" spans="1:10" ht="18" x14ac:dyDescent="0.2">
      <c r="A4" s="2">
        <v>4</v>
      </c>
      <c r="B4" s="3" t="s">
        <v>1684</v>
      </c>
      <c r="C4" s="4">
        <v>45051</v>
      </c>
      <c r="D4" s="2" t="s">
        <v>10</v>
      </c>
      <c r="E4" s="2" t="s">
        <v>12</v>
      </c>
      <c r="F4" s="5">
        <v>358995815</v>
      </c>
      <c r="G4" s="6">
        <v>32814974</v>
      </c>
      <c r="H4" t="str">
        <f t="shared" si="0"/>
        <v>Guardians of the Galaxy Vol 3</v>
      </c>
      <c r="I4" t="str">
        <f t="shared" si="1"/>
        <v>guardiansofthegalaxyv</v>
      </c>
      <c r="J4" t="str">
        <f t="shared" si="2"/>
        <v>Walt Disney</v>
      </c>
    </row>
    <row r="5" spans="1:10" ht="18" x14ac:dyDescent="0.2">
      <c r="A5" s="2">
        <v>5</v>
      </c>
      <c r="B5" s="3" t="s">
        <v>480</v>
      </c>
      <c r="C5" s="4">
        <v>45128</v>
      </c>
      <c r="D5" s="2" t="s">
        <v>14</v>
      </c>
      <c r="E5" s="2" t="s">
        <v>55</v>
      </c>
      <c r="F5" s="5">
        <v>326101370</v>
      </c>
      <c r="G5" s="6">
        <v>29808169</v>
      </c>
      <c r="H5" t="str">
        <f t="shared" si="0"/>
        <v>Oppenheimer</v>
      </c>
      <c r="I5" t="str">
        <f t="shared" si="1"/>
        <v>oppenheimer</v>
      </c>
      <c r="J5" t="str">
        <f t="shared" si="2"/>
        <v>Universal</v>
      </c>
    </row>
    <row r="6" spans="1:10" ht="18" x14ac:dyDescent="0.2">
      <c r="A6" s="2">
        <v>6</v>
      </c>
      <c r="B6" s="3" t="s">
        <v>1685</v>
      </c>
      <c r="C6" s="4">
        <v>45072</v>
      </c>
      <c r="D6" s="2" t="s">
        <v>10</v>
      </c>
      <c r="E6" s="2" t="s">
        <v>17</v>
      </c>
      <c r="F6" s="5">
        <v>298172056</v>
      </c>
      <c r="G6" s="6">
        <v>27255215</v>
      </c>
      <c r="H6" t="str">
        <f t="shared" si="0"/>
        <v>The Little Mermaid</v>
      </c>
      <c r="I6" t="str">
        <f t="shared" si="1"/>
        <v>thelittlemermaid</v>
      </c>
      <c r="J6" t="str">
        <f t="shared" si="2"/>
        <v>Walt Disney</v>
      </c>
    </row>
    <row r="7" spans="1:10" ht="18" x14ac:dyDescent="0.2">
      <c r="A7" s="2">
        <v>7</v>
      </c>
      <c r="B7" s="3" t="s">
        <v>191</v>
      </c>
      <c r="C7" s="4">
        <v>44911</v>
      </c>
      <c r="D7" s="2" t="s">
        <v>23</v>
      </c>
      <c r="E7" s="2" t="s">
        <v>12</v>
      </c>
      <c r="F7" s="5">
        <v>283067859</v>
      </c>
      <c r="G7" s="6">
        <v>25874576</v>
      </c>
      <c r="H7" t="str">
        <f t="shared" si="0"/>
        <v>Avatar: The Way of Water</v>
      </c>
      <c r="I7" t="str">
        <f t="shared" si="1"/>
        <v>avatarthewayofwater</v>
      </c>
      <c r="J7" t="str">
        <f t="shared" si="2"/>
        <v>20th Century Stud…</v>
      </c>
    </row>
    <row r="8" spans="1:10" ht="18" x14ac:dyDescent="0.2">
      <c r="A8" s="2">
        <v>8</v>
      </c>
      <c r="B8" s="3" t="s">
        <v>1686</v>
      </c>
      <c r="C8" s="4">
        <v>44974</v>
      </c>
      <c r="D8" s="2" t="s">
        <v>10</v>
      </c>
      <c r="E8" s="2" t="s">
        <v>12</v>
      </c>
      <c r="F8" s="5">
        <v>214504909</v>
      </c>
      <c r="G8" s="6">
        <v>19607396</v>
      </c>
      <c r="H8" t="str">
        <f t="shared" si="0"/>
        <v>Ant-Man and the Wasp: Quantum…</v>
      </c>
      <c r="I8" t="str">
        <f t="shared" si="1"/>
        <v>antmanandthewaspqua</v>
      </c>
      <c r="J8" t="str">
        <f t="shared" si="2"/>
        <v>Walt Disney</v>
      </c>
    </row>
    <row r="9" spans="1:10" ht="18" x14ac:dyDescent="0.2">
      <c r="A9" s="2">
        <v>9</v>
      </c>
      <c r="B9" s="3" t="s">
        <v>1687</v>
      </c>
      <c r="C9" s="4">
        <v>45009</v>
      </c>
      <c r="D9" s="2" t="s">
        <v>52</v>
      </c>
      <c r="E9" s="2" t="s">
        <v>12</v>
      </c>
      <c r="F9" s="5">
        <v>187131806</v>
      </c>
      <c r="G9" s="6">
        <v>17105284</v>
      </c>
      <c r="H9" t="str">
        <f t="shared" si="0"/>
        <v>John Wick: Chapter 4</v>
      </c>
      <c r="I9" t="str">
        <f t="shared" si="1"/>
        <v>johnwickchapter4</v>
      </c>
      <c r="J9" t="str">
        <f t="shared" si="2"/>
        <v>Lionsgate</v>
      </c>
    </row>
    <row r="10" spans="1:10" ht="18" x14ac:dyDescent="0.2">
      <c r="A10" s="2">
        <v>10</v>
      </c>
      <c r="B10" s="3" t="s">
        <v>1688</v>
      </c>
      <c r="C10" s="4">
        <v>45111</v>
      </c>
      <c r="D10" s="2" t="s">
        <v>54</v>
      </c>
      <c r="E10" s="2" t="s">
        <v>50</v>
      </c>
      <c r="F10" s="5">
        <v>184178046</v>
      </c>
      <c r="G10" s="6">
        <v>16835288</v>
      </c>
      <c r="H10" t="str">
        <f t="shared" si="0"/>
        <v>Sound of Freedom</v>
      </c>
      <c r="I10" t="str">
        <f t="shared" si="1"/>
        <v>soundoffreedom</v>
      </c>
      <c r="J10" t="str">
        <f t="shared" si="2"/>
        <v>Angel Studios</v>
      </c>
    </row>
    <row r="11" spans="1:10" ht="18" x14ac:dyDescent="0.2">
      <c r="A11" s="2">
        <v>11</v>
      </c>
      <c r="B11" s="3" t="s">
        <v>1282</v>
      </c>
      <c r="C11" s="4">
        <v>45212</v>
      </c>
      <c r="D11" s="2" t="s">
        <v>88</v>
      </c>
      <c r="E11" s="2" t="s">
        <v>229</v>
      </c>
      <c r="F11" s="5">
        <v>180560779</v>
      </c>
      <c r="G11" s="6">
        <v>16504642</v>
      </c>
      <c r="H11" t="str">
        <f t="shared" si="0"/>
        <v>TAYLOR SWIFT | THE ERAS TOUR</v>
      </c>
      <c r="I11" t="str">
        <f t="shared" si="1"/>
        <v>taylorswift|theerast</v>
      </c>
      <c r="J11" t="str">
        <f t="shared" si="2"/>
        <v>AMC Theatres Dist…</v>
      </c>
    </row>
    <row r="12" spans="1:10" ht="18" x14ac:dyDescent="0.2">
      <c r="A12" s="2">
        <v>12</v>
      </c>
      <c r="B12" s="3" t="s">
        <v>1689</v>
      </c>
      <c r="C12" s="4">
        <v>45107</v>
      </c>
      <c r="D12" s="2" t="s">
        <v>10</v>
      </c>
      <c r="E12" s="2" t="s">
        <v>8</v>
      </c>
      <c r="F12" s="5">
        <v>174480468</v>
      </c>
      <c r="G12" s="6">
        <v>15948854</v>
      </c>
      <c r="H12" t="str">
        <f t="shared" si="0"/>
        <v>Indiana Jones and the Dial of…</v>
      </c>
      <c r="I12" t="str">
        <f t="shared" si="1"/>
        <v>indianajonesandthedia</v>
      </c>
      <c r="J12" t="str">
        <f t="shared" si="2"/>
        <v>Walt Disney</v>
      </c>
    </row>
    <row r="13" spans="1:10" ht="18" x14ac:dyDescent="0.2">
      <c r="A13" s="2">
        <v>13</v>
      </c>
      <c r="B13" s="3" t="s">
        <v>1690</v>
      </c>
      <c r="C13" s="4">
        <v>45119</v>
      </c>
      <c r="D13" s="2" t="s">
        <v>26</v>
      </c>
      <c r="E13" s="2" t="s">
        <v>12</v>
      </c>
      <c r="F13" s="5">
        <v>172640980</v>
      </c>
      <c r="G13" s="6">
        <v>15780711</v>
      </c>
      <c r="H13" t="str">
        <f t="shared" si="0"/>
        <v>Mission: Impossible Dead Reck…</v>
      </c>
      <c r="I13" t="str">
        <f t="shared" si="1"/>
        <v>missionimpossibledead</v>
      </c>
      <c r="J13" t="str">
        <f t="shared" si="2"/>
        <v>Paramount Pictures</v>
      </c>
    </row>
    <row r="14" spans="1:10" ht="18" x14ac:dyDescent="0.2">
      <c r="A14" s="2">
        <v>14</v>
      </c>
      <c r="B14" s="3" t="s">
        <v>1043</v>
      </c>
      <c r="C14" s="4">
        <v>45247</v>
      </c>
      <c r="D14" s="2" t="s">
        <v>52</v>
      </c>
      <c r="E14" s="2" t="s">
        <v>12</v>
      </c>
      <c r="F14" s="5">
        <v>159719625</v>
      </c>
      <c r="G14" s="6">
        <v>14599600</v>
      </c>
      <c r="H14" t="str">
        <f t="shared" si="0"/>
        <v>The Hunger Games: The Ballad …</v>
      </c>
      <c r="I14" t="str">
        <f t="shared" si="1"/>
        <v>thehungergamesthebal</v>
      </c>
      <c r="J14" t="str">
        <f t="shared" si="2"/>
        <v>Lionsgate</v>
      </c>
    </row>
    <row r="15" spans="1:10" ht="18" x14ac:dyDescent="0.2">
      <c r="A15" s="2">
        <v>15</v>
      </c>
      <c r="B15" s="3" t="s">
        <v>1691</v>
      </c>
      <c r="C15" s="4">
        <v>45086</v>
      </c>
      <c r="D15" s="2" t="s">
        <v>26</v>
      </c>
      <c r="E15" s="2" t="s">
        <v>12</v>
      </c>
      <c r="F15" s="5">
        <v>157341749</v>
      </c>
      <c r="G15" s="6">
        <v>14382244</v>
      </c>
      <c r="H15" t="str">
        <f t="shared" si="0"/>
        <v>Transformers: Rise of the Bea…</v>
      </c>
      <c r="I15" t="str">
        <f t="shared" si="1"/>
        <v>transformersriseofthe</v>
      </c>
      <c r="J15" t="str">
        <f t="shared" si="2"/>
        <v>Paramount Pictures</v>
      </c>
    </row>
    <row r="16" spans="1:10" ht="18" x14ac:dyDescent="0.2">
      <c r="A16" s="2">
        <v>16</v>
      </c>
      <c r="B16" s="3" t="s">
        <v>1692</v>
      </c>
      <c r="C16" s="4">
        <v>44988</v>
      </c>
      <c r="D16" s="2" t="s">
        <v>1693</v>
      </c>
      <c r="E16" s="2" t="s">
        <v>55</v>
      </c>
      <c r="F16" s="5">
        <v>156248615</v>
      </c>
      <c r="G16" s="6">
        <v>14282323</v>
      </c>
      <c r="H16" t="str">
        <f t="shared" si="0"/>
        <v>Creed III</v>
      </c>
      <c r="I16" t="str">
        <f t="shared" si="1"/>
        <v>creediii</v>
      </c>
      <c r="J16" t="str">
        <f t="shared" si="2"/>
        <v>MGM</v>
      </c>
    </row>
    <row r="17" spans="1:10" ht="18" x14ac:dyDescent="0.2">
      <c r="A17" s="2">
        <v>17</v>
      </c>
      <c r="B17" s="3" t="s">
        <v>1694</v>
      </c>
      <c r="C17" s="4">
        <v>45093</v>
      </c>
      <c r="D17" s="2" t="s">
        <v>10</v>
      </c>
      <c r="E17" s="2" t="s">
        <v>8</v>
      </c>
      <c r="F17" s="5">
        <v>154426697</v>
      </c>
      <c r="G17" s="6">
        <v>14115786</v>
      </c>
      <c r="H17" t="str">
        <f t="shared" si="0"/>
        <v>Elemental</v>
      </c>
      <c r="I17" t="str">
        <f t="shared" si="1"/>
        <v>elemental</v>
      </c>
      <c r="J17" t="str">
        <f t="shared" si="2"/>
        <v>Walt Disney</v>
      </c>
    </row>
    <row r="18" spans="1:10" ht="18" x14ac:dyDescent="0.2">
      <c r="A18" s="2">
        <v>18</v>
      </c>
      <c r="B18" s="3" t="s">
        <v>1695</v>
      </c>
      <c r="C18" s="4">
        <v>45065</v>
      </c>
      <c r="D18" s="2" t="s">
        <v>14</v>
      </c>
      <c r="E18" s="2" t="s">
        <v>12</v>
      </c>
      <c r="F18" s="5">
        <v>146126015</v>
      </c>
      <c r="G18" s="6">
        <v>13357040</v>
      </c>
      <c r="H18" t="str">
        <f t="shared" si="0"/>
        <v>Fast X</v>
      </c>
      <c r="I18" t="str">
        <f t="shared" si="1"/>
        <v>fastx</v>
      </c>
      <c r="J18" t="str">
        <f t="shared" si="2"/>
        <v>Universal</v>
      </c>
    </row>
    <row r="19" spans="1:10" ht="18" x14ac:dyDescent="0.2">
      <c r="A19" s="2">
        <v>19</v>
      </c>
      <c r="B19" s="3" t="s">
        <v>1696</v>
      </c>
      <c r="C19" s="4">
        <v>45226</v>
      </c>
      <c r="D19" s="2" t="s">
        <v>14</v>
      </c>
      <c r="E19" s="2" t="s">
        <v>19</v>
      </c>
      <c r="F19" s="5">
        <v>137275620</v>
      </c>
      <c r="G19" s="6">
        <v>12548046</v>
      </c>
      <c r="H19" t="str">
        <f t="shared" si="0"/>
        <v>Five Nights at Freddy’s</v>
      </c>
      <c r="I19" t="str">
        <f t="shared" si="1"/>
        <v>fivenightsatfreddys</v>
      </c>
      <c r="J19" t="str">
        <f t="shared" si="2"/>
        <v>Universal</v>
      </c>
    </row>
    <row r="20" spans="1:10" ht="18" x14ac:dyDescent="0.2">
      <c r="A20" s="2">
        <v>20</v>
      </c>
      <c r="B20" s="3" t="s">
        <v>969</v>
      </c>
      <c r="C20" s="4">
        <v>45275</v>
      </c>
      <c r="D20" s="2" t="s">
        <v>7</v>
      </c>
      <c r="E20" s="2" t="s">
        <v>17</v>
      </c>
      <c r="F20" s="5">
        <v>133129902</v>
      </c>
      <c r="G20" s="6">
        <v>12169095</v>
      </c>
      <c r="H20" t="str">
        <f t="shared" si="0"/>
        <v>Wonka</v>
      </c>
      <c r="I20" t="str">
        <f t="shared" si="1"/>
        <v>wonka</v>
      </c>
      <c r="J20" t="str">
        <f t="shared" si="2"/>
        <v>Warner Bros.</v>
      </c>
    </row>
    <row r="21" spans="1:10" ht="18" x14ac:dyDescent="0.2">
      <c r="A21" s="2">
        <v>21</v>
      </c>
      <c r="B21" s="3" t="s">
        <v>1697</v>
      </c>
      <c r="C21" s="4">
        <v>44916</v>
      </c>
      <c r="D21" s="2" t="s">
        <v>14</v>
      </c>
      <c r="E21" s="2" t="s">
        <v>8</v>
      </c>
      <c r="F21" s="5">
        <v>130425380</v>
      </c>
      <c r="G21" s="6">
        <v>11921881</v>
      </c>
      <c r="H21" t="str">
        <f t="shared" si="0"/>
        <v>Puss in Boots: The Last Wish</v>
      </c>
      <c r="I21" t="str">
        <f t="shared" si="1"/>
        <v>pussinbootsthelastw</v>
      </c>
      <c r="J21" t="str">
        <f t="shared" si="2"/>
        <v>Universal</v>
      </c>
    </row>
    <row r="22" spans="1:10" ht="18" x14ac:dyDescent="0.2">
      <c r="A22" s="2">
        <v>22</v>
      </c>
      <c r="B22" s="3" t="s">
        <v>1698</v>
      </c>
      <c r="C22" s="4">
        <v>45140</v>
      </c>
      <c r="D22" s="2" t="s">
        <v>26</v>
      </c>
      <c r="E22" s="2" t="s">
        <v>12</v>
      </c>
      <c r="F22" s="5">
        <v>118700272</v>
      </c>
      <c r="G22" s="6">
        <v>10850116</v>
      </c>
      <c r="H22" t="str">
        <f t="shared" si="0"/>
        <v>Teenage Mutant Ninja Turtles:…</v>
      </c>
      <c r="I22" t="str">
        <f t="shared" si="1"/>
        <v>teenagemutantninjaturt</v>
      </c>
      <c r="J22" t="str">
        <f t="shared" si="2"/>
        <v>Paramount Pictures</v>
      </c>
    </row>
    <row r="23" spans="1:10" ht="18" x14ac:dyDescent="0.2">
      <c r="A23" s="2">
        <v>23</v>
      </c>
      <c r="B23" s="3" t="s">
        <v>1699</v>
      </c>
      <c r="C23" s="4">
        <v>44995</v>
      </c>
      <c r="D23" s="2" t="s">
        <v>26</v>
      </c>
      <c r="E23" s="2" t="s">
        <v>19</v>
      </c>
      <c r="F23" s="5">
        <v>108391107</v>
      </c>
      <c r="G23" s="6">
        <v>9907779</v>
      </c>
      <c r="H23" t="str">
        <f t="shared" si="0"/>
        <v>Scream VI</v>
      </c>
      <c r="I23" t="str">
        <f t="shared" si="1"/>
        <v>screamvi</v>
      </c>
      <c r="J23" t="str">
        <f t="shared" si="2"/>
        <v>Paramount Pictures</v>
      </c>
    </row>
    <row r="24" spans="1:10" ht="18" x14ac:dyDescent="0.2">
      <c r="A24" s="2">
        <v>24</v>
      </c>
      <c r="B24" s="3" t="s">
        <v>1700</v>
      </c>
      <c r="C24" s="4">
        <v>45093</v>
      </c>
      <c r="D24" s="2" t="s">
        <v>7</v>
      </c>
      <c r="E24" s="2" t="s">
        <v>12</v>
      </c>
      <c r="F24" s="5">
        <v>108167507</v>
      </c>
      <c r="G24" s="6">
        <v>9887341</v>
      </c>
      <c r="H24" t="str">
        <f t="shared" si="0"/>
        <v>The Flash</v>
      </c>
      <c r="I24" t="str">
        <f t="shared" si="1"/>
        <v>theflash</v>
      </c>
      <c r="J24" t="str">
        <f t="shared" si="2"/>
        <v>Warner Bros.</v>
      </c>
    </row>
    <row r="25" spans="1:10" ht="18" x14ac:dyDescent="0.2">
      <c r="A25" s="2">
        <v>25</v>
      </c>
      <c r="B25" s="3" t="s">
        <v>1164</v>
      </c>
      <c r="C25" s="4">
        <v>45247</v>
      </c>
      <c r="D25" s="2" t="s">
        <v>14</v>
      </c>
      <c r="E25" s="2" t="s">
        <v>8</v>
      </c>
      <c r="F25" s="5">
        <v>97540205</v>
      </c>
      <c r="G25" s="6">
        <v>8915924</v>
      </c>
      <c r="H25" t="str">
        <f t="shared" si="0"/>
        <v>Trolls Band Together</v>
      </c>
      <c r="I25" t="str">
        <f t="shared" si="1"/>
        <v>trollsbandtogether</v>
      </c>
      <c r="J25" t="str">
        <f t="shared" si="2"/>
        <v>Universal</v>
      </c>
    </row>
    <row r="26" spans="1:10" ht="18" x14ac:dyDescent="0.2">
      <c r="A26" s="2">
        <v>26</v>
      </c>
      <c r="B26" s="3" t="s">
        <v>1701</v>
      </c>
      <c r="C26" s="4">
        <v>44932</v>
      </c>
      <c r="D26" s="2" t="s">
        <v>14</v>
      </c>
      <c r="E26" s="2" t="s">
        <v>19</v>
      </c>
      <c r="F26" s="5">
        <v>95159005</v>
      </c>
      <c r="G26" s="6">
        <v>8698264</v>
      </c>
      <c r="H26" t="str">
        <f t="shared" si="0"/>
        <v>M3GAN</v>
      </c>
      <c r="I26" t="str">
        <f t="shared" si="1"/>
        <v>m3gan</v>
      </c>
      <c r="J26" t="str">
        <f t="shared" si="2"/>
        <v>Universal</v>
      </c>
    </row>
    <row r="27" spans="1:10" ht="18" x14ac:dyDescent="0.2">
      <c r="A27" s="2">
        <v>27</v>
      </c>
      <c r="B27" s="3" t="s">
        <v>1702</v>
      </c>
      <c r="C27" s="4">
        <v>45016</v>
      </c>
      <c r="D27" s="2" t="s">
        <v>26</v>
      </c>
      <c r="E27" s="2" t="s">
        <v>8</v>
      </c>
      <c r="F27" s="5">
        <v>93549650</v>
      </c>
      <c r="G27" s="6">
        <v>8551156</v>
      </c>
      <c r="H27" t="str">
        <f t="shared" si="0"/>
        <v>Dungeons &amp; Dragons: Honor Amo…</v>
      </c>
      <c r="I27" t="str">
        <f t="shared" si="1"/>
        <v>dungeonsdragonshonor</v>
      </c>
      <c r="J27" t="str">
        <f t="shared" si="2"/>
        <v>Paramount Pictures</v>
      </c>
    </row>
    <row r="28" spans="1:10" ht="18" x14ac:dyDescent="0.2">
      <c r="A28" s="2">
        <v>28</v>
      </c>
      <c r="B28" s="3" t="s">
        <v>1703</v>
      </c>
      <c r="C28" s="4">
        <v>45170</v>
      </c>
      <c r="D28" s="2" t="s">
        <v>33</v>
      </c>
      <c r="E28" s="2" t="s">
        <v>12</v>
      </c>
      <c r="F28" s="5">
        <v>92373751</v>
      </c>
      <c r="G28" s="6">
        <v>8443670</v>
      </c>
      <c r="H28" t="str">
        <f t="shared" si="0"/>
        <v>The Equalizer 3</v>
      </c>
      <c r="I28" t="str">
        <f t="shared" si="1"/>
        <v>theequalizer3</v>
      </c>
      <c r="J28" t="str">
        <f t="shared" si="2"/>
        <v>Sony Pictures</v>
      </c>
    </row>
    <row r="29" spans="1:10" ht="18" x14ac:dyDescent="0.2">
      <c r="A29" s="2">
        <v>29</v>
      </c>
      <c r="B29" s="3" t="s">
        <v>1704</v>
      </c>
      <c r="C29" s="4">
        <v>45177</v>
      </c>
      <c r="D29" s="2" t="s">
        <v>7</v>
      </c>
      <c r="E29" s="2" t="s">
        <v>19</v>
      </c>
      <c r="F29" s="5">
        <v>86270590</v>
      </c>
      <c r="G29" s="6">
        <v>7885794</v>
      </c>
      <c r="H29" t="str">
        <f t="shared" si="0"/>
        <v>The Nun II</v>
      </c>
      <c r="I29" t="str">
        <f t="shared" si="1"/>
        <v>thenunii</v>
      </c>
      <c r="J29" t="str">
        <f t="shared" si="2"/>
        <v>Warner Bros.</v>
      </c>
    </row>
    <row r="30" spans="1:10" ht="18" x14ac:dyDescent="0.2">
      <c r="A30" s="2">
        <v>30</v>
      </c>
      <c r="B30" s="3" t="s">
        <v>1478</v>
      </c>
      <c r="C30" s="4">
        <v>45240</v>
      </c>
      <c r="D30" s="2" t="s">
        <v>10</v>
      </c>
      <c r="E30" s="2" t="s">
        <v>8</v>
      </c>
      <c r="F30" s="5">
        <v>84479155</v>
      </c>
      <c r="G30" s="6">
        <v>7722043</v>
      </c>
      <c r="H30" t="str">
        <f t="shared" si="0"/>
        <v>The Marvels</v>
      </c>
      <c r="I30" t="str">
        <f t="shared" si="1"/>
        <v>themarvels</v>
      </c>
      <c r="J30" t="str">
        <f t="shared" si="2"/>
        <v>Walt Disney</v>
      </c>
    </row>
    <row r="31" spans="1:10" ht="18" x14ac:dyDescent="0.2">
      <c r="A31" s="2">
        <v>31</v>
      </c>
      <c r="B31" s="3" t="s">
        <v>1705</v>
      </c>
      <c r="C31" s="4">
        <v>45142</v>
      </c>
      <c r="D31" s="2" t="s">
        <v>7</v>
      </c>
      <c r="E31" s="2" t="s">
        <v>12</v>
      </c>
      <c r="F31" s="5">
        <v>82633033</v>
      </c>
      <c r="G31" s="6">
        <v>7553294</v>
      </c>
      <c r="H31" t="str">
        <f t="shared" si="0"/>
        <v>Meg 2: The Trench</v>
      </c>
      <c r="I31" t="str">
        <f t="shared" si="1"/>
        <v>meg2thetrench</v>
      </c>
      <c r="J31" t="str">
        <f t="shared" si="2"/>
        <v>Warner Bros.</v>
      </c>
    </row>
    <row r="32" spans="1:10" ht="18" x14ac:dyDescent="0.2">
      <c r="A32" s="2">
        <v>32</v>
      </c>
      <c r="B32" s="3" t="s">
        <v>1706</v>
      </c>
      <c r="C32" s="4">
        <v>45114</v>
      </c>
      <c r="D32" s="2" t="s">
        <v>33</v>
      </c>
      <c r="E32" s="2" t="s">
        <v>19</v>
      </c>
      <c r="F32" s="5">
        <v>82156962</v>
      </c>
      <c r="G32" s="6">
        <v>7509777</v>
      </c>
      <c r="H32" t="str">
        <f t="shared" si="0"/>
        <v>Insidious: The Red Door</v>
      </c>
      <c r="I32" t="str">
        <f t="shared" si="1"/>
        <v>insidiousthereddoor</v>
      </c>
      <c r="J32" t="str">
        <f t="shared" si="2"/>
        <v>Sony Pictures</v>
      </c>
    </row>
    <row r="33" spans="1:10" ht="18" x14ac:dyDescent="0.2">
      <c r="A33" s="2">
        <v>33</v>
      </c>
      <c r="B33" s="3" t="s">
        <v>982</v>
      </c>
      <c r="C33" s="4">
        <v>45282</v>
      </c>
      <c r="D33" s="2" t="s">
        <v>7</v>
      </c>
      <c r="E33" s="2" t="s">
        <v>12</v>
      </c>
      <c r="F33" s="5">
        <v>76469713</v>
      </c>
      <c r="G33" s="6">
        <v>6989919</v>
      </c>
      <c r="H33" t="str">
        <f t="shared" si="0"/>
        <v>Aquaman and the Lost Kingdom</v>
      </c>
      <c r="I33" t="str">
        <f t="shared" si="1"/>
        <v>aquamanandthelostking</v>
      </c>
      <c r="J33" t="str">
        <f t="shared" si="2"/>
        <v>Warner Bros.</v>
      </c>
    </row>
    <row r="34" spans="1:10" ht="18" x14ac:dyDescent="0.2">
      <c r="A34" s="2">
        <v>34</v>
      </c>
      <c r="B34" s="3" t="s">
        <v>1707</v>
      </c>
      <c r="C34" s="4">
        <v>45156</v>
      </c>
      <c r="D34" s="2" t="s">
        <v>7</v>
      </c>
      <c r="E34" s="2" t="s">
        <v>12</v>
      </c>
      <c r="F34" s="5">
        <v>72541501</v>
      </c>
      <c r="G34" s="6">
        <v>6630850</v>
      </c>
      <c r="H34" t="str">
        <f t="shared" si="0"/>
        <v>Blue Beetle</v>
      </c>
      <c r="I34" t="str">
        <f t="shared" si="1"/>
        <v>bluebeetle</v>
      </c>
      <c r="J34" t="str">
        <f t="shared" si="2"/>
        <v>Warner Bros.</v>
      </c>
    </row>
    <row r="35" spans="1:10" ht="18" x14ac:dyDescent="0.2">
      <c r="A35" s="2">
        <v>35</v>
      </c>
      <c r="B35" s="3" t="s">
        <v>1708</v>
      </c>
      <c r="C35" s="4">
        <v>45135</v>
      </c>
      <c r="D35" s="2" t="s">
        <v>10</v>
      </c>
      <c r="E35" s="2" t="s">
        <v>38</v>
      </c>
      <c r="F35" s="5">
        <v>67653287</v>
      </c>
      <c r="G35" s="6">
        <v>6184030</v>
      </c>
      <c r="H35" t="str">
        <f t="shared" si="0"/>
        <v>Haunted Mansion</v>
      </c>
      <c r="I35" t="str">
        <f t="shared" si="1"/>
        <v>hauntedmansion</v>
      </c>
      <c r="J35" t="str">
        <f t="shared" si="2"/>
        <v>Walt Disney</v>
      </c>
    </row>
    <row r="36" spans="1:10" ht="18" x14ac:dyDescent="0.2">
      <c r="A36" s="2">
        <v>36</v>
      </c>
      <c r="B36" s="3" t="s">
        <v>1709</v>
      </c>
      <c r="C36" s="4">
        <v>45037</v>
      </c>
      <c r="D36" s="2" t="s">
        <v>7</v>
      </c>
      <c r="E36" s="2" t="s">
        <v>19</v>
      </c>
      <c r="F36" s="5">
        <v>67356372</v>
      </c>
      <c r="G36" s="6">
        <v>6156890</v>
      </c>
      <c r="H36" t="str">
        <f t="shared" si="0"/>
        <v>Evil Dead Rise</v>
      </c>
      <c r="I36" t="str">
        <f t="shared" si="1"/>
        <v>evildeadrise</v>
      </c>
      <c r="J36" t="str">
        <f t="shared" si="2"/>
        <v>Warner Bros.</v>
      </c>
    </row>
    <row r="37" spans="1:10" ht="18" x14ac:dyDescent="0.2">
      <c r="A37" s="2">
        <v>37</v>
      </c>
      <c r="B37" s="3" t="s">
        <v>1178</v>
      </c>
      <c r="C37" s="4">
        <v>45219</v>
      </c>
      <c r="D37" s="2" t="s">
        <v>26</v>
      </c>
      <c r="E37" s="2" t="s">
        <v>324</v>
      </c>
      <c r="F37" s="5">
        <v>67292161</v>
      </c>
      <c r="G37" s="6">
        <v>6151020</v>
      </c>
      <c r="H37" t="str">
        <f t="shared" si="0"/>
        <v>Killers of the Flower Moon</v>
      </c>
      <c r="I37" t="str">
        <f t="shared" si="1"/>
        <v>killersoftheflowermoo</v>
      </c>
      <c r="J37" t="str">
        <f t="shared" si="2"/>
        <v>Paramount Pictures</v>
      </c>
    </row>
    <row r="38" spans="1:10" ht="18" x14ac:dyDescent="0.2">
      <c r="A38" s="2">
        <v>38</v>
      </c>
      <c r="B38" s="3" t="s">
        <v>1710</v>
      </c>
      <c r="C38" s="4">
        <v>45205</v>
      </c>
      <c r="D38" s="2" t="s">
        <v>14</v>
      </c>
      <c r="E38" s="2" t="s">
        <v>19</v>
      </c>
      <c r="F38" s="5">
        <v>65537395</v>
      </c>
      <c r="G38" s="6">
        <v>5990621</v>
      </c>
      <c r="H38" t="str">
        <f t="shared" si="0"/>
        <v>The Exorcist: Believer</v>
      </c>
      <c r="I38" t="str">
        <f t="shared" si="1"/>
        <v>theexorcistbeliever</v>
      </c>
      <c r="J38" t="str">
        <f t="shared" si="2"/>
        <v>Universal</v>
      </c>
    </row>
    <row r="39" spans="1:10" ht="18" x14ac:dyDescent="0.2">
      <c r="A39" s="2">
        <v>39</v>
      </c>
      <c r="B39" s="3" t="s">
        <v>1711</v>
      </c>
      <c r="C39" s="4">
        <v>45198</v>
      </c>
      <c r="D39" s="2" t="s">
        <v>26</v>
      </c>
      <c r="E39" s="2" t="s">
        <v>8</v>
      </c>
      <c r="F39" s="5">
        <v>65343309</v>
      </c>
      <c r="G39" s="6">
        <v>5972880</v>
      </c>
      <c r="H39" t="str">
        <f t="shared" si="0"/>
        <v>PAW Patrol: The Mighty Movie</v>
      </c>
      <c r="I39" t="str">
        <f t="shared" si="1"/>
        <v>pawpatrolthemightymo</v>
      </c>
      <c r="J39" t="str">
        <f t="shared" si="2"/>
        <v>Paramount Pictures</v>
      </c>
    </row>
    <row r="40" spans="1:10" ht="18" x14ac:dyDescent="0.2">
      <c r="A40" s="2">
        <v>40</v>
      </c>
      <c r="B40" s="3" t="s">
        <v>1712</v>
      </c>
      <c r="C40" s="4">
        <v>44981</v>
      </c>
      <c r="D40" s="2" t="s">
        <v>14</v>
      </c>
      <c r="E40" s="2" t="s">
        <v>70</v>
      </c>
      <c r="F40" s="5">
        <v>64670240</v>
      </c>
      <c r="G40" s="6">
        <v>5911356</v>
      </c>
      <c r="H40" t="str">
        <f t="shared" si="0"/>
        <v>Cocaine Bear</v>
      </c>
      <c r="I40" t="str">
        <f t="shared" si="1"/>
        <v>cocainebear</v>
      </c>
      <c r="J40" t="str">
        <f t="shared" si="2"/>
        <v>Universal</v>
      </c>
    </row>
    <row r="41" spans="1:10" ht="18" x14ac:dyDescent="0.2">
      <c r="A41" s="2">
        <v>41</v>
      </c>
      <c r="B41" s="3" t="s">
        <v>1713</v>
      </c>
      <c r="C41" s="4">
        <v>44932</v>
      </c>
      <c r="D41" s="2" t="s">
        <v>33</v>
      </c>
      <c r="E41" s="2" t="s">
        <v>38</v>
      </c>
      <c r="F41" s="5">
        <v>64228358</v>
      </c>
      <c r="G41" s="6">
        <v>5870965</v>
      </c>
      <c r="H41" t="str">
        <f t="shared" si="0"/>
        <v>A Man Called Otto</v>
      </c>
      <c r="I41" t="str">
        <f t="shared" si="1"/>
        <v>amancalledotto</v>
      </c>
      <c r="J41" t="str">
        <f t="shared" si="2"/>
        <v>Sony Pictures</v>
      </c>
    </row>
    <row r="42" spans="1:10" ht="18" x14ac:dyDescent="0.2">
      <c r="A42" s="2">
        <v>42</v>
      </c>
      <c r="B42" s="3" t="s">
        <v>1075</v>
      </c>
      <c r="C42" s="4">
        <v>45252</v>
      </c>
      <c r="D42" s="2" t="s">
        <v>10</v>
      </c>
      <c r="E42" s="2" t="s">
        <v>8</v>
      </c>
      <c r="F42" s="5">
        <v>60609147</v>
      </c>
      <c r="G42" s="6">
        <v>5540141</v>
      </c>
      <c r="H42" t="str">
        <f t="shared" si="0"/>
        <v>Wish</v>
      </c>
      <c r="I42" t="str">
        <f t="shared" si="1"/>
        <v>wish</v>
      </c>
      <c r="J42" t="str">
        <f t="shared" si="2"/>
        <v>Walt Disney</v>
      </c>
    </row>
    <row r="43" spans="1:10" ht="18" x14ac:dyDescent="0.2">
      <c r="A43" s="2">
        <v>43</v>
      </c>
      <c r="B43" s="3" t="s">
        <v>1160</v>
      </c>
      <c r="C43" s="4">
        <v>45252</v>
      </c>
      <c r="D43" s="2" t="s">
        <v>33</v>
      </c>
      <c r="E43" s="2" t="s">
        <v>55</v>
      </c>
      <c r="F43" s="5">
        <v>60534093</v>
      </c>
      <c r="G43" s="6">
        <v>5533281</v>
      </c>
      <c r="H43" t="str">
        <f t="shared" si="0"/>
        <v>Napoleon</v>
      </c>
      <c r="I43" t="str">
        <f t="shared" si="1"/>
        <v>napoleon</v>
      </c>
      <c r="J43" t="str">
        <f t="shared" si="2"/>
        <v>Sony Pictures</v>
      </c>
    </row>
    <row r="44" spans="1:10" ht="18" x14ac:dyDescent="0.2">
      <c r="A44" s="2">
        <v>44</v>
      </c>
      <c r="B44" s="3" t="s">
        <v>1714</v>
      </c>
      <c r="C44" s="4">
        <v>45002</v>
      </c>
      <c r="D44" s="2" t="s">
        <v>7</v>
      </c>
      <c r="E44" s="2" t="s">
        <v>12</v>
      </c>
      <c r="F44" s="5">
        <v>57721819</v>
      </c>
      <c r="G44" s="6">
        <v>5276217</v>
      </c>
      <c r="H44" t="str">
        <f t="shared" si="0"/>
        <v>Shazam! Fury of the Gods</v>
      </c>
      <c r="I44" t="str">
        <f t="shared" si="1"/>
        <v>shazamfuryofthegods</v>
      </c>
      <c r="J44" t="str">
        <f t="shared" si="2"/>
        <v>Warner Bros.</v>
      </c>
    </row>
    <row r="45" spans="1:10" ht="18" x14ac:dyDescent="0.2">
      <c r="A45" s="2">
        <v>45</v>
      </c>
      <c r="B45" s="3" t="s">
        <v>971</v>
      </c>
      <c r="C45" s="4">
        <v>45282</v>
      </c>
      <c r="D45" s="2" t="s">
        <v>14</v>
      </c>
      <c r="E45" s="2" t="s">
        <v>8</v>
      </c>
      <c r="F45" s="5">
        <v>54103955</v>
      </c>
      <c r="G45" s="6">
        <v>4945517</v>
      </c>
      <c r="H45" t="str">
        <f t="shared" si="0"/>
        <v>Migration</v>
      </c>
      <c r="I45" t="str">
        <f t="shared" si="1"/>
        <v>migration</v>
      </c>
      <c r="J45" t="str">
        <f t="shared" si="2"/>
        <v>Universal</v>
      </c>
    </row>
    <row r="46" spans="1:10" ht="18" x14ac:dyDescent="0.2">
      <c r="A46" s="2">
        <v>46</v>
      </c>
      <c r="B46" s="3" t="s">
        <v>1715</v>
      </c>
      <c r="C46" s="4">
        <v>45198</v>
      </c>
      <c r="D46" s="2" t="s">
        <v>52</v>
      </c>
      <c r="E46" s="2" t="s">
        <v>19</v>
      </c>
      <c r="F46" s="5">
        <v>53607898</v>
      </c>
      <c r="G46" s="6">
        <v>4900173</v>
      </c>
      <c r="H46" t="str">
        <f t="shared" si="0"/>
        <v>Saw X</v>
      </c>
      <c r="I46" t="str">
        <f t="shared" si="1"/>
        <v>sawx</v>
      </c>
      <c r="J46" t="str">
        <f t="shared" si="2"/>
        <v>Lionsgate</v>
      </c>
    </row>
    <row r="47" spans="1:10" ht="18" x14ac:dyDescent="0.2">
      <c r="A47" s="2">
        <v>47</v>
      </c>
      <c r="B47" s="3" t="s">
        <v>1716</v>
      </c>
      <c r="C47" s="4">
        <v>45021</v>
      </c>
      <c r="D47" s="2" t="s">
        <v>1717</v>
      </c>
      <c r="E47" s="2" t="s">
        <v>55</v>
      </c>
      <c r="F47" s="5">
        <v>52460106</v>
      </c>
      <c r="G47" s="6">
        <v>4795256</v>
      </c>
      <c r="H47" t="str">
        <f t="shared" si="0"/>
        <v>AIR</v>
      </c>
      <c r="I47" t="str">
        <f t="shared" si="1"/>
        <v>air</v>
      </c>
      <c r="J47" t="str">
        <f t="shared" si="2"/>
        <v>Amazon Studios</v>
      </c>
    </row>
    <row r="48" spans="1:10" ht="18" x14ac:dyDescent="0.2">
      <c r="A48" s="2">
        <v>48</v>
      </c>
      <c r="B48" s="3" t="s">
        <v>1718</v>
      </c>
      <c r="C48" s="4">
        <v>44981</v>
      </c>
      <c r="D48" s="2" t="s">
        <v>52</v>
      </c>
      <c r="E48" s="2" t="s">
        <v>55</v>
      </c>
      <c r="F48" s="5">
        <v>52102987</v>
      </c>
      <c r="G48" s="6">
        <v>4762613</v>
      </c>
      <c r="H48" t="str">
        <f t="shared" si="0"/>
        <v>Jesus Revolution</v>
      </c>
      <c r="I48" t="str">
        <f t="shared" si="1"/>
        <v>jesusrevolution</v>
      </c>
      <c r="J48" t="str">
        <f t="shared" si="2"/>
        <v>Lionsgate</v>
      </c>
    </row>
    <row r="49" spans="1:10" ht="18" x14ac:dyDescent="0.2">
      <c r="A49" s="2">
        <v>49</v>
      </c>
      <c r="B49" s="3" t="s">
        <v>1719</v>
      </c>
      <c r="C49" s="4">
        <v>45100</v>
      </c>
      <c r="D49" s="2" t="s">
        <v>33</v>
      </c>
      <c r="E49" s="2" t="s">
        <v>83</v>
      </c>
      <c r="F49" s="5">
        <v>50452282</v>
      </c>
      <c r="G49" s="6">
        <v>4611726</v>
      </c>
      <c r="H49" t="str">
        <f t="shared" si="0"/>
        <v>No Hard Feelings</v>
      </c>
      <c r="I49" t="str">
        <f t="shared" si="1"/>
        <v>nohardfeelings</v>
      </c>
      <c r="J49" t="str">
        <f t="shared" si="2"/>
        <v>Sony Pictures</v>
      </c>
    </row>
    <row r="50" spans="1:10" ht="18" x14ac:dyDescent="0.2">
      <c r="A50" s="2">
        <v>50</v>
      </c>
      <c r="B50" s="3" t="s">
        <v>1720</v>
      </c>
      <c r="C50" s="4">
        <v>45135</v>
      </c>
      <c r="D50" s="2" t="s">
        <v>79</v>
      </c>
      <c r="E50" s="2" t="s">
        <v>19</v>
      </c>
      <c r="F50" s="5">
        <v>48299436</v>
      </c>
      <c r="G50" s="6">
        <v>4414939</v>
      </c>
      <c r="H50" t="str">
        <f t="shared" si="0"/>
        <v>Talk To Me</v>
      </c>
      <c r="I50" t="str">
        <f t="shared" si="1"/>
        <v>talktome</v>
      </c>
      <c r="J50" t="str">
        <f t="shared" si="2"/>
        <v>A24</v>
      </c>
    </row>
    <row r="51" spans="1:10" ht="18" x14ac:dyDescent="0.2">
      <c r="A51" s="2">
        <v>51</v>
      </c>
      <c r="B51" s="3" t="s">
        <v>1025</v>
      </c>
      <c r="C51" s="4">
        <v>45261</v>
      </c>
      <c r="D51" s="2" t="s">
        <v>1026</v>
      </c>
      <c r="E51" s="2" t="s">
        <v>12</v>
      </c>
      <c r="F51" s="5">
        <v>45580412</v>
      </c>
      <c r="G51" s="6">
        <v>4166400</v>
      </c>
      <c r="H51" t="str">
        <f t="shared" si="0"/>
        <v>Godzilla Minus One</v>
      </c>
      <c r="I51" t="str">
        <f t="shared" si="1"/>
        <v>godzillaminusone</v>
      </c>
      <c r="J51" t="str">
        <f t="shared" si="2"/>
        <v>Toho International</v>
      </c>
    </row>
    <row r="52" spans="1:10" ht="18" x14ac:dyDescent="0.2">
      <c r="A52" s="2">
        <v>52</v>
      </c>
      <c r="B52" s="3" t="s">
        <v>1721</v>
      </c>
      <c r="C52" s="4">
        <v>45163</v>
      </c>
      <c r="D52" s="2" t="s">
        <v>33</v>
      </c>
      <c r="E52" s="2" t="s">
        <v>12</v>
      </c>
      <c r="F52" s="5">
        <v>44428554</v>
      </c>
      <c r="G52" s="6">
        <v>4061111</v>
      </c>
      <c r="H52" t="str">
        <f t="shared" si="0"/>
        <v>Gran Turismo: Based on a True…</v>
      </c>
      <c r="I52" t="str">
        <f t="shared" si="1"/>
        <v>granturismobasedona</v>
      </c>
      <c r="J52" t="str">
        <f t="shared" si="2"/>
        <v>Sony Pictures</v>
      </c>
    </row>
    <row r="53" spans="1:10" ht="18" x14ac:dyDescent="0.2">
      <c r="A53" s="2">
        <v>53</v>
      </c>
      <c r="B53" s="3" t="s">
        <v>1015</v>
      </c>
      <c r="C53" s="4">
        <v>45285</v>
      </c>
      <c r="D53" s="2" t="s">
        <v>7</v>
      </c>
      <c r="E53" s="2" t="s">
        <v>17</v>
      </c>
      <c r="F53" s="5">
        <v>44047642</v>
      </c>
      <c r="G53" s="6">
        <v>4026293</v>
      </c>
      <c r="H53" t="str">
        <f t="shared" si="0"/>
        <v>The Color Purple</v>
      </c>
      <c r="I53" t="str">
        <f t="shared" si="1"/>
        <v>thecolorpurple</v>
      </c>
      <c r="J53" t="str">
        <f t="shared" si="2"/>
        <v>Warner Bros.</v>
      </c>
    </row>
    <row r="54" spans="1:10" ht="18" x14ac:dyDescent="0.2">
      <c r="A54" s="2">
        <v>54</v>
      </c>
      <c r="B54" s="3" t="s">
        <v>1722</v>
      </c>
      <c r="C54" s="4">
        <v>45079</v>
      </c>
      <c r="D54" s="2" t="s">
        <v>23</v>
      </c>
      <c r="E54" s="2" t="s">
        <v>19</v>
      </c>
      <c r="F54" s="5">
        <v>43244282</v>
      </c>
      <c r="G54" s="6">
        <v>3952859</v>
      </c>
      <c r="H54" t="str">
        <f t="shared" si="0"/>
        <v>The Boogeyman</v>
      </c>
      <c r="I54" t="str">
        <f t="shared" si="1"/>
        <v>theboogeyman</v>
      </c>
      <c r="J54" t="str">
        <f t="shared" si="2"/>
        <v>20th Century Stud…</v>
      </c>
    </row>
    <row r="55" spans="1:10" ht="18" x14ac:dyDescent="0.2">
      <c r="A55" s="2">
        <v>55</v>
      </c>
      <c r="B55" s="3" t="s">
        <v>1723</v>
      </c>
      <c r="C55" s="4">
        <v>45184</v>
      </c>
      <c r="D55" s="2" t="s">
        <v>23</v>
      </c>
      <c r="E55" s="2" t="s">
        <v>50</v>
      </c>
      <c r="F55" s="5">
        <v>42471412</v>
      </c>
      <c r="G55" s="6">
        <v>3882213</v>
      </c>
      <c r="H55" t="str">
        <f t="shared" si="0"/>
        <v>A Haunting in Venice</v>
      </c>
      <c r="I55" t="str">
        <f t="shared" si="1"/>
        <v>ahauntinginvenice</v>
      </c>
      <c r="J55" t="str">
        <f t="shared" si="2"/>
        <v>20th Century Stud…</v>
      </c>
    </row>
    <row r="56" spans="1:10" ht="18" x14ac:dyDescent="0.2">
      <c r="A56" s="2">
        <v>56</v>
      </c>
      <c r="B56" s="3" t="s">
        <v>1724</v>
      </c>
      <c r="C56" s="4">
        <v>45198</v>
      </c>
      <c r="D56" s="2" t="s">
        <v>23</v>
      </c>
      <c r="E56" s="2" t="s">
        <v>50</v>
      </c>
      <c r="F56" s="5">
        <v>40774679</v>
      </c>
      <c r="G56" s="6">
        <v>3727119</v>
      </c>
      <c r="H56" t="str">
        <f t="shared" si="0"/>
        <v>The Creator</v>
      </c>
      <c r="I56" t="str">
        <f t="shared" si="1"/>
        <v>thecreator</v>
      </c>
      <c r="J56" t="str">
        <f t="shared" si="2"/>
        <v>20th Century Stud…</v>
      </c>
    </row>
    <row r="57" spans="1:10" ht="18" x14ac:dyDescent="0.2">
      <c r="A57" s="2">
        <v>57</v>
      </c>
      <c r="B57" s="3" t="s">
        <v>1725</v>
      </c>
      <c r="C57" s="4">
        <v>44960</v>
      </c>
      <c r="D57" s="2" t="s">
        <v>26</v>
      </c>
      <c r="E57" s="2" t="s">
        <v>38</v>
      </c>
      <c r="F57" s="5">
        <v>39448525</v>
      </c>
      <c r="G57" s="6">
        <v>3605898</v>
      </c>
      <c r="H57" t="str">
        <f t="shared" si="0"/>
        <v>80 for Brady</v>
      </c>
      <c r="I57" t="str">
        <f t="shared" si="1"/>
        <v>80forbrady</v>
      </c>
      <c r="J57" t="str">
        <f t="shared" si="2"/>
        <v>Paramount Pictures</v>
      </c>
    </row>
    <row r="58" spans="1:10" ht="18" x14ac:dyDescent="0.2">
      <c r="A58" s="2">
        <v>58</v>
      </c>
      <c r="B58" s="3" t="s">
        <v>1027</v>
      </c>
      <c r="C58" s="4">
        <v>45268</v>
      </c>
      <c r="D58" s="2" t="s">
        <v>125</v>
      </c>
      <c r="E58" s="2" t="s">
        <v>8</v>
      </c>
      <c r="F58" s="5">
        <v>35846555</v>
      </c>
      <c r="G58" s="6">
        <v>3276650</v>
      </c>
      <c r="H58" t="str">
        <f t="shared" si="0"/>
        <v>The Boy and the Heron</v>
      </c>
      <c r="I58" t="str">
        <f t="shared" si="1"/>
        <v>theboyandtheheron</v>
      </c>
      <c r="J58" t="str">
        <f t="shared" si="2"/>
        <v>GKIDS</v>
      </c>
    </row>
    <row r="59" spans="1:10" ht="18" x14ac:dyDescent="0.2">
      <c r="A59" s="2">
        <v>59</v>
      </c>
      <c r="B59" s="3" t="s">
        <v>1726</v>
      </c>
      <c r="C59" s="4">
        <v>44960</v>
      </c>
      <c r="D59" s="2" t="s">
        <v>14</v>
      </c>
      <c r="E59" s="2" t="s">
        <v>50</v>
      </c>
      <c r="F59" s="5">
        <v>35397980</v>
      </c>
      <c r="G59" s="6">
        <v>3235647</v>
      </c>
      <c r="H59" t="str">
        <f t="shared" si="0"/>
        <v>Knock at the Cabin</v>
      </c>
      <c r="I59" t="str">
        <f t="shared" si="1"/>
        <v>knockatthecabin</v>
      </c>
      <c r="J59" t="str">
        <f t="shared" si="2"/>
        <v>Universal</v>
      </c>
    </row>
    <row r="60" spans="1:10" ht="18" x14ac:dyDescent="0.2">
      <c r="A60" s="2">
        <v>60</v>
      </c>
      <c r="B60" s="3" t="s">
        <v>1190</v>
      </c>
      <c r="C60" s="4">
        <v>45261</v>
      </c>
      <c r="D60" s="2" t="s">
        <v>88</v>
      </c>
      <c r="E60" s="2" t="s">
        <v>229</v>
      </c>
      <c r="F60" s="5">
        <v>33223373</v>
      </c>
      <c r="G60" s="6">
        <v>3036871</v>
      </c>
      <c r="H60" t="str">
        <f t="shared" si="0"/>
        <v>RENAISSANCE: A FILM BY BEYONCÉ</v>
      </c>
      <c r="I60" t="str">
        <f t="shared" si="1"/>
        <v>renaissanceafilmbybe</v>
      </c>
      <c r="J60" t="str">
        <f t="shared" si="2"/>
        <v>AMC Theatres Dist…</v>
      </c>
    </row>
    <row r="61" spans="1:10" ht="18" x14ac:dyDescent="0.2">
      <c r="A61" s="2">
        <v>61</v>
      </c>
      <c r="B61" s="3" t="s">
        <v>1727</v>
      </c>
      <c r="C61" s="4">
        <v>44946</v>
      </c>
      <c r="D61" s="2" t="s">
        <v>33</v>
      </c>
      <c r="E61" s="2" t="s">
        <v>50</v>
      </c>
      <c r="F61" s="5">
        <v>32502025</v>
      </c>
      <c r="G61" s="6">
        <v>2970935</v>
      </c>
      <c r="H61" t="str">
        <f t="shared" si="0"/>
        <v>Missing</v>
      </c>
      <c r="I61" t="str">
        <f t="shared" si="1"/>
        <v>missing</v>
      </c>
      <c r="J61" t="str">
        <f t="shared" si="2"/>
        <v>Sony Pictures</v>
      </c>
    </row>
    <row r="62" spans="1:10" ht="18" x14ac:dyDescent="0.2">
      <c r="A62" s="2">
        <v>62</v>
      </c>
      <c r="B62" s="3" t="s">
        <v>1728</v>
      </c>
      <c r="C62" s="4">
        <v>44939</v>
      </c>
      <c r="D62" s="2" t="s">
        <v>52</v>
      </c>
      <c r="E62" s="2" t="s">
        <v>12</v>
      </c>
      <c r="F62" s="5">
        <v>32111181</v>
      </c>
      <c r="G62" s="6">
        <v>2935209</v>
      </c>
      <c r="H62" t="str">
        <f t="shared" si="0"/>
        <v>Plane</v>
      </c>
      <c r="I62" t="str">
        <f t="shared" si="1"/>
        <v>plane</v>
      </c>
      <c r="J62" t="str">
        <f t="shared" si="2"/>
        <v>Lionsgate</v>
      </c>
    </row>
    <row r="63" spans="1:10" ht="18" x14ac:dyDescent="0.2">
      <c r="A63" s="2">
        <v>63</v>
      </c>
      <c r="B63" s="3">
        <v>65</v>
      </c>
      <c r="C63" s="4">
        <v>44995</v>
      </c>
      <c r="D63" s="2" t="s">
        <v>33</v>
      </c>
      <c r="E63" s="2" t="s">
        <v>50</v>
      </c>
      <c r="F63" s="5">
        <v>32062804</v>
      </c>
      <c r="G63" s="6">
        <v>2930786</v>
      </c>
      <c r="H63" t="str">
        <f t="shared" si="0"/>
        <v>65</v>
      </c>
      <c r="I63" t="str">
        <f t="shared" si="1"/>
        <v>65</v>
      </c>
      <c r="J63" t="str">
        <f t="shared" si="2"/>
        <v>Sony Pictures</v>
      </c>
    </row>
    <row r="64" spans="1:10" ht="18" x14ac:dyDescent="0.2">
      <c r="A64" s="2">
        <v>64</v>
      </c>
      <c r="B64" s="3" t="s">
        <v>1314</v>
      </c>
      <c r="C64" s="4">
        <v>45247</v>
      </c>
      <c r="D64" s="2" t="s">
        <v>33</v>
      </c>
      <c r="E64" s="2" t="s">
        <v>19</v>
      </c>
      <c r="F64" s="5">
        <v>31800773</v>
      </c>
      <c r="G64" s="6">
        <v>2906835</v>
      </c>
      <c r="H64" t="str">
        <f t="shared" si="0"/>
        <v>Thanksgiving</v>
      </c>
      <c r="I64" t="str">
        <f t="shared" si="1"/>
        <v>thanksgiving</v>
      </c>
      <c r="J64" t="str">
        <f t="shared" si="2"/>
        <v>Sony Pictures</v>
      </c>
    </row>
    <row r="65" spans="1:10" ht="18" x14ac:dyDescent="0.2">
      <c r="A65" s="2">
        <v>65</v>
      </c>
      <c r="B65" s="3" t="s">
        <v>1729</v>
      </c>
      <c r="C65" s="4">
        <v>45177</v>
      </c>
      <c r="D65" s="2" t="s">
        <v>65</v>
      </c>
      <c r="E65" s="2" t="s">
        <v>83</v>
      </c>
      <c r="F65" s="5">
        <v>28496030</v>
      </c>
      <c r="G65" s="6">
        <v>2604756</v>
      </c>
      <c r="H65" t="str">
        <f t="shared" si="0"/>
        <v>My Big Fat Greek Wedding 3</v>
      </c>
      <c r="I65" t="str">
        <f t="shared" si="1"/>
        <v>mybigfatgreekwedding</v>
      </c>
      <c r="J65" t="str">
        <f t="shared" si="2"/>
        <v>Focus Features</v>
      </c>
    </row>
    <row r="66" spans="1:10" ht="18" x14ac:dyDescent="0.2">
      <c r="A66" s="2">
        <v>66</v>
      </c>
      <c r="B66" s="3" t="s">
        <v>1730</v>
      </c>
      <c r="C66" s="4">
        <v>45093</v>
      </c>
      <c r="D66" s="2" t="s">
        <v>65</v>
      </c>
      <c r="E66" s="2" t="s">
        <v>38</v>
      </c>
      <c r="F66" s="5">
        <v>28153025</v>
      </c>
      <c r="G66" s="6">
        <v>2573403</v>
      </c>
      <c r="H66" t="str">
        <f t="shared" ref="H66:H129" si="3">IFERROR(TRIM(LEFT(B66,FIND("(",B66)-1)),TRIM(B66))</f>
        <v>Asteroid City</v>
      </c>
      <c r="I66" t="str">
        <f t="shared" ref="I66:I129" si="4">SUBSTITUTE(SUBSTITUTE(SUBSTITUTE(SUBSTITUTE(SUBSTITUTE(SUBSTITUTE(SUBSTITUTE(SUBSTITUTE(SUBSTITUTE(SUBSTITUTE(SUBSTITUTE(SUBSTITUTE(LOWER(LEFT(SUBSTITUTE(H66,"…",""),25)),":",""),",",""),".",""),"'",""),"’",""),"!",""),"*",""),"—",""),"–",""),"-",""),"&amp;","")," ","")</f>
        <v>asteroidcity</v>
      </c>
      <c r="J66" t="str">
        <f t="shared" ref="J66:J129" si="5">IF(D66="","Other",D66)</f>
        <v>Focus Features</v>
      </c>
    </row>
    <row r="67" spans="1:10" ht="18" x14ac:dyDescent="0.2">
      <c r="A67" s="2">
        <v>67</v>
      </c>
      <c r="B67" s="3" t="s">
        <v>1731</v>
      </c>
      <c r="C67" s="4">
        <v>44967</v>
      </c>
      <c r="D67" s="2" t="s">
        <v>7</v>
      </c>
      <c r="E67" s="2" t="s">
        <v>38</v>
      </c>
      <c r="F67" s="5">
        <v>26033633</v>
      </c>
      <c r="G67" s="6">
        <v>2379674</v>
      </c>
      <c r="H67" t="str">
        <f t="shared" si="3"/>
        <v>Magic Mike’s Last Dance</v>
      </c>
      <c r="I67" t="str">
        <f t="shared" si="4"/>
        <v>magicmikeslastdance</v>
      </c>
      <c r="J67" t="str">
        <f t="shared" si="5"/>
        <v>Warner Bros.</v>
      </c>
    </row>
    <row r="68" spans="1:10" ht="18" x14ac:dyDescent="0.2">
      <c r="A68" s="2">
        <v>68</v>
      </c>
      <c r="B68" s="3" t="s">
        <v>977</v>
      </c>
      <c r="C68" s="4">
        <v>45282</v>
      </c>
      <c r="D68" s="2" t="s">
        <v>33</v>
      </c>
      <c r="E68" s="2" t="s">
        <v>83</v>
      </c>
      <c r="F68" s="5">
        <v>24837385</v>
      </c>
      <c r="G68" s="6">
        <v>2270328</v>
      </c>
      <c r="H68" t="str">
        <f t="shared" si="3"/>
        <v>Anyone But You</v>
      </c>
      <c r="I68" t="str">
        <f t="shared" si="4"/>
        <v>anyonebutyou</v>
      </c>
      <c r="J68" t="str">
        <f t="shared" si="5"/>
        <v>Sony Pictures</v>
      </c>
    </row>
    <row r="69" spans="1:10" ht="18" x14ac:dyDescent="0.2">
      <c r="A69" s="2">
        <v>69</v>
      </c>
      <c r="B69" s="3" t="s">
        <v>1732</v>
      </c>
      <c r="C69" s="4">
        <v>45156</v>
      </c>
      <c r="D69" s="2" t="s">
        <v>14</v>
      </c>
      <c r="E69" s="2" t="s">
        <v>38</v>
      </c>
      <c r="F69" s="5">
        <v>23988885</v>
      </c>
      <c r="G69" s="6">
        <v>2192768</v>
      </c>
      <c r="H69" t="str">
        <f t="shared" si="3"/>
        <v>Strays</v>
      </c>
      <c r="I69" t="str">
        <f t="shared" si="4"/>
        <v>strays</v>
      </c>
      <c r="J69" t="str">
        <f t="shared" si="5"/>
        <v>Universal</v>
      </c>
    </row>
    <row r="70" spans="1:10" ht="18" x14ac:dyDescent="0.2">
      <c r="A70" s="2">
        <v>70</v>
      </c>
      <c r="B70" s="3" t="s">
        <v>990</v>
      </c>
      <c r="C70" s="4">
        <v>45285</v>
      </c>
      <c r="D70" s="2" t="s">
        <v>49</v>
      </c>
      <c r="E70" s="2" t="s">
        <v>55</v>
      </c>
      <c r="F70" s="5">
        <v>21998472</v>
      </c>
      <c r="G70" s="6">
        <v>2010829</v>
      </c>
      <c r="H70" t="str">
        <f t="shared" si="3"/>
        <v>The Boys in the Boat</v>
      </c>
      <c r="I70" t="str">
        <f t="shared" si="4"/>
        <v>theboysintheboat</v>
      </c>
      <c r="J70" t="str">
        <f t="shared" si="5"/>
        <v>Amazon MGM Studios</v>
      </c>
    </row>
    <row r="71" spans="1:10" ht="18" x14ac:dyDescent="0.2">
      <c r="A71" s="2">
        <v>71</v>
      </c>
      <c r="B71" s="3" t="s">
        <v>1733</v>
      </c>
      <c r="C71" s="4">
        <v>45226</v>
      </c>
      <c r="D71" s="2" t="s">
        <v>79</v>
      </c>
      <c r="E71" s="2" t="s">
        <v>55</v>
      </c>
      <c r="F71" s="5">
        <v>20864910</v>
      </c>
      <c r="G71" s="6">
        <v>1907213</v>
      </c>
      <c r="H71" t="str">
        <f t="shared" si="3"/>
        <v>Priscilla</v>
      </c>
      <c r="I71" t="str">
        <f t="shared" si="4"/>
        <v>priscilla</v>
      </c>
      <c r="J71" t="str">
        <f t="shared" si="5"/>
        <v>A24</v>
      </c>
    </row>
    <row r="72" spans="1:10" ht="18" x14ac:dyDescent="0.2">
      <c r="A72" s="2">
        <v>72</v>
      </c>
      <c r="B72" s="3" t="s">
        <v>1734</v>
      </c>
      <c r="C72" s="4">
        <v>45044</v>
      </c>
      <c r="D72" s="2" t="s">
        <v>52</v>
      </c>
      <c r="E72" s="2" t="s">
        <v>38</v>
      </c>
      <c r="F72" s="5">
        <v>20372406</v>
      </c>
      <c r="G72" s="6">
        <v>1862194</v>
      </c>
      <c r="H72" t="str">
        <f t="shared" si="3"/>
        <v>Are You There God? It’s Me, M…</v>
      </c>
      <c r="I72" t="str">
        <f t="shared" si="4"/>
        <v>areyoutheregod?itsm</v>
      </c>
      <c r="J72" t="str">
        <f t="shared" si="5"/>
        <v>Lionsgate</v>
      </c>
    </row>
    <row r="73" spans="1:10" ht="18" x14ac:dyDescent="0.2">
      <c r="A73" s="2">
        <v>73</v>
      </c>
      <c r="B73" s="3" t="s">
        <v>1735</v>
      </c>
      <c r="C73" s="4">
        <v>45030</v>
      </c>
      <c r="D73" s="2" t="s">
        <v>33</v>
      </c>
      <c r="E73" s="2" t="s">
        <v>19</v>
      </c>
      <c r="F73" s="5">
        <v>20009380</v>
      </c>
      <c r="G73" s="6">
        <v>1829011</v>
      </c>
      <c r="H73" t="str">
        <f t="shared" si="3"/>
        <v>The Pope’s Exorcist</v>
      </c>
      <c r="I73" t="str">
        <f t="shared" si="4"/>
        <v>thepopesexorcist</v>
      </c>
      <c r="J73" t="str">
        <f t="shared" si="5"/>
        <v>Sony Pictures</v>
      </c>
    </row>
    <row r="74" spans="1:10" ht="18" x14ac:dyDescent="0.2">
      <c r="A74" s="2">
        <v>74</v>
      </c>
      <c r="B74" s="3" t="s">
        <v>1113</v>
      </c>
      <c r="C74" s="4">
        <v>45226</v>
      </c>
      <c r="D74" s="2" t="s">
        <v>65</v>
      </c>
      <c r="E74" s="2" t="s">
        <v>38</v>
      </c>
      <c r="F74" s="5">
        <v>18208655</v>
      </c>
      <c r="G74" s="6">
        <v>1664411</v>
      </c>
      <c r="H74" t="str">
        <f t="shared" si="3"/>
        <v>The Holdovers</v>
      </c>
      <c r="I74" t="str">
        <f t="shared" si="4"/>
        <v>theholdovers</v>
      </c>
      <c r="J74" t="str">
        <f t="shared" si="5"/>
        <v>Focus Features</v>
      </c>
    </row>
    <row r="75" spans="1:10" ht="18" x14ac:dyDescent="0.2">
      <c r="A75" s="2">
        <v>75</v>
      </c>
      <c r="B75" s="3" t="s">
        <v>1736</v>
      </c>
      <c r="C75" s="4">
        <v>45093</v>
      </c>
      <c r="D75" s="2" t="s">
        <v>52</v>
      </c>
      <c r="E75" s="2" t="s">
        <v>19</v>
      </c>
      <c r="F75" s="5">
        <v>17707207</v>
      </c>
      <c r="G75" s="6">
        <v>1618575</v>
      </c>
      <c r="H75" t="str">
        <f t="shared" si="3"/>
        <v>The Blackening</v>
      </c>
      <c r="I75" t="str">
        <f t="shared" si="4"/>
        <v>theblackening</v>
      </c>
      <c r="J75" t="str">
        <f t="shared" si="5"/>
        <v>Lionsgate</v>
      </c>
    </row>
    <row r="76" spans="1:10" ht="18" x14ac:dyDescent="0.2">
      <c r="A76" s="2">
        <v>76</v>
      </c>
      <c r="B76" s="3" t="s">
        <v>1737</v>
      </c>
      <c r="C76" s="4">
        <v>45058</v>
      </c>
      <c r="D76" s="2" t="s">
        <v>65</v>
      </c>
      <c r="E76" s="2" t="s">
        <v>83</v>
      </c>
      <c r="F76" s="5">
        <v>17581565</v>
      </c>
      <c r="G76" s="6">
        <v>1607090</v>
      </c>
      <c r="H76" t="str">
        <f t="shared" si="3"/>
        <v>Book Club: The Next Chapter</v>
      </c>
      <c r="I76" t="str">
        <f t="shared" si="4"/>
        <v>bookclubthenextchapt</v>
      </c>
      <c r="J76" t="str">
        <f t="shared" si="5"/>
        <v>Focus Features</v>
      </c>
    </row>
    <row r="77" spans="1:10" ht="18" x14ac:dyDescent="0.2">
      <c r="A77" s="2">
        <v>77</v>
      </c>
      <c r="B77" s="3" t="s">
        <v>1738</v>
      </c>
      <c r="C77" s="4">
        <v>44951</v>
      </c>
      <c r="D77" s="2" t="s">
        <v>139</v>
      </c>
      <c r="E77" s="2" t="s">
        <v>50</v>
      </c>
      <c r="F77" s="5">
        <v>17487476</v>
      </c>
      <c r="G77" s="6">
        <v>1598490</v>
      </c>
      <c r="H77" t="str">
        <f t="shared" si="3"/>
        <v>Pathaan</v>
      </c>
      <c r="I77" t="str">
        <f t="shared" si="4"/>
        <v>pathaan</v>
      </c>
      <c r="J77" t="str">
        <f t="shared" si="5"/>
        <v>Yash Raj Films</v>
      </c>
    </row>
    <row r="78" spans="1:10" ht="18" x14ac:dyDescent="0.2">
      <c r="A78" s="2">
        <v>78</v>
      </c>
      <c r="B78" s="3" t="s">
        <v>1739</v>
      </c>
      <c r="C78" s="4">
        <v>44876</v>
      </c>
      <c r="D78" s="2" t="s">
        <v>10</v>
      </c>
      <c r="E78" s="2" t="s">
        <v>12</v>
      </c>
      <c r="F78" s="5">
        <v>17329414</v>
      </c>
      <c r="G78" s="6">
        <v>1584041</v>
      </c>
      <c r="H78" t="str">
        <f t="shared" si="3"/>
        <v>Black Panther: Wakanda Forever</v>
      </c>
      <c r="I78" t="str">
        <f t="shared" si="4"/>
        <v>blackpantherwakandafo</v>
      </c>
      <c r="J78" t="str">
        <f t="shared" si="5"/>
        <v>Walt Disney</v>
      </c>
    </row>
    <row r="79" spans="1:10" ht="18" x14ac:dyDescent="0.2">
      <c r="A79" s="2">
        <v>79</v>
      </c>
      <c r="B79" s="3" t="s">
        <v>1740</v>
      </c>
      <c r="C79" s="4">
        <v>45030</v>
      </c>
      <c r="D79" s="2" t="s">
        <v>14</v>
      </c>
      <c r="E79" s="2" t="s">
        <v>38</v>
      </c>
      <c r="F79" s="5">
        <v>17297895</v>
      </c>
      <c r="G79" s="6">
        <v>1581160</v>
      </c>
      <c r="H79" t="str">
        <f t="shared" si="3"/>
        <v>Renfield</v>
      </c>
      <c r="I79" t="str">
        <f t="shared" si="4"/>
        <v>renfield</v>
      </c>
      <c r="J79" t="str">
        <f t="shared" si="5"/>
        <v>Universal</v>
      </c>
    </row>
    <row r="80" spans="1:10" ht="18" x14ac:dyDescent="0.2">
      <c r="A80" s="2">
        <v>80</v>
      </c>
      <c r="B80" s="3" t="s">
        <v>1741</v>
      </c>
      <c r="C80" s="4">
        <v>45197</v>
      </c>
      <c r="D80" s="2" t="s">
        <v>256</v>
      </c>
      <c r="E80" s="2" t="s">
        <v>55</v>
      </c>
      <c r="F80" s="5">
        <v>17265487</v>
      </c>
      <c r="G80" s="6">
        <v>1578198</v>
      </c>
      <c r="H80" t="str">
        <f t="shared" si="3"/>
        <v>The Blind</v>
      </c>
      <c r="I80" t="str">
        <f t="shared" si="4"/>
        <v>theblind</v>
      </c>
      <c r="J80" t="str">
        <f t="shared" si="5"/>
        <v>Fathom Events</v>
      </c>
    </row>
    <row r="81" spans="1:10" ht="18" x14ac:dyDescent="0.2">
      <c r="A81" s="2">
        <v>81</v>
      </c>
      <c r="B81" s="3" t="s">
        <v>1742</v>
      </c>
      <c r="C81" s="4">
        <v>44988</v>
      </c>
      <c r="D81" s="2" t="s">
        <v>590</v>
      </c>
      <c r="E81" s="2" t="s">
        <v>8</v>
      </c>
      <c r="F81" s="5">
        <v>16945424</v>
      </c>
      <c r="G81" s="6">
        <v>1548942</v>
      </c>
      <c r="H81" t="str">
        <f t="shared" si="3"/>
        <v>Demon Slayer: Kimetsu No Yaib…</v>
      </c>
      <c r="I81" t="str">
        <f t="shared" si="4"/>
        <v>demonslayerkimetsuno</v>
      </c>
      <c r="J81" t="str">
        <f t="shared" si="5"/>
        <v>Crunchyroll</v>
      </c>
    </row>
    <row r="82" spans="1:10" ht="18" x14ac:dyDescent="0.2">
      <c r="A82" s="2">
        <v>82</v>
      </c>
      <c r="B82" s="3" t="s">
        <v>1743</v>
      </c>
      <c r="C82" s="4">
        <v>45037</v>
      </c>
      <c r="D82" s="2" t="s">
        <v>1693</v>
      </c>
      <c r="E82" s="2" t="s">
        <v>12</v>
      </c>
      <c r="F82" s="5">
        <v>16938039</v>
      </c>
      <c r="G82" s="6">
        <v>1548267</v>
      </c>
      <c r="H82" t="str">
        <f t="shared" si="3"/>
        <v>Guy Ritchie’s The Covenant</v>
      </c>
      <c r="I82" t="str">
        <f t="shared" si="4"/>
        <v>guyritchiesthecovenan</v>
      </c>
      <c r="J82" t="str">
        <f t="shared" si="5"/>
        <v>MGM</v>
      </c>
    </row>
    <row r="83" spans="1:10" ht="18" x14ac:dyDescent="0.2">
      <c r="A83" s="2">
        <v>83</v>
      </c>
      <c r="B83" s="3" t="s">
        <v>1744</v>
      </c>
      <c r="C83" s="4">
        <v>45191</v>
      </c>
      <c r="D83" s="2" t="s">
        <v>52</v>
      </c>
      <c r="E83" s="2" t="s">
        <v>12</v>
      </c>
      <c r="F83" s="5">
        <v>16710153</v>
      </c>
      <c r="G83" s="6">
        <v>1527436</v>
      </c>
      <c r="H83" t="str">
        <f t="shared" si="3"/>
        <v>Expend4bles</v>
      </c>
      <c r="I83" t="str">
        <f t="shared" si="4"/>
        <v>expend4bles</v>
      </c>
      <c r="J83" t="str">
        <f t="shared" si="5"/>
        <v>Lionsgate</v>
      </c>
    </row>
    <row r="84" spans="1:10" ht="18" x14ac:dyDescent="0.2">
      <c r="A84" s="2">
        <v>84</v>
      </c>
      <c r="B84" s="3" t="s">
        <v>1745</v>
      </c>
      <c r="C84" s="4">
        <v>44995</v>
      </c>
      <c r="D84" s="2" t="s">
        <v>65</v>
      </c>
      <c r="E84" s="2" t="s">
        <v>38</v>
      </c>
      <c r="F84" s="5">
        <v>16397335</v>
      </c>
      <c r="G84" s="6">
        <v>1498842</v>
      </c>
      <c r="H84" t="str">
        <f t="shared" si="3"/>
        <v>Champions</v>
      </c>
      <c r="I84" t="str">
        <f t="shared" si="4"/>
        <v>champions</v>
      </c>
      <c r="J84" t="str">
        <f t="shared" si="5"/>
        <v>Focus Features</v>
      </c>
    </row>
    <row r="85" spans="1:10" ht="18" x14ac:dyDescent="0.2">
      <c r="A85" s="2">
        <v>85</v>
      </c>
      <c r="B85" s="3" t="s">
        <v>1007</v>
      </c>
      <c r="C85" s="4">
        <v>45282</v>
      </c>
      <c r="D85" s="2" t="s">
        <v>79</v>
      </c>
      <c r="E85" s="2" t="s">
        <v>55</v>
      </c>
      <c r="F85" s="5">
        <v>15964922</v>
      </c>
      <c r="G85" s="6">
        <v>1459316</v>
      </c>
      <c r="H85" t="str">
        <f t="shared" si="3"/>
        <v>The Iron Claw</v>
      </c>
      <c r="I85" t="str">
        <f t="shared" si="4"/>
        <v>theironclaw</v>
      </c>
      <c r="J85" t="str">
        <f t="shared" si="5"/>
        <v>A24</v>
      </c>
    </row>
    <row r="86" spans="1:10" ht="18" x14ac:dyDescent="0.2">
      <c r="A86" s="2">
        <v>86</v>
      </c>
      <c r="B86" s="3" t="s">
        <v>1746</v>
      </c>
      <c r="C86" s="4">
        <v>45107</v>
      </c>
      <c r="D86" s="2" t="s">
        <v>14</v>
      </c>
      <c r="E86" s="2" t="s">
        <v>38</v>
      </c>
      <c r="F86" s="5">
        <v>15753600</v>
      </c>
      <c r="G86" s="6">
        <v>1440000</v>
      </c>
      <c r="H86" t="str">
        <f t="shared" si="3"/>
        <v>Ruby Gillman, Teenage Kraken</v>
      </c>
      <c r="I86" t="str">
        <f t="shared" si="4"/>
        <v>rubygillmanteenagekra</v>
      </c>
      <c r="J86" t="str">
        <f t="shared" si="5"/>
        <v>Universal</v>
      </c>
    </row>
    <row r="87" spans="1:10" ht="18" x14ac:dyDescent="0.2">
      <c r="A87" s="2">
        <v>87</v>
      </c>
      <c r="B87" s="3" t="s">
        <v>1747</v>
      </c>
      <c r="C87" s="4">
        <v>45176</v>
      </c>
      <c r="D87" s="2" t="s">
        <v>139</v>
      </c>
      <c r="E87" s="2" t="s">
        <v>12</v>
      </c>
      <c r="F87" s="5">
        <v>15198530</v>
      </c>
      <c r="G87" s="6">
        <v>1389262</v>
      </c>
      <c r="H87" t="str">
        <f t="shared" si="3"/>
        <v>Jawan</v>
      </c>
      <c r="I87" t="str">
        <f t="shared" si="4"/>
        <v>jawan</v>
      </c>
      <c r="J87" t="str">
        <f t="shared" si="5"/>
        <v>Yash Raj Films</v>
      </c>
    </row>
    <row r="88" spans="1:10" ht="18" x14ac:dyDescent="0.2">
      <c r="A88" s="2">
        <v>88</v>
      </c>
      <c r="B88" s="3" t="s">
        <v>1748</v>
      </c>
      <c r="C88" s="7">
        <v>35783</v>
      </c>
      <c r="D88" s="2" t="s">
        <v>26</v>
      </c>
      <c r="E88" s="2" t="s">
        <v>55</v>
      </c>
      <c r="F88" s="5">
        <v>15096069</v>
      </c>
      <c r="G88" s="6">
        <v>1379897</v>
      </c>
      <c r="H88" t="str">
        <f t="shared" si="3"/>
        <v>Titanic</v>
      </c>
      <c r="I88" t="str">
        <f t="shared" si="4"/>
        <v>titanic</v>
      </c>
      <c r="J88" t="str">
        <f t="shared" si="5"/>
        <v>Paramount Pictures</v>
      </c>
    </row>
    <row r="89" spans="1:10" ht="18" x14ac:dyDescent="0.2">
      <c r="A89" s="2">
        <v>89</v>
      </c>
      <c r="B89" s="3" t="s">
        <v>1267</v>
      </c>
      <c r="C89" s="4">
        <v>45261</v>
      </c>
      <c r="D89" s="2" t="s">
        <v>1268</v>
      </c>
      <c r="E89" s="2" t="s">
        <v>12</v>
      </c>
      <c r="F89" s="5">
        <v>14770658</v>
      </c>
      <c r="G89" s="6">
        <v>1350152</v>
      </c>
      <c r="H89" t="str">
        <f t="shared" si="3"/>
        <v>Animal</v>
      </c>
      <c r="I89" t="str">
        <f t="shared" si="4"/>
        <v>animal</v>
      </c>
      <c r="J89" t="str">
        <f t="shared" si="5"/>
        <v>Moksha Movies</v>
      </c>
    </row>
    <row r="90" spans="1:10" ht="18" x14ac:dyDescent="0.2">
      <c r="A90" s="2">
        <v>90</v>
      </c>
      <c r="B90" s="3" t="s">
        <v>1749</v>
      </c>
      <c r="C90" s="4">
        <v>45184</v>
      </c>
      <c r="D90" s="2" t="s">
        <v>33</v>
      </c>
      <c r="E90" s="2" t="s">
        <v>38</v>
      </c>
      <c r="F90" s="5">
        <v>13919484</v>
      </c>
      <c r="G90" s="6">
        <v>1272348</v>
      </c>
      <c r="H90" t="str">
        <f t="shared" si="3"/>
        <v>Dumb Money</v>
      </c>
      <c r="I90" t="str">
        <f t="shared" si="4"/>
        <v>dumbmoney</v>
      </c>
      <c r="J90" t="str">
        <f t="shared" si="5"/>
        <v>Sony Pictures</v>
      </c>
    </row>
    <row r="91" spans="1:10" ht="18" x14ac:dyDescent="0.2">
      <c r="A91" s="2">
        <v>91</v>
      </c>
      <c r="B91" s="3" t="s">
        <v>1750</v>
      </c>
      <c r="C91" s="4">
        <v>45149</v>
      </c>
      <c r="D91" s="2" t="s">
        <v>14</v>
      </c>
      <c r="E91" s="2" t="s">
        <v>19</v>
      </c>
      <c r="F91" s="5">
        <v>13637180</v>
      </c>
      <c r="G91" s="6">
        <v>1246543</v>
      </c>
      <c r="H91" t="str">
        <f t="shared" si="3"/>
        <v>The Last Voyage of the Demeter</v>
      </c>
      <c r="I91" t="str">
        <f t="shared" si="4"/>
        <v>thelastvoyageofthede</v>
      </c>
      <c r="J91" t="str">
        <f t="shared" si="5"/>
        <v>Universal</v>
      </c>
    </row>
    <row r="92" spans="1:10" ht="18" x14ac:dyDescent="0.2">
      <c r="A92" s="2">
        <v>92</v>
      </c>
      <c r="B92" s="3" t="s">
        <v>1751</v>
      </c>
      <c r="C92" s="4">
        <v>45114</v>
      </c>
      <c r="D92" s="2" t="s">
        <v>52</v>
      </c>
      <c r="E92" s="2" t="s">
        <v>38</v>
      </c>
      <c r="F92" s="5">
        <v>12897789</v>
      </c>
      <c r="G92" s="6">
        <v>1178957</v>
      </c>
      <c r="H92" t="str">
        <f t="shared" si="3"/>
        <v>Joy Ride</v>
      </c>
      <c r="I92" t="str">
        <f t="shared" si="4"/>
        <v>joyride</v>
      </c>
      <c r="J92" t="str">
        <f t="shared" si="5"/>
        <v>Lionsgate</v>
      </c>
    </row>
    <row r="93" spans="1:10" ht="18" x14ac:dyDescent="0.2">
      <c r="A93" s="2">
        <v>93</v>
      </c>
      <c r="B93" s="3" t="s">
        <v>1752</v>
      </c>
      <c r="C93" s="7">
        <v>34131</v>
      </c>
      <c r="D93" s="2" t="s">
        <v>14</v>
      </c>
      <c r="E93" s="2" t="s">
        <v>8</v>
      </c>
      <c r="F93" s="5">
        <v>12881195</v>
      </c>
      <c r="G93" s="6">
        <v>1177440</v>
      </c>
      <c r="H93" t="str">
        <f t="shared" si="3"/>
        <v>Jurassic Park</v>
      </c>
      <c r="I93" t="str">
        <f t="shared" si="4"/>
        <v>jurassicpark</v>
      </c>
      <c r="J93" t="str">
        <f t="shared" si="5"/>
        <v>Universal</v>
      </c>
    </row>
    <row r="94" spans="1:10" ht="18" x14ac:dyDescent="0.2">
      <c r="A94" s="2">
        <v>94</v>
      </c>
      <c r="B94" s="3" t="s">
        <v>1753</v>
      </c>
      <c r="C94" s="4">
        <v>44916</v>
      </c>
      <c r="D94" s="2" t="s">
        <v>79</v>
      </c>
      <c r="E94" s="2" t="s">
        <v>55</v>
      </c>
      <c r="F94" s="5">
        <v>12119244</v>
      </c>
      <c r="G94" s="6">
        <v>1107792</v>
      </c>
      <c r="H94" t="str">
        <f t="shared" si="3"/>
        <v>The Whale</v>
      </c>
      <c r="I94" t="str">
        <f t="shared" si="4"/>
        <v>thewhale</v>
      </c>
      <c r="J94" t="str">
        <f t="shared" si="5"/>
        <v>A24</v>
      </c>
    </row>
    <row r="95" spans="1:10" ht="18" x14ac:dyDescent="0.2">
      <c r="A95" s="2">
        <v>95</v>
      </c>
      <c r="B95" s="3" t="s">
        <v>1754</v>
      </c>
      <c r="C95" s="4">
        <v>45072</v>
      </c>
      <c r="D95" s="2" t="s">
        <v>52</v>
      </c>
      <c r="E95" s="2" t="s">
        <v>38</v>
      </c>
      <c r="F95" s="5">
        <v>12089391</v>
      </c>
      <c r="G95" s="6">
        <v>1105063</v>
      </c>
      <c r="H95" t="str">
        <f t="shared" si="3"/>
        <v>About My Father</v>
      </c>
      <c r="I95" t="str">
        <f t="shared" si="4"/>
        <v>aboutmyfather</v>
      </c>
      <c r="J95" t="str">
        <f t="shared" si="5"/>
        <v>Lionsgate</v>
      </c>
    </row>
    <row r="96" spans="1:10" ht="18" x14ac:dyDescent="0.2">
      <c r="A96" s="2">
        <v>96</v>
      </c>
      <c r="B96" s="3" t="s">
        <v>1755</v>
      </c>
      <c r="C96" s="4">
        <v>45016</v>
      </c>
      <c r="D96" s="2" t="s">
        <v>54</v>
      </c>
      <c r="E96" s="2" t="s">
        <v>55</v>
      </c>
      <c r="F96" s="5">
        <v>12084084</v>
      </c>
      <c r="G96" s="6">
        <v>1104578</v>
      </c>
      <c r="H96" t="str">
        <f t="shared" si="3"/>
        <v>His Only Son</v>
      </c>
      <c r="I96" t="str">
        <f t="shared" si="4"/>
        <v>hisonlyson</v>
      </c>
      <c r="J96" t="str">
        <f t="shared" si="5"/>
        <v>Angel Studios</v>
      </c>
    </row>
    <row r="97" spans="1:10" ht="18" x14ac:dyDescent="0.2">
      <c r="A97" s="2">
        <v>97</v>
      </c>
      <c r="B97" s="3" t="s">
        <v>1756</v>
      </c>
      <c r="C97" s="4">
        <v>45163</v>
      </c>
      <c r="D97" s="2" t="s">
        <v>1693</v>
      </c>
      <c r="E97" s="2" t="s">
        <v>38</v>
      </c>
      <c r="F97" s="5">
        <v>12036071</v>
      </c>
      <c r="G97" s="6">
        <v>1100189</v>
      </c>
      <c r="H97" t="str">
        <f t="shared" si="3"/>
        <v>Bottoms</v>
      </c>
      <c r="I97" t="str">
        <f t="shared" si="4"/>
        <v>bottoms</v>
      </c>
      <c r="J97" t="str">
        <f t="shared" si="5"/>
        <v>MGM</v>
      </c>
    </row>
    <row r="98" spans="1:10" ht="18" x14ac:dyDescent="0.2">
      <c r="A98" s="2">
        <v>98</v>
      </c>
      <c r="B98" s="3" t="s">
        <v>1285</v>
      </c>
      <c r="C98" s="4">
        <v>45261</v>
      </c>
      <c r="D98" s="2" t="s">
        <v>54</v>
      </c>
      <c r="E98" s="2" t="s">
        <v>50</v>
      </c>
      <c r="F98" s="5">
        <v>11925234</v>
      </c>
      <c r="G98" s="6">
        <v>1090058</v>
      </c>
      <c r="H98" t="str">
        <f t="shared" si="3"/>
        <v>The Shift</v>
      </c>
      <c r="I98" t="str">
        <f t="shared" si="4"/>
        <v>theshift</v>
      </c>
      <c r="J98" t="str">
        <f t="shared" si="5"/>
        <v>Angel Studios</v>
      </c>
    </row>
    <row r="99" spans="1:10" ht="18" x14ac:dyDescent="0.2">
      <c r="A99" s="2">
        <v>99</v>
      </c>
      <c r="B99" s="3" t="s">
        <v>1575</v>
      </c>
      <c r="C99" s="4">
        <v>45226</v>
      </c>
      <c r="D99" s="2" t="s">
        <v>54</v>
      </c>
      <c r="E99" s="2" t="s">
        <v>89</v>
      </c>
      <c r="F99" s="5">
        <v>11477621</v>
      </c>
      <c r="G99" s="6">
        <v>1049143</v>
      </c>
      <c r="H99" t="str">
        <f t="shared" si="3"/>
        <v>After Death</v>
      </c>
      <c r="I99" t="str">
        <f t="shared" si="4"/>
        <v>afterdeath</v>
      </c>
      <c r="J99" t="str">
        <f t="shared" si="5"/>
        <v>Angel Studios</v>
      </c>
    </row>
    <row r="100" spans="1:10" ht="18" x14ac:dyDescent="0.2">
      <c r="A100" s="2">
        <v>100</v>
      </c>
      <c r="B100" s="3" t="s">
        <v>1296</v>
      </c>
      <c r="C100" s="4">
        <v>45247</v>
      </c>
      <c r="D100" s="2" t="s">
        <v>49</v>
      </c>
      <c r="E100" s="2" t="s">
        <v>50</v>
      </c>
      <c r="F100" s="5">
        <v>11256512</v>
      </c>
      <c r="G100" s="6">
        <v>1028932</v>
      </c>
      <c r="H100" t="str">
        <f t="shared" si="3"/>
        <v>Saltburn</v>
      </c>
      <c r="I100" t="str">
        <f t="shared" si="4"/>
        <v>saltburn</v>
      </c>
      <c r="J100" t="str">
        <f t="shared" si="5"/>
        <v>Amazon MGM Studios</v>
      </c>
    </row>
    <row r="101" spans="1:10" ht="18" x14ac:dyDescent="0.2">
      <c r="A101" s="2">
        <v>101</v>
      </c>
      <c r="B101" s="3" t="s">
        <v>1757</v>
      </c>
      <c r="C101" s="4">
        <v>45079</v>
      </c>
      <c r="D101" s="2" t="s">
        <v>79</v>
      </c>
      <c r="E101" s="2" t="s">
        <v>55</v>
      </c>
      <c r="F101" s="5">
        <v>10950663</v>
      </c>
      <c r="G101" s="6">
        <v>1000975</v>
      </c>
      <c r="H101" t="str">
        <f t="shared" si="3"/>
        <v>Past Lives</v>
      </c>
      <c r="I101" t="str">
        <f t="shared" si="4"/>
        <v>pastlives</v>
      </c>
      <c r="J101" t="str">
        <f t="shared" si="5"/>
        <v>A24</v>
      </c>
    </row>
    <row r="102" spans="1:10" ht="18" x14ac:dyDescent="0.2">
      <c r="A102" s="2">
        <v>102</v>
      </c>
      <c r="B102" s="3" t="s">
        <v>1758</v>
      </c>
      <c r="C102" s="4">
        <v>45030</v>
      </c>
      <c r="D102" s="2" t="s">
        <v>33</v>
      </c>
      <c r="E102" s="2" t="s">
        <v>8</v>
      </c>
      <c r="F102" s="5">
        <v>10932037</v>
      </c>
      <c r="G102" s="6">
        <v>999272</v>
      </c>
      <c r="H102" t="str">
        <f t="shared" si="3"/>
        <v>Suzume</v>
      </c>
      <c r="I102" t="str">
        <f t="shared" si="4"/>
        <v>suzume</v>
      </c>
      <c r="J102" t="str">
        <f t="shared" si="5"/>
        <v>Sony Pictures</v>
      </c>
    </row>
    <row r="103" spans="1:10" ht="18" x14ac:dyDescent="0.2">
      <c r="A103" s="2">
        <v>103</v>
      </c>
      <c r="B103" s="3" t="s">
        <v>1038</v>
      </c>
      <c r="C103" s="4">
        <v>45285</v>
      </c>
      <c r="D103" s="2" t="s">
        <v>77</v>
      </c>
      <c r="E103" s="2" t="s">
        <v>55</v>
      </c>
      <c r="F103" s="5">
        <v>10778480</v>
      </c>
      <c r="G103" s="6">
        <v>985236</v>
      </c>
      <c r="H103" t="str">
        <f t="shared" si="3"/>
        <v>Ferrari</v>
      </c>
      <c r="I103" t="str">
        <f t="shared" si="4"/>
        <v>ferrari</v>
      </c>
      <c r="J103" t="str">
        <f t="shared" si="5"/>
        <v>Neon</v>
      </c>
    </row>
    <row r="104" spans="1:10" ht="18" x14ac:dyDescent="0.2">
      <c r="A104" s="2">
        <v>104</v>
      </c>
      <c r="B104" s="3" t="s">
        <v>1759</v>
      </c>
      <c r="C104" s="4">
        <v>45072</v>
      </c>
      <c r="D104" s="2" t="s">
        <v>33</v>
      </c>
      <c r="E104" s="2" t="s">
        <v>12</v>
      </c>
      <c r="F104" s="5">
        <v>10458331</v>
      </c>
      <c r="G104" s="6">
        <v>955972</v>
      </c>
      <c r="H104" t="str">
        <f t="shared" si="3"/>
        <v>The Machine</v>
      </c>
      <c r="I104" t="str">
        <f t="shared" si="4"/>
        <v>themachine</v>
      </c>
      <c r="J104" t="str">
        <f t="shared" si="5"/>
        <v>Sony Pictures</v>
      </c>
    </row>
    <row r="105" spans="1:10" ht="18" x14ac:dyDescent="0.2">
      <c r="A105" s="2">
        <v>105</v>
      </c>
      <c r="B105" s="3" t="s">
        <v>1760</v>
      </c>
      <c r="C105" s="4">
        <v>44918</v>
      </c>
      <c r="D105" s="2" t="s">
        <v>33</v>
      </c>
      <c r="E105" s="2" t="s">
        <v>55</v>
      </c>
      <c r="F105" s="5">
        <v>10451167</v>
      </c>
      <c r="G105" s="6">
        <v>955317</v>
      </c>
      <c r="H105" t="str">
        <f t="shared" si="3"/>
        <v>Whitney Houston: I Wanna Danc…</v>
      </c>
      <c r="I105" t="str">
        <f t="shared" si="4"/>
        <v>whitneyhoustoniwanna</v>
      </c>
      <c r="J105" t="str">
        <f t="shared" si="5"/>
        <v>Sony Pictures</v>
      </c>
    </row>
    <row r="106" spans="1:10" ht="18" x14ac:dyDescent="0.2">
      <c r="A106" s="2">
        <v>106</v>
      </c>
      <c r="B106" s="3" t="s">
        <v>1000</v>
      </c>
      <c r="C106" s="4">
        <v>45268</v>
      </c>
      <c r="D106" s="2" t="s">
        <v>67</v>
      </c>
      <c r="E106" s="2" t="s">
        <v>70</v>
      </c>
      <c r="F106" s="5">
        <v>10269036</v>
      </c>
      <c r="G106" s="6">
        <v>938669</v>
      </c>
      <c r="H106" t="str">
        <f t="shared" si="3"/>
        <v>Poor Things</v>
      </c>
      <c r="I106" t="str">
        <f t="shared" si="4"/>
        <v>poorthings</v>
      </c>
      <c r="J106" t="str">
        <f t="shared" si="5"/>
        <v>Searchlight Pictu…</v>
      </c>
    </row>
    <row r="107" spans="1:10" ht="18" x14ac:dyDescent="0.2">
      <c r="A107" s="2">
        <v>107</v>
      </c>
      <c r="B107" s="3" t="s">
        <v>325</v>
      </c>
      <c r="C107" s="7">
        <v>34255</v>
      </c>
      <c r="D107" s="2" t="s">
        <v>10</v>
      </c>
      <c r="E107" s="2" t="s">
        <v>17</v>
      </c>
      <c r="F107" s="5">
        <v>10251956</v>
      </c>
      <c r="G107" s="6">
        <v>937107</v>
      </c>
      <c r="H107" t="str">
        <f t="shared" si="3"/>
        <v>The Nightmare Before Christmas</v>
      </c>
      <c r="I107" t="str">
        <f t="shared" si="4"/>
        <v>thenightmarebeforechri</v>
      </c>
      <c r="J107" t="str">
        <f t="shared" si="5"/>
        <v>Walt Disney</v>
      </c>
    </row>
    <row r="108" spans="1:10" ht="18" x14ac:dyDescent="0.2">
      <c r="A108" s="2">
        <v>108</v>
      </c>
      <c r="B108" s="3" t="s">
        <v>1761</v>
      </c>
      <c r="C108" s="4">
        <v>44939</v>
      </c>
      <c r="D108" s="2" t="s">
        <v>7</v>
      </c>
      <c r="E108" s="2" t="s">
        <v>38</v>
      </c>
      <c r="F108" s="5">
        <v>9011251</v>
      </c>
      <c r="G108" s="6">
        <v>823698</v>
      </c>
      <c r="H108" t="str">
        <f t="shared" si="3"/>
        <v>House Party</v>
      </c>
      <c r="I108" t="str">
        <f t="shared" si="4"/>
        <v>houseparty</v>
      </c>
      <c r="J108" t="str">
        <f t="shared" si="5"/>
        <v>Warner Bros.</v>
      </c>
    </row>
    <row r="109" spans="1:10" ht="18" x14ac:dyDescent="0.2">
      <c r="A109" s="2">
        <v>109</v>
      </c>
      <c r="B109" s="3" t="s">
        <v>1379</v>
      </c>
      <c r="C109" s="4">
        <v>45233</v>
      </c>
      <c r="D109" s="2" t="s">
        <v>1380</v>
      </c>
      <c r="E109" s="2" t="s">
        <v>55</v>
      </c>
      <c r="F109" s="5">
        <v>8636299</v>
      </c>
      <c r="G109" s="6">
        <v>789424</v>
      </c>
      <c r="H109" t="str">
        <f t="shared" si="3"/>
        <v>Radical</v>
      </c>
      <c r="I109" t="str">
        <f t="shared" si="4"/>
        <v>radical</v>
      </c>
      <c r="J109" t="str">
        <f t="shared" si="5"/>
        <v>Pantelion Films</v>
      </c>
    </row>
    <row r="110" spans="1:10" ht="18" x14ac:dyDescent="0.2">
      <c r="A110" s="2">
        <v>110</v>
      </c>
      <c r="B110" s="3" t="s">
        <v>1191</v>
      </c>
      <c r="C110" s="4">
        <v>45282</v>
      </c>
      <c r="D110" s="2" t="s">
        <v>182</v>
      </c>
      <c r="E110" s="2" t="s">
        <v>12</v>
      </c>
      <c r="F110" s="5">
        <v>8268986</v>
      </c>
      <c r="G110" s="6">
        <v>755849</v>
      </c>
      <c r="H110" t="str">
        <f t="shared" si="3"/>
        <v>Salaar: Cease Fire — Part 1</v>
      </c>
      <c r="I110" t="str">
        <f t="shared" si="4"/>
        <v>salaarceasefirepart</v>
      </c>
      <c r="J110" t="str">
        <f t="shared" si="5"/>
        <v>Prathyangira Cine…</v>
      </c>
    </row>
    <row r="111" spans="1:10" ht="18" x14ac:dyDescent="0.2">
      <c r="A111" s="2">
        <v>111</v>
      </c>
      <c r="B111" s="3" t="s">
        <v>1762</v>
      </c>
      <c r="C111" s="4">
        <v>45030</v>
      </c>
      <c r="D111" s="2" t="s">
        <v>79</v>
      </c>
      <c r="E111" s="2" t="s">
        <v>19</v>
      </c>
      <c r="F111" s="5">
        <v>8176562</v>
      </c>
      <c r="G111" s="6">
        <v>747401</v>
      </c>
      <c r="H111" t="str">
        <f t="shared" si="3"/>
        <v>Beau is Afraid</v>
      </c>
      <c r="I111" t="str">
        <f t="shared" si="4"/>
        <v>beauisafraid</v>
      </c>
      <c r="J111" t="str">
        <f t="shared" si="5"/>
        <v>A24</v>
      </c>
    </row>
    <row r="112" spans="1:10" ht="18" x14ac:dyDescent="0.2">
      <c r="A112" s="2">
        <v>112</v>
      </c>
      <c r="B112" s="3" t="s">
        <v>1494</v>
      </c>
      <c r="C112" s="4">
        <v>45261</v>
      </c>
      <c r="D112" s="2" t="s">
        <v>52</v>
      </c>
      <c r="E112" s="2" t="s">
        <v>12</v>
      </c>
      <c r="F112" s="5">
        <v>7996185</v>
      </c>
      <c r="G112" s="6">
        <v>730913</v>
      </c>
      <c r="H112" t="str">
        <f t="shared" si="3"/>
        <v>Silent Night</v>
      </c>
      <c r="I112" t="str">
        <f t="shared" si="4"/>
        <v>silentnight</v>
      </c>
      <c r="J112" t="str">
        <f t="shared" si="5"/>
        <v>Lionsgate</v>
      </c>
    </row>
    <row r="113" spans="1:10" ht="18" x14ac:dyDescent="0.2">
      <c r="A113" s="2">
        <v>113</v>
      </c>
      <c r="B113" s="3" t="s">
        <v>1763</v>
      </c>
      <c r="C113" s="4">
        <v>44958</v>
      </c>
      <c r="D113" s="2" t="s">
        <v>228</v>
      </c>
      <c r="E113" s="2" t="s">
        <v>229</v>
      </c>
      <c r="F113" s="5">
        <v>7800000</v>
      </c>
      <c r="G113" s="6">
        <v>712980</v>
      </c>
      <c r="H113" t="str">
        <f t="shared" si="3"/>
        <v>BTS: Yet to Come in Cinemas</v>
      </c>
      <c r="I113" t="str">
        <f t="shared" si="4"/>
        <v>btsyettocomeincinem</v>
      </c>
      <c r="J113" t="str">
        <f t="shared" si="5"/>
        <v>Trafalgar Releasi…</v>
      </c>
    </row>
    <row r="114" spans="1:10" ht="18" x14ac:dyDescent="0.2">
      <c r="A114" s="2">
        <v>114</v>
      </c>
      <c r="B114" s="3" t="s">
        <v>1764</v>
      </c>
      <c r="C114" s="4">
        <v>45163</v>
      </c>
      <c r="D114" s="2" t="s">
        <v>187</v>
      </c>
      <c r="E114" s="2" t="s">
        <v>55</v>
      </c>
      <c r="F114" s="5">
        <v>7665865</v>
      </c>
      <c r="G114" s="6">
        <v>700719</v>
      </c>
      <c r="H114" t="str">
        <f t="shared" si="3"/>
        <v>The Hill</v>
      </c>
      <c r="I114" t="str">
        <f t="shared" si="4"/>
        <v>thehill</v>
      </c>
      <c r="J114" t="str">
        <f t="shared" si="5"/>
        <v>Briarcliff Entert…</v>
      </c>
    </row>
    <row r="115" spans="1:10" ht="18" x14ac:dyDescent="0.2">
      <c r="A115" s="2">
        <v>115</v>
      </c>
      <c r="B115" s="3" t="s">
        <v>1765</v>
      </c>
      <c r="C115" s="4">
        <v>45044</v>
      </c>
      <c r="D115" s="2" t="s">
        <v>52</v>
      </c>
      <c r="E115" s="2" t="s">
        <v>12</v>
      </c>
      <c r="F115" s="5">
        <v>7265622</v>
      </c>
      <c r="G115" s="6">
        <v>664134</v>
      </c>
      <c r="H115" t="str">
        <f t="shared" si="3"/>
        <v>Sisu</v>
      </c>
      <c r="I115" t="str">
        <f t="shared" si="4"/>
        <v>sisu</v>
      </c>
      <c r="J115" t="str">
        <f t="shared" si="5"/>
        <v>Lionsgate</v>
      </c>
    </row>
    <row r="116" spans="1:10" ht="18" x14ac:dyDescent="0.2">
      <c r="A116" s="2">
        <v>116</v>
      </c>
      <c r="B116" s="3" t="s">
        <v>1766</v>
      </c>
      <c r="C116" s="7">
        <v>30461</v>
      </c>
      <c r="D116" s="2" t="s">
        <v>23</v>
      </c>
      <c r="E116" s="2" t="s">
        <v>8</v>
      </c>
      <c r="F116" s="5">
        <v>7259924</v>
      </c>
      <c r="G116" s="6">
        <v>663613</v>
      </c>
      <c r="H116" t="str">
        <f t="shared" si="3"/>
        <v>Star Wars Ep. VI: Return of t…</v>
      </c>
      <c r="I116" t="str">
        <f t="shared" si="4"/>
        <v>starwarsepvireturn</v>
      </c>
      <c r="J116" t="str">
        <f t="shared" si="5"/>
        <v>20th Century Stud…</v>
      </c>
    </row>
    <row r="117" spans="1:10" ht="18" x14ac:dyDescent="0.2">
      <c r="A117" s="2">
        <v>117</v>
      </c>
      <c r="B117" s="3" t="s">
        <v>1767</v>
      </c>
      <c r="C117" s="4">
        <v>44645</v>
      </c>
      <c r="D117" s="2" t="s">
        <v>79</v>
      </c>
      <c r="E117" s="2" t="s">
        <v>12</v>
      </c>
      <c r="F117" s="5">
        <v>7160881</v>
      </c>
      <c r="G117" s="6">
        <v>654560</v>
      </c>
      <c r="H117" t="str">
        <f t="shared" si="3"/>
        <v>Everything Everywhere All At …</v>
      </c>
      <c r="I117" t="str">
        <f t="shared" si="4"/>
        <v>everythingeverywhereall</v>
      </c>
      <c r="J117" t="str">
        <f t="shared" si="5"/>
        <v>A24</v>
      </c>
    </row>
    <row r="118" spans="1:10" ht="18" x14ac:dyDescent="0.2">
      <c r="A118" s="2">
        <v>118</v>
      </c>
      <c r="B118" s="3" t="s">
        <v>1243</v>
      </c>
      <c r="C118" s="4">
        <v>45281</v>
      </c>
      <c r="D118" s="2" t="s">
        <v>139</v>
      </c>
      <c r="E118" s="2" t="s">
        <v>38</v>
      </c>
      <c r="F118" s="5">
        <v>7160815</v>
      </c>
      <c r="G118" s="6">
        <v>654553</v>
      </c>
      <c r="H118" t="str">
        <f t="shared" si="3"/>
        <v>Dunki</v>
      </c>
      <c r="I118" t="str">
        <f t="shared" si="4"/>
        <v>dunki</v>
      </c>
      <c r="J118" t="str">
        <f t="shared" si="5"/>
        <v>Yash Raj Films</v>
      </c>
    </row>
    <row r="119" spans="1:10" ht="18" x14ac:dyDescent="0.2">
      <c r="A119" s="2">
        <v>119</v>
      </c>
      <c r="B119" s="3" t="s">
        <v>1768</v>
      </c>
      <c r="C119" s="4">
        <v>45163</v>
      </c>
      <c r="D119" s="2" t="s">
        <v>185</v>
      </c>
      <c r="E119" s="2" t="s">
        <v>12</v>
      </c>
      <c r="F119" s="5">
        <v>6937696</v>
      </c>
      <c r="G119" s="6">
        <v>634159</v>
      </c>
      <c r="H119" t="str">
        <f t="shared" si="3"/>
        <v>Retribution</v>
      </c>
      <c r="I119" t="str">
        <f t="shared" si="4"/>
        <v>retribution</v>
      </c>
      <c r="J119" t="str">
        <f t="shared" si="5"/>
        <v>Roadside Attracti…</v>
      </c>
    </row>
    <row r="120" spans="1:10" ht="18" x14ac:dyDescent="0.2">
      <c r="A120" s="2">
        <v>120</v>
      </c>
      <c r="B120" s="3" t="s">
        <v>1769</v>
      </c>
      <c r="C120" s="4">
        <v>45247</v>
      </c>
      <c r="D120" s="2" t="s">
        <v>67</v>
      </c>
      <c r="E120" s="2" t="s">
        <v>38</v>
      </c>
      <c r="F120" s="5">
        <v>6713826</v>
      </c>
      <c r="G120" s="6">
        <v>613695</v>
      </c>
      <c r="H120" t="str">
        <f t="shared" si="3"/>
        <v>Next Goal Wins</v>
      </c>
      <c r="I120" t="str">
        <f t="shared" si="4"/>
        <v>nextgoalwins</v>
      </c>
      <c r="J120" t="str">
        <f t="shared" si="5"/>
        <v>Searchlight Pictu…</v>
      </c>
    </row>
    <row r="121" spans="1:10" ht="18" x14ac:dyDescent="0.2">
      <c r="A121" s="2">
        <v>121</v>
      </c>
      <c r="B121" s="3" t="s">
        <v>1770</v>
      </c>
      <c r="C121" s="4">
        <v>44918</v>
      </c>
      <c r="D121" s="2" t="s">
        <v>26</v>
      </c>
      <c r="E121" s="2" t="s">
        <v>55</v>
      </c>
      <c r="F121" s="5">
        <v>6575328</v>
      </c>
      <c r="G121" s="6">
        <v>601035</v>
      </c>
      <c r="H121" t="str">
        <f t="shared" si="3"/>
        <v>Babylon</v>
      </c>
      <c r="I121" t="str">
        <f t="shared" si="4"/>
        <v>babylon</v>
      </c>
      <c r="J121" t="str">
        <f t="shared" si="5"/>
        <v>Paramount Pictures</v>
      </c>
    </row>
    <row r="122" spans="1:10" ht="18" x14ac:dyDescent="0.2">
      <c r="A122" s="2">
        <v>122</v>
      </c>
      <c r="B122" s="3" t="s">
        <v>1771</v>
      </c>
      <c r="C122" s="4">
        <v>44926</v>
      </c>
      <c r="D122" s="2" t="s">
        <v>52</v>
      </c>
      <c r="E122" s="2" t="s">
        <v>12</v>
      </c>
      <c r="F122" s="5">
        <v>6496125</v>
      </c>
      <c r="G122" s="6">
        <v>593796</v>
      </c>
      <c r="H122" t="str">
        <f t="shared" si="3"/>
        <v>Operation Fortune: Ruse de gu…</v>
      </c>
      <c r="I122" t="str">
        <f t="shared" si="4"/>
        <v>operationfortunerused</v>
      </c>
      <c r="J122" t="str">
        <f t="shared" si="5"/>
        <v>Lionsgate</v>
      </c>
    </row>
    <row r="123" spans="1:10" ht="18" x14ac:dyDescent="0.2">
      <c r="A123" s="2">
        <v>123</v>
      </c>
      <c r="B123" s="3" t="s">
        <v>988</v>
      </c>
      <c r="C123" s="4">
        <v>39850</v>
      </c>
      <c r="D123" s="2" t="s">
        <v>256</v>
      </c>
      <c r="E123" s="2" t="s">
        <v>8</v>
      </c>
      <c r="F123" s="5">
        <v>6302099</v>
      </c>
      <c r="G123" s="6">
        <v>576060</v>
      </c>
      <c r="H123" t="str">
        <f t="shared" si="3"/>
        <v>Coraline</v>
      </c>
      <c r="I123" t="str">
        <f t="shared" si="4"/>
        <v>coraline</v>
      </c>
      <c r="J123" t="str">
        <f t="shared" si="5"/>
        <v>Fathom Events</v>
      </c>
    </row>
    <row r="124" spans="1:10" ht="18" x14ac:dyDescent="0.2">
      <c r="A124" s="2">
        <v>124</v>
      </c>
      <c r="B124" s="3" t="s">
        <v>1772</v>
      </c>
      <c r="C124" s="4">
        <v>45051</v>
      </c>
      <c r="D124" s="2" t="s">
        <v>33</v>
      </c>
      <c r="E124" s="2" t="s">
        <v>83</v>
      </c>
      <c r="F124" s="5">
        <v>6230837</v>
      </c>
      <c r="G124" s="6">
        <v>569546</v>
      </c>
      <c r="H124" t="str">
        <f t="shared" si="3"/>
        <v>Love Again</v>
      </c>
      <c r="I124" t="str">
        <f t="shared" si="4"/>
        <v>loveagain</v>
      </c>
      <c r="J124" t="str">
        <f t="shared" si="5"/>
        <v>Sony Pictures</v>
      </c>
    </row>
    <row r="125" spans="1:10" ht="18" x14ac:dyDescent="0.2">
      <c r="A125" s="2">
        <v>125</v>
      </c>
      <c r="B125" s="3" t="s">
        <v>1193</v>
      </c>
      <c r="C125" s="4">
        <v>45240</v>
      </c>
      <c r="D125" s="2" t="s">
        <v>33</v>
      </c>
      <c r="E125" s="2" t="s">
        <v>17</v>
      </c>
      <c r="F125" s="5">
        <v>6186475</v>
      </c>
      <c r="G125" s="6">
        <v>565491</v>
      </c>
      <c r="H125" t="str">
        <f t="shared" si="3"/>
        <v>Journey to Bethlehem</v>
      </c>
      <c r="I125" t="str">
        <f t="shared" si="4"/>
        <v>journeytobethlehem</v>
      </c>
      <c r="J125" t="str">
        <f t="shared" si="5"/>
        <v>Sony Pictures</v>
      </c>
    </row>
    <row r="126" spans="1:10" ht="18" x14ac:dyDescent="0.2">
      <c r="A126" s="2">
        <v>126</v>
      </c>
      <c r="B126" s="3" t="s">
        <v>1363</v>
      </c>
      <c r="C126" s="4">
        <v>45240</v>
      </c>
      <c r="D126" s="2" t="s">
        <v>79</v>
      </c>
      <c r="E126" s="2" t="s">
        <v>70</v>
      </c>
      <c r="F126" s="5">
        <v>5664014</v>
      </c>
      <c r="G126" s="6">
        <v>517734</v>
      </c>
      <c r="H126" t="str">
        <f t="shared" si="3"/>
        <v>Dream Scenario</v>
      </c>
      <c r="I126" t="str">
        <f t="shared" si="4"/>
        <v>dreamscenario</v>
      </c>
      <c r="J126" t="str">
        <f t="shared" si="5"/>
        <v>A24</v>
      </c>
    </row>
    <row r="127" spans="1:10" ht="18" x14ac:dyDescent="0.2">
      <c r="A127" s="2">
        <v>127</v>
      </c>
      <c r="B127" s="3" t="s">
        <v>1773</v>
      </c>
      <c r="C127" s="4">
        <v>44876</v>
      </c>
      <c r="D127" s="2" t="s">
        <v>14</v>
      </c>
      <c r="E127" s="2" t="s">
        <v>55</v>
      </c>
      <c r="F127" s="5">
        <v>5541550</v>
      </c>
      <c r="G127" s="6">
        <v>506540</v>
      </c>
      <c r="H127" t="str">
        <f t="shared" si="3"/>
        <v>The Fabelmans</v>
      </c>
      <c r="I127" t="str">
        <f t="shared" si="4"/>
        <v>thefabelmans</v>
      </c>
      <c r="J127" t="str">
        <f t="shared" si="5"/>
        <v>Universal</v>
      </c>
    </row>
    <row r="128" spans="1:10" ht="18" x14ac:dyDescent="0.2">
      <c r="A128" s="2">
        <v>128</v>
      </c>
      <c r="B128" s="3" t="s">
        <v>1774</v>
      </c>
      <c r="C128" s="4">
        <v>44959</v>
      </c>
      <c r="D128" s="2" t="s">
        <v>256</v>
      </c>
      <c r="E128" s="2" t="s">
        <v>55</v>
      </c>
      <c r="F128" s="5">
        <v>5525069</v>
      </c>
      <c r="G128" s="6">
        <v>505034</v>
      </c>
      <c r="H128" t="str">
        <f t="shared" si="3"/>
        <v>The Chosen Season 3 Finale</v>
      </c>
      <c r="I128" t="str">
        <f t="shared" si="4"/>
        <v>thechosenseason3final</v>
      </c>
      <c r="J128" t="str">
        <f t="shared" si="5"/>
        <v>Fathom Events</v>
      </c>
    </row>
    <row r="129" spans="1:10" ht="18" x14ac:dyDescent="0.2">
      <c r="A129" s="2">
        <v>129</v>
      </c>
      <c r="B129" s="3" t="s">
        <v>1775</v>
      </c>
      <c r="C129" s="4">
        <v>45030</v>
      </c>
      <c r="D129" s="2" t="s">
        <v>505</v>
      </c>
      <c r="E129" s="2" t="s">
        <v>50</v>
      </c>
      <c r="F129" s="5">
        <v>5433686</v>
      </c>
      <c r="G129" s="6">
        <v>496681</v>
      </c>
      <c r="H129" t="str">
        <f t="shared" si="3"/>
        <v>Nefarious</v>
      </c>
      <c r="I129" t="str">
        <f t="shared" si="4"/>
        <v>nefarious</v>
      </c>
      <c r="J129" t="str">
        <f t="shared" si="5"/>
        <v>SDG Releasing</v>
      </c>
    </row>
    <row r="130" spans="1:10" ht="18" x14ac:dyDescent="0.2">
      <c r="A130" s="2">
        <v>130</v>
      </c>
      <c r="B130" s="3" t="s">
        <v>1776</v>
      </c>
      <c r="C130" s="4">
        <v>45044</v>
      </c>
      <c r="D130" s="2" t="s">
        <v>33</v>
      </c>
      <c r="E130" s="2" t="s">
        <v>55</v>
      </c>
      <c r="F130" s="5">
        <v>5426772</v>
      </c>
      <c r="G130" s="6">
        <v>496049</v>
      </c>
      <c r="H130" t="str">
        <f t="shared" ref="H130:H193" si="6">IFERROR(TRIM(LEFT(B130,FIND("(",B130)-1)),TRIM(B130))</f>
        <v>Big George Foreman: The Mirac…</v>
      </c>
      <c r="I130" t="str">
        <f t="shared" ref="I130:I193" si="7">SUBSTITUTE(SUBSTITUTE(SUBSTITUTE(SUBSTITUTE(SUBSTITUTE(SUBSTITUTE(SUBSTITUTE(SUBSTITUTE(SUBSTITUTE(SUBSTITUTE(SUBSTITUTE(SUBSTITUTE(LOWER(LEFT(SUBSTITUTE(H130,"…",""),25)),":",""),",",""),".",""),"'",""),"’",""),"!",""),"*",""),"—",""),"–",""),"-",""),"&amp;","")," ","")</f>
        <v>biggeorgeforemanthem</v>
      </c>
      <c r="J130" t="str">
        <f t="shared" ref="J130:J193" si="8">IF(D130="","Other",D130)</f>
        <v>Sony Pictures</v>
      </c>
    </row>
    <row r="131" spans="1:10" ht="18" x14ac:dyDescent="0.2">
      <c r="A131" s="2">
        <v>131</v>
      </c>
      <c r="B131" s="3" t="s">
        <v>1777</v>
      </c>
      <c r="C131" s="4">
        <v>45267</v>
      </c>
      <c r="D131" s="2" t="s">
        <v>197</v>
      </c>
      <c r="E131" s="2" t="s">
        <v>229</v>
      </c>
      <c r="F131" s="5">
        <v>5402148</v>
      </c>
      <c r="G131" s="6">
        <v>493798</v>
      </c>
      <c r="H131" t="str">
        <f t="shared" si="6"/>
        <v>Waitress: The Musical</v>
      </c>
      <c r="I131" t="str">
        <f t="shared" si="7"/>
        <v>waitressthemusical</v>
      </c>
      <c r="J131" t="str">
        <f t="shared" si="8"/>
        <v>Bleecker Street</v>
      </c>
    </row>
    <row r="132" spans="1:10" ht="18" x14ac:dyDescent="0.2">
      <c r="A132" s="2">
        <v>132</v>
      </c>
      <c r="B132" s="3" t="s">
        <v>1778</v>
      </c>
      <c r="C132" s="4">
        <v>45241</v>
      </c>
      <c r="D132" s="2" t="s">
        <v>139</v>
      </c>
      <c r="E132" s="2" t="s">
        <v>12</v>
      </c>
      <c r="F132" s="5">
        <v>5365263</v>
      </c>
      <c r="G132" s="6">
        <v>490426</v>
      </c>
      <c r="H132" t="str">
        <f t="shared" si="6"/>
        <v>Tiger 3</v>
      </c>
      <c r="I132" t="str">
        <f t="shared" si="7"/>
        <v>tiger3</v>
      </c>
      <c r="J132" t="str">
        <f t="shared" si="8"/>
        <v>Yash Raj Films</v>
      </c>
    </row>
    <row r="133" spans="1:10" ht="18" x14ac:dyDescent="0.2">
      <c r="A133" s="2">
        <v>133</v>
      </c>
      <c r="B133" s="3" t="s">
        <v>1779</v>
      </c>
      <c r="C133" s="4">
        <v>44918</v>
      </c>
      <c r="D133" s="2" t="s">
        <v>1780</v>
      </c>
      <c r="E133" s="2" t="s">
        <v>55</v>
      </c>
      <c r="F133" s="5">
        <v>5321627</v>
      </c>
      <c r="G133" s="6">
        <v>486438</v>
      </c>
      <c r="H133" t="str">
        <f t="shared" si="6"/>
        <v>Women Talking</v>
      </c>
      <c r="I133" t="str">
        <f t="shared" si="7"/>
        <v>womentalking</v>
      </c>
      <c r="J133" t="str">
        <f t="shared" si="8"/>
        <v>United Artists</v>
      </c>
    </row>
    <row r="134" spans="1:10" ht="18" x14ac:dyDescent="0.2">
      <c r="A134" s="2">
        <v>134</v>
      </c>
      <c r="B134" s="3" t="s">
        <v>1781</v>
      </c>
      <c r="C134" s="4">
        <v>45226</v>
      </c>
      <c r="D134" s="2" t="s">
        <v>1782</v>
      </c>
      <c r="E134" s="2" t="s">
        <v>12</v>
      </c>
      <c r="F134" s="5">
        <v>5314136</v>
      </c>
      <c r="G134" s="6">
        <v>485753</v>
      </c>
      <c r="H134" t="str">
        <f t="shared" si="6"/>
        <v>Freelance</v>
      </c>
      <c r="I134" t="str">
        <f t="shared" si="7"/>
        <v>freelance</v>
      </c>
      <c r="J134" t="str">
        <f t="shared" si="8"/>
        <v>Relativity</v>
      </c>
    </row>
    <row r="135" spans="1:10" ht="18" x14ac:dyDescent="0.2">
      <c r="A135" s="2">
        <v>135</v>
      </c>
      <c r="B135" s="3" t="s">
        <v>1783</v>
      </c>
      <c r="C135" s="4">
        <v>44953</v>
      </c>
      <c r="D135" s="2" t="s">
        <v>77</v>
      </c>
      <c r="E135" s="2" t="s">
        <v>19</v>
      </c>
      <c r="F135" s="5">
        <v>5078401</v>
      </c>
      <c r="G135" s="6">
        <v>464205</v>
      </c>
      <c r="H135" t="str">
        <f t="shared" si="6"/>
        <v>Infinity Pool</v>
      </c>
      <c r="I135" t="str">
        <f t="shared" si="7"/>
        <v>infinitypool</v>
      </c>
      <c r="J135" t="str">
        <f t="shared" si="8"/>
        <v>Neon</v>
      </c>
    </row>
    <row r="136" spans="1:10" ht="18" x14ac:dyDescent="0.2">
      <c r="A136" s="2">
        <v>136</v>
      </c>
      <c r="B136" s="3" t="s">
        <v>1784</v>
      </c>
      <c r="C136" s="4">
        <v>44948</v>
      </c>
      <c r="D136" s="2" t="s">
        <v>260</v>
      </c>
      <c r="E136" s="2" t="s">
        <v>12</v>
      </c>
      <c r="F136" s="5">
        <v>5023132</v>
      </c>
      <c r="G136" s="6">
        <v>459153</v>
      </c>
      <c r="H136" t="str">
        <f t="shared" si="6"/>
        <v>The Wandering Earth 2</v>
      </c>
      <c r="I136" t="str">
        <f t="shared" si="7"/>
        <v>thewanderingearth2</v>
      </c>
      <c r="J136" t="str">
        <f t="shared" si="8"/>
        <v>Well Go USA</v>
      </c>
    </row>
    <row r="137" spans="1:10" ht="18" x14ac:dyDescent="0.2">
      <c r="A137" s="2">
        <v>137</v>
      </c>
      <c r="B137" s="3" t="s">
        <v>1785</v>
      </c>
      <c r="C137" s="4">
        <v>44981</v>
      </c>
      <c r="D137" s="2" t="s">
        <v>7</v>
      </c>
      <c r="E137" s="2" t="s">
        <v>8</v>
      </c>
      <c r="F137" s="5">
        <v>4960498</v>
      </c>
      <c r="G137" s="6">
        <v>453428</v>
      </c>
      <c r="H137" t="str">
        <f t="shared" si="6"/>
        <v>Mummies</v>
      </c>
      <c r="I137" t="str">
        <f t="shared" si="7"/>
        <v>mummies</v>
      </c>
      <c r="J137" t="str">
        <f t="shared" si="8"/>
        <v>Warner Bros.</v>
      </c>
    </row>
    <row r="138" spans="1:10" ht="18" x14ac:dyDescent="0.2">
      <c r="A138" s="2">
        <v>138</v>
      </c>
      <c r="B138" s="3" t="s">
        <v>1128</v>
      </c>
      <c r="C138" s="7">
        <v>34166</v>
      </c>
      <c r="D138" s="2" t="s">
        <v>10</v>
      </c>
      <c r="E138" s="2" t="s">
        <v>38</v>
      </c>
      <c r="F138" s="5">
        <v>4929004</v>
      </c>
      <c r="G138" s="6">
        <v>450549</v>
      </c>
      <c r="H138" t="str">
        <f t="shared" si="6"/>
        <v>Hocus Pocus</v>
      </c>
      <c r="I138" t="str">
        <f t="shared" si="7"/>
        <v>hocuspocus</v>
      </c>
      <c r="J138" t="str">
        <f t="shared" si="8"/>
        <v>Walt Disney</v>
      </c>
    </row>
    <row r="139" spans="1:10" ht="18" x14ac:dyDescent="0.2">
      <c r="A139" s="2">
        <v>139</v>
      </c>
      <c r="B139" s="3" t="s">
        <v>1786</v>
      </c>
      <c r="C139" s="4">
        <v>45072</v>
      </c>
      <c r="D139" s="2" t="s">
        <v>79</v>
      </c>
      <c r="E139" s="2" t="s">
        <v>38</v>
      </c>
      <c r="F139" s="5">
        <v>4830788</v>
      </c>
      <c r="G139" s="6">
        <v>441571</v>
      </c>
      <c r="H139" t="str">
        <f t="shared" si="6"/>
        <v>You Hurt My Feelings</v>
      </c>
      <c r="I139" t="str">
        <f t="shared" si="7"/>
        <v>youhurtmyfeelings</v>
      </c>
      <c r="J139" t="str">
        <f t="shared" si="8"/>
        <v>A24</v>
      </c>
    </row>
    <row r="140" spans="1:10" ht="18" x14ac:dyDescent="0.2">
      <c r="A140" s="2">
        <v>140</v>
      </c>
      <c r="B140" s="3" t="s">
        <v>1787</v>
      </c>
      <c r="C140" s="4">
        <v>45072</v>
      </c>
      <c r="D140" s="2" t="s">
        <v>187</v>
      </c>
      <c r="E140" s="2" t="s">
        <v>12</v>
      </c>
      <c r="F140" s="5">
        <v>4813132</v>
      </c>
      <c r="G140" s="6">
        <v>439957</v>
      </c>
      <c r="H140" t="str">
        <f t="shared" si="6"/>
        <v>Kandahar</v>
      </c>
      <c r="I140" t="str">
        <f t="shared" si="7"/>
        <v>kandahar</v>
      </c>
      <c r="J140" t="str">
        <f t="shared" si="8"/>
        <v>Briarcliff Entert…</v>
      </c>
    </row>
    <row r="141" spans="1:10" ht="18" x14ac:dyDescent="0.2">
      <c r="A141" s="2">
        <v>141</v>
      </c>
      <c r="B141" s="3" t="s">
        <v>1788</v>
      </c>
      <c r="C141" s="4">
        <v>45163</v>
      </c>
      <c r="D141" s="2"/>
      <c r="E141" s="2" t="s">
        <v>55</v>
      </c>
      <c r="F141" s="5">
        <v>4801781</v>
      </c>
      <c r="G141" s="6">
        <v>438920</v>
      </c>
      <c r="H141" t="str">
        <f t="shared" si="6"/>
        <v>Golda</v>
      </c>
      <c r="I141" t="str">
        <f t="shared" si="7"/>
        <v>golda</v>
      </c>
      <c r="J141" t="str">
        <f t="shared" si="8"/>
        <v>Other</v>
      </c>
    </row>
    <row r="142" spans="1:10" ht="18" x14ac:dyDescent="0.2">
      <c r="A142" s="2">
        <v>142</v>
      </c>
      <c r="B142" s="3" t="s">
        <v>1789</v>
      </c>
      <c r="C142" s="4">
        <v>45272</v>
      </c>
      <c r="D142" s="2" t="s">
        <v>256</v>
      </c>
      <c r="E142" s="2" t="s">
        <v>229</v>
      </c>
      <c r="F142" s="5">
        <v>4676000</v>
      </c>
      <c r="G142" s="6">
        <v>427422</v>
      </c>
      <c r="H142" t="str">
        <f t="shared" si="6"/>
        <v>Christmas with the Chosen: Ho…</v>
      </c>
      <c r="I142" t="str">
        <f t="shared" si="7"/>
        <v>christmaswiththechosen</v>
      </c>
      <c r="J142" t="str">
        <f t="shared" si="8"/>
        <v>Fathom Events</v>
      </c>
    </row>
    <row r="143" spans="1:10" ht="18" x14ac:dyDescent="0.2">
      <c r="A143" s="2">
        <v>143</v>
      </c>
      <c r="B143" s="3" t="s">
        <v>1790</v>
      </c>
      <c r="C143" s="4">
        <v>45191</v>
      </c>
      <c r="D143" s="2" t="s">
        <v>77</v>
      </c>
      <c r="E143" s="2" t="s">
        <v>19</v>
      </c>
      <c r="F143" s="5">
        <v>4675092</v>
      </c>
      <c r="G143" s="6">
        <v>427339</v>
      </c>
      <c r="H143" t="str">
        <f t="shared" si="6"/>
        <v>It Lives Inside</v>
      </c>
      <c r="I143" t="str">
        <f t="shared" si="7"/>
        <v>itlivesinside</v>
      </c>
      <c r="J143" t="str">
        <f t="shared" si="8"/>
        <v>Neon</v>
      </c>
    </row>
    <row r="144" spans="1:10" ht="18" x14ac:dyDescent="0.2">
      <c r="A144" s="2">
        <v>144</v>
      </c>
      <c r="B144" s="3" t="s">
        <v>1791</v>
      </c>
      <c r="C144" s="4">
        <v>45058</v>
      </c>
      <c r="D144" s="2" t="s">
        <v>147</v>
      </c>
      <c r="E144" s="2" t="s">
        <v>50</v>
      </c>
      <c r="F144" s="5">
        <v>4500169</v>
      </c>
      <c r="G144" s="6">
        <v>411350</v>
      </c>
      <c r="H144" t="str">
        <f t="shared" si="6"/>
        <v>Hypnotic</v>
      </c>
      <c r="I144" t="str">
        <f t="shared" si="7"/>
        <v>hypnotic</v>
      </c>
      <c r="J144" t="str">
        <f t="shared" si="8"/>
        <v>Ketchup Entertain…</v>
      </c>
    </row>
    <row r="145" spans="1:10" ht="18" x14ac:dyDescent="0.2">
      <c r="A145" s="2">
        <v>145</v>
      </c>
      <c r="B145" s="3" t="s">
        <v>1792</v>
      </c>
      <c r="C145" s="4">
        <v>44972</v>
      </c>
      <c r="D145" s="2" t="s">
        <v>1793</v>
      </c>
      <c r="E145" s="2" t="s">
        <v>50</v>
      </c>
      <c r="F145" s="5">
        <v>4350243</v>
      </c>
      <c r="G145" s="6">
        <v>397646</v>
      </c>
      <c r="H145" t="str">
        <f t="shared" si="6"/>
        <v>Marlowe</v>
      </c>
      <c r="I145" t="str">
        <f t="shared" si="7"/>
        <v>marlowe</v>
      </c>
      <c r="J145" t="str">
        <f t="shared" si="8"/>
        <v>Open Road</v>
      </c>
    </row>
    <row r="146" spans="1:10" ht="18" x14ac:dyDescent="0.2">
      <c r="A146" s="2">
        <v>146</v>
      </c>
      <c r="B146" s="3" t="s">
        <v>1794</v>
      </c>
      <c r="C146" s="4">
        <v>44960</v>
      </c>
      <c r="D146" s="2" t="s">
        <v>242</v>
      </c>
      <c r="E146" s="2" t="s">
        <v>8</v>
      </c>
      <c r="F146" s="5">
        <v>4303645</v>
      </c>
      <c r="G146" s="6">
        <v>393386</v>
      </c>
      <c r="H146" t="str">
        <f t="shared" si="6"/>
        <v>The Amazing Maurice</v>
      </c>
      <c r="I146" t="str">
        <f t="shared" si="7"/>
        <v>theamazingmaurice</v>
      </c>
      <c r="J146" t="str">
        <f t="shared" si="8"/>
        <v>Viva Pictures</v>
      </c>
    </row>
    <row r="147" spans="1:10" ht="18" x14ac:dyDescent="0.2">
      <c r="A147" s="2">
        <v>147</v>
      </c>
      <c r="B147" s="3" t="s">
        <v>1795</v>
      </c>
      <c r="C147" s="4">
        <v>45147</v>
      </c>
      <c r="D147" s="2" t="s">
        <v>1796</v>
      </c>
      <c r="E147" s="2" t="s">
        <v>12</v>
      </c>
      <c r="F147" s="5">
        <v>4088000</v>
      </c>
      <c r="G147" s="6">
        <v>373675</v>
      </c>
      <c r="H147" t="str">
        <f t="shared" si="6"/>
        <v>Jailer</v>
      </c>
      <c r="I147" t="str">
        <f t="shared" si="7"/>
        <v>jailer</v>
      </c>
      <c r="J147" t="str">
        <f t="shared" si="8"/>
        <v>Ayngaran Internat…</v>
      </c>
    </row>
    <row r="148" spans="1:10" ht="18" x14ac:dyDescent="0.2">
      <c r="A148" s="2">
        <v>148</v>
      </c>
      <c r="B148" s="3" t="s">
        <v>1797</v>
      </c>
      <c r="C148" s="4">
        <v>45121</v>
      </c>
      <c r="D148" s="2" t="s">
        <v>67</v>
      </c>
      <c r="E148" s="2" t="s">
        <v>38</v>
      </c>
      <c r="F148" s="5">
        <v>4009945</v>
      </c>
      <c r="G148" s="6">
        <v>366540</v>
      </c>
      <c r="H148" t="str">
        <f t="shared" si="6"/>
        <v>Theater Camp</v>
      </c>
      <c r="I148" t="str">
        <f t="shared" si="7"/>
        <v>theatercamp</v>
      </c>
      <c r="J148" t="str">
        <f t="shared" si="8"/>
        <v>Searchlight Pictu…</v>
      </c>
    </row>
    <row r="149" spans="1:10" ht="18" x14ac:dyDescent="0.2">
      <c r="A149" s="2">
        <v>149</v>
      </c>
      <c r="B149" s="3" t="s">
        <v>1798</v>
      </c>
      <c r="C149" s="4">
        <v>45044</v>
      </c>
      <c r="D149" s="2" t="s">
        <v>1799</v>
      </c>
      <c r="E149" s="2" t="s">
        <v>12</v>
      </c>
      <c r="F149" s="5">
        <v>3813000</v>
      </c>
      <c r="G149" s="6">
        <v>348537</v>
      </c>
      <c r="H149" t="str">
        <f t="shared" si="6"/>
        <v>Ponniyin Selvan: Part II</v>
      </c>
      <c r="I149" t="str">
        <f t="shared" si="7"/>
        <v>ponniyinselvanpartii</v>
      </c>
      <c r="J149" t="str">
        <f t="shared" si="8"/>
        <v>Zee Studios</v>
      </c>
    </row>
    <row r="150" spans="1:10" ht="18" x14ac:dyDescent="0.2">
      <c r="A150" s="2">
        <v>150</v>
      </c>
      <c r="B150" s="3" t="s">
        <v>1138</v>
      </c>
      <c r="C150" s="4">
        <v>45212</v>
      </c>
      <c r="D150" s="2" t="s">
        <v>77</v>
      </c>
      <c r="E150" s="2" t="s">
        <v>55</v>
      </c>
      <c r="F150" s="5">
        <v>3747821</v>
      </c>
      <c r="G150" s="6">
        <v>342580</v>
      </c>
      <c r="H150" t="str">
        <f t="shared" si="6"/>
        <v>Anatomie d’une chute</v>
      </c>
      <c r="I150" t="str">
        <f t="shared" si="7"/>
        <v>anatomiedunechute</v>
      </c>
      <c r="J150" t="str">
        <f t="shared" si="8"/>
        <v>Neon</v>
      </c>
    </row>
    <row r="151" spans="1:10" ht="18" x14ac:dyDescent="0.2">
      <c r="A151" s="2">
        <v>151</v>
      </c>
      <c r="B151" s="3" t="s">
        <v>1800</v>
      </c>
      <c r="C151" s="4">
        <v>44952</v>
      </c>
      <c r="D151" s="2" t="s">
        <v>256</v>
      </c>
      <c r="E151" s="2" t="s">
        <v>50</v>
      </c>
      <c r="F151" s="5">
        <v>3649422</v>
      </c>
      <c r="G151" s="6">
        <v>333585</v>
      </c>
      <c r="H151" t="str">
        <f t="shared" si="6"/>
        <v>Left Behind: Rise of the Anti…</v>
      </c>
      <c r="I151" t="str">
        <f t="shared" si="7"/>
        <v>leftbehindriseofthe</v>
      </c>
      <c r="J151" t="str">
        <f t="shared" si="8"/>
        <v>Fathom Events</v>
      </c>
    </row>
    <row r="152" spans="1:10" ht="18" x14ac:dyDescent="0.2">
      <c r="A152" s="2">
        <v>152</v>
      </c>
      <c r="B152" s="3" t="s">
        <v>1801</v>
      </c>
      <c r="C152" s="4">
        <v>45018</v>
      </c>
      <c r="D152" s="2" t="s">
        <v>256</v>
      </c>
      <c r="E152" s="2" t="s">
        <v>89</v>
      </c>
      <c r="F152" s="5">
        <v>3574915</v>
      </c>
      <c r="G152" s="6">
        <v>326775</v>
      </c>
      <c r="H152" t="str">
        <f t="shared" si="6"/>
        <v>The Journey: A Music Special</v>
      </c>
      <c r="I152" t="str">
        <f t="shared" si="7"/>
        <v>thejourneyamusicspec</v>
      </c>
      <c r="J152" t="str">
        <f t="shared" si="8"/>
        <v>Fathom Events</v>
      </c>
    </row>
    <row r="153" spans="1:10" ht="18" x14ac:dyDescent="0.2">
      <c r="A153" s="2">
        <v>153</v>
      </c>
      <c r="B153" s="3" t="s">
        <v>1802</v>
      </c>
      <c r="C153" s="4">
        <v>45037</v>
      </c>
      <c r="D153" s="2" t="s">
        <v>67</v>
      </c>
      <c r="E153" s="2" t="s">
        <v>55</v>
      </c>
      <c r="F153" s="5">
        <v>3541159</v>
      </c>
      <c r="G153" s="6">
        <v>323689</v>
      </c>
      <c r="H153" t="str">
        <f t="shared" si="6"/>
        <v>Chevalier</v>
      </c>
      <c r="I153" t="str">
        <f t="shared" si="7"/>
        <v>chevalier</v>
      </c>
      <c r="J153" t="str">
        <f t="shared" si="8"/>
        <v>Searchlight Pictu…</v>
      </c>
    </row>
    <row r="154" spans="1:10" ht="18" x14ac:dyDescent="0.2">
      <c r="A154" s="2">
        <v>154</v>
      </c>
      <c r="B154" s="3" t="s">
        <v>1803</v>
      </c>
      <c r="C154" s="4">
        <v>45030</v>
      </c>
      <c r="D154" s="2" t="s">
        <v>197</v>
      </c>
      <c r="E154" s="2" t="s">
        <v>38</v>
      </c>
      <c r="F154" s="5">
        <v>3496761</v>
      </c>
      <c r="G154" s="6">
        <v>319631</v>
      </c>
      <c r="H154" t="str">
        <f t="shared" si="6"/>
        <v>Mafia Mamma</v>
      </c>
      <c r="I154" t="str">
        <f t="shared" si="7"/>
        <v>mafiamamma</v>
      </c>
      <c r="J154" t="str">
        <f t="shared" si="8"/>
        <v>Bleecker Street</v>
      </c>
    </row>
    <row r="155" spans="1:10" ht="18" x14ac:dyDescent="0.2">
      <c r="A155" s="2">
        <v>155</v>
      </c>
      <c r="B155" s="3" t="s">
        <v>1804</v>
      </c>
      <c r="C155" s="4">
        <v>45016</v>
      </c>
      <c r="D155" s="2" t="s">
        <v>65</v>
      </c>
      <c r="E155" s="2" t="s">
        <v>55</v>
      </c>
      <c r="F155" s="5">
        <v>3400020</v>
      </c>
      <c r="G155" s="6">
        <v>310788</v>
      </c>
      <c r="H155" t="str">
        <f t="shared" si="6"/>
        <v>A Thousand and One</v>
      </c>
      <c r="I155" t="str">
        <f t="shared" si="7"/>
        <v>athousandandone</v>
      </c>
      <c r="J155" t="str">
        <f t="shared" si="8"/>
        <v>Focus Features</v>
      </c>
    </row>
    <row r="156" spans="1:10" ht="18" x14ac:dyDescent="0.2">
      <c r="A156" s="2">
        <v>156</v>
      </c>
      <c r="B156" s="3" t="s">
        <v>1805</v>
      </c>
      <c r="C156" s="4">
        <v>44897</v>
      </c>
      <c r="D156" s="2" t="s">
        <v>14</v>
      </c>
      <c r="E156" s="2" t="s">
        <v>38</v>
      </c>
      <c r="F156" s="5">
        <v>3278955</v>
      </c>
      <c r="G156" s="6">
        <v>299722</v>
      </c>
      <c r="H156" t="str">
        <f t="shared" si="6"/>
        <v>Violent Night</v>
      </c>
      <c r="I156" t="str">
        <f t="shared" si="7"/>
        <v>violentnight</v>
      </c>
      <c r="J156" t="str">
        <f t="shared" si="8"/>
        <v>Universal</v>
      </c>
    </row>
    <row r="157" spans="1:10" ht="18" x14ac:dyDescent="0.2">
      <c r="A157" s="2">
        <v>157</v>
      </c>
      <c r="B157" s="3" t="s">
        <v>1806</v>
      </c>
      <c r="C157" s="4">
        <v>45233</v>
      </c>
      <c r="D157" s="2" t="s">
        <v>197</v>
      </c>
      <c r="E157" s="2" t="s">
        <v>83</v>
      </c>
      <c r="F157" s="5">
        <v>3273896</v>
      </c>
      <c r="G157" s="6">
        <v>299259</v>
      </c>
      <c r="H157" t="str">
        <f t="shared" si="6"/>
        <v>What Happens Later</v>
      </c>
      <c r="I157" t="str">
        <f t="shared" si="7"/>
        <v>whathappenslater</v>
      </c>
      <c r="J157" t="str">
        <f t="shared" si="8"/>
        <v>Bleecker Street</v>
      </c>
    </row>
    <row r="158" spans="1:10" ht="18" x14ac:dyDescent="0.2">
      <c r="A158" s="2">
        <v>158</v>
      </c>
      <c r="B158" s="3" t="s">
        <v>1807</v>
      </c>
      <c r="C158" s="4">
        <v>45135</v>
      </c>
      <c r="D158" s="2" t="s">
        <v>1067</v>
      </c>
      <c r="E158" s="2" t="s">
        <v>38</v>
      </c>
      <c r="F158" s="5">
        <v>3200000</v>
      </c>
      <c r="G158" s="6">
        <v>292505</v>
      </c>
      <c r="H158" t="str">
        <f t="shared" si="6"/>
        <v>Rocky Aur Rani Kii Prem Kahaa…</v>
      </c>
      <c r="I158" t="str">
        <f t="shared" si="7"/>
        <v>rockyaurranikiipremk</v>
      </c>
      <c r="J158" t="str">
        <f t="shared" si="8"/>
        <v>Viacom18 Motion P…</v>
      </c>
    </row>
    <row r="159" spans="1:10" ht="18" x14ac:dyDescent="0.2">
      <c r="A159" s="2">
        <v>159</v>
      </c>
      <c r="B159" s="3" t="s">
        <v>1808</v>
      </c>
      <c r="C159" s="4">
        <v>44974</v>
      </c>
      <c r="D159" s="2" t="s">
        <v>207</v>
      </c>
      <c r="E159" s="2" t="s">
        <v>208</v>
      </c>
      <c r="F159" s="5">
        <v>3023866</v>
      </c>
      <c r="G159" s="6">
        <v>276405</v>
      </c>
      <c r="H159" t="str">
        <f t="shared" si="6"/>
        <v>2023 Oscar Shorts</v>
      </c>
      <c r="I159" t="str">
        <f t="shared" si="7"/>
        <v>2023oscarshorts</v>
      </c>
      <c r="J159" t="str">
        <f t="shared" si="8"/>
        <v>ShortsHD</v>
      </c>
    </row>
    <row r="160" spans="1:10" ht="18" x14ac:dyDescent="0.2">
      <c r="A160" s="2">
        <v>160</v>
      </c>
      <c r="B160" s="3" t="s">
        <v>267</v>
      </c>
      <c r="C160" s="4">
        <v>37932</v>
      </c>
      <c r="D160" s="2" t="s">
        <v>7</v>
      </c>
      <c r="E160" s="2" t="s">
        <v>38</v>
      </c>
      <c r="F160" s="5">
        <v>2996587</v>
      </c>
      <c r="G160" s="6">
        <v>273911</v>
      </c>
      <c r="H160" t="str">
        <f t="shared" si="6"/>
        <v>Elf</v>
      </c>
      <c r="I160" t="str">
        <f t="shared" si="7"/>
        <v>elf</v>
      </c>
      <c r="J160" t="str">
        <f t="shared" si="8"/>
        <v>Warner Bros.</v>
      </c>
    </row>
    <row r="161" spans="1:10" ht="18" x14ac:dyDescent="0.2">
      <c r="A161" s="2">
        <v>161</v>
      </c>
      <c r="B161" s="3" t="s">
        <v>1809</v>
      </c>
      <c r="C161" s="4">
        <v>44918</v>
      </c>
      <c r="D161" s="2" t="s">
        <v>135</v>
      </c>
      <c r="E161" s="2" t="s">
        <v>55</v>
      </c>
      <c r="F161" s="5">
        <v>2979763</v>
      </c>
      <c r="G161" s="6">
        <v>272373</v>
      </c>
      <c r="H161" t="str">
        <f t="shared" si="6"/>
        <v>Living</v>
      </c>
      <c r="I161" t="str">
        <f t="shared" si="7"/>
        <v>living</v>
      </c>
      <c r="J161" t="str">
        <f t="shared" si="8"/>
        <v>Sony Pictures Cla…</v>
      </c>
    </row>
    <row r="162" spans="1:10" ht="18" x14ac:dyDescent="0.2">
      <c r="A162" s="2">
        <v>162</v>
      </c>
      <c r="B162" s="3" t="s">
        <v>1810</v>
      </c>
      <c r="C162" s="4">
        <v>44883</v>
      </c>
      <c r="D162" s="2" t="s">
        <v>67</v>
      </c>
      <c r="E162" s="2" t="s">
        <v>70</v>
      </c>
      <c r="F162" s="5">
        <v>2779574</v>
      </c>
      <c r="G162" s="6">
        <v>254074</v>
      </c>
      <c r="H162" t="str">
        <f t="shared" si="6"/>
        <v>The Menu</v>
      </c>
      <c r="I162" t="str">
        <f t="shared" si="7"/>
        <v>themenu</v>
      </c>
      <c r="J162" t="str">
        <f t="shared" si="8"/>
        <v>Searchlight Pictu…</v>
      </c>
    </row>
    <row r="163" spans="1:10" ht="18" x14ac:dyDescent="0.2">
      <c r="A163" s="2">
        <v>163</v>
      </c>
      <c r="B163" s="3" t="s">
        <v>1811</v>
      </c>
      <c r="C163" s="4">
        <v>44998</v>
      </c>
      <c r="D163" s="2" t="s">
        <v>256</v>
      </c>
      <c r="E163" s="2" t="s">
        <v>89</v>
      </c>
      <c r="F163" s="5">
        <v>2543913</v>
      </c>
      <c r="G163" s="6">
        <v>232533</v>
      </c>
      <c r="H163" t="str">
        <f t="shared" si="6"/>
        <v>Come Out in Jesus Name</v>
      </c>
      <c r="I163" t="str">
        <f t="shared" si="7"/>
        <v>comeoutinjesusname</v>
      </c>
      <c r="J163" t="str">
        <f t="shared" si="8"/>
        <v>Fathom Events</v>
      </c>
    </row>
    <row r="164" spans="1:10" ht="18" x14ac:dyDescent="0.2">
      <c r="A164" s="2">
        <v>164</v>
      </c>
      <c r="B164" s="3" t="s">
        <v>1812</v>
      </c>
      <c r="C164" s="4">
        <v>44993</v>
      </c>
      <c r="D164" s="2" t="s">
        <v>139</v>
      </c>
      <c r="E164" s="2" t="s">
        <v>83</v>
      </c>
      <c r="F164" s="5">
        <v>2503604</v>
      </c>
      <c r="G164" s="6">
        <v>228849</v>
      </c>
      <c r="H164" t="str">
        <f t="shared" si="6"/>
        <v>Tu Jhoothi Main Makkaar</v>
      </c>
      <c r="I164" t="str">
        <f t="shared" si="7"/>
        <v>tujhoothimainmakkaar</v>
      </c>
      <c r="J164" t="str">
        <f t="shared" si="8"/>
        <v>Yash Raj Films</v>
      </c>
    </row>
    <row r="165" spans="1:10" ht="18" x14ac:dyDescent="0.2">
      <c r="A165" s="2">
        <v>165</v>
      </c>
      <c r="B165" s="3" t="s">
        <v>1813</v>
      </c>
      <c r="C165" s="4">
        <v>45121</v>
      </c>
      <c r="D165" s="2" t="s">
        <v>135</v>
      </c>
      <c r="E165" s="2" t="s">
        <v>38</v>
      </c>
      <c r="F165" s="5">
        <v>2479031</v>
      </c>
      <c r="G165" s="6">
        <v>226602</v>
      </c>
      <c r="H165" t="str">
        <f t="shared" si="6"/>
        <v>The Miracle Club</v>
      </c>
      <c r="I165" t="str">
        <f t="shared" si="7"/>
        <v>themiracleclub</v>
      </c>
      <c r="J165" t="str">
        <f t="shared" si="8"/>
        <v>Sony Pictures Cla…</v>
      </c>
    </row>
    <row r="166" spans="1:10" ht="18" x14ac:dyDescent="0.2">
      <c r="A166" s="2">
        <v>166</v>
      </c>
      <c r="B166" s="3" t="s">
        <v>1814</v>
      </c>
      <c r="C166" s="4">
        <v>45058</v>
      </c>
      <c r="D166" s="2" t="s">
        <v>413</v>
      </c>
      <c r="E166" s="2" t="s">
        <v>38</v>
      </c>
      <c r="F166" s="5">
        <v>2418546</v>
      </c>
      <c r="G166" s="6">
        <v>221074</v>
      </c>
      <c r="H166" t="str">
        <f t="shared" si="6"/>
        <v>Blackberry</v>
      </c>
      <c r="I166" t="str">
        <f t="shared" si="7"/>
        <v>blackberry</v>
      </c>
      <c r="J166" t="str">
        <f t="shared" si="8"/>
        <v>IFC Films</v>
      </c>
    </row>
    <row r="167" spans="1:10" ht="18" x14ac:dyDescent="0.2">
      <c r="A167" s="2">
        <v>167</v>
      </c>
      <c r="B167" s="3" t="s">
        <v>1815</v>
      </c>
      <c r="C167" s="7">
        <v>32577</v>
      </c>
      <c r="D167" s="2" t="s">
        <v>225</v>
      </c>
      <c r="E167" s="2" t="s">
        <v>55</v>
      </c>
      <c r="F167" s="5">
        <v>2346691</v>
      </c>
      <c r="G167" s="6">
        <v>214506</v>
      </c>
      <c r="H167" t="str">
        <f t="shared" si="6"/>
        <v>Chocolat</v>
      </c>
      <c r="I167" t="str">
        <f t="shared" si="7"/>
        <v>chocolat</v>
      </c>
      <c r="J167" t="str">
        <f t="shared" si="8"/>
        <v>Janus Films</v>
      </c>
    </row>
    <row r="168" spans="1:10" ht="18" x14ac:dyDescent="0.2">
      <c r="A168" s="2">
        <v>168</v>
      </c>
      <c r="B168" s="3" t="s">
        <v>1816</v>
      </c>
      <c r="C168" s="4">
        <v>45009</v>
      </c>
      <c r="D168" s="2" t="s">
        <v>1693</v>
      </c>
      <c r="E168" s="2" t="s">
        <v>55</v>
      </c>
      <c r="F168" s="5">
        <v>2210465</v>
      </c>
      <c r="G168" s="6">
        <v>202053</v>
      </c>
      <c r="H168" t="str">
        <f t="shared" si="6"/>
        <v>A Good Person</v>
      </c>
      <c r="I168" t="str">
        <f t="shared" si="7"/>
        <v>agoodperson</v>
      </c>
      <c r="J168" t="str">
        <f t="shared" si="8"/>
        <v>MGM</v>
      </c>
    </row>
    <row r="169" spans="1:10" ht="18" x14ac:dyDescent="0.2">
      <c r="A169" s="2">
        <v>169</v>
      </c>
      <c r="B169" s="3" t="s">
        <v>1817</v>
      </c>
      <c r="C169" s="4">
        <v>44953</v>
      </c>
      <c r="D169" s="2" t="s">
        <v>1818</v>
      </c>
      <c r="E169" s="2" t="s">
        <v>19</v>
      </c>
      <c r="F169" s="5">
        <v>2138235</v>
      </c>
      <c r="G169" s="6">
        <v>195451</v>
      </c>
      <c r="H169" t="str">
        <f t="shared" si="6"/>
        <v>Fear</v>
      </c>
      <c r="I169" t="str">
        <f t="shared" si="7"/>
        <v>fear</v>
      </c>
      <c r="J169" t="str">
        <f t="shared" si="8"/>
        <v>Hidden Empire Rel…</v>
      </c>
    </row>
    <row r="170" spans="1:10" ht="18" x14ac:dyDescent="0.2">
      <c r="A170" s="2">
        <v>170</v>
      </c>
      <c r="B170" s="3" t="s">
        <v>1819</v>
      </c>
      <c r="C170" s="4">
        <v>45002</v>
      </c>
      <c r="D170" s="2" t="s">
        <v>185</v>
      </c>
      <c r="E170" s="2" t="s">
        <v>38</v>
      </c>
      <c r="F170" s="5">
        <v>2136832</v>
      </c>
      <c r="G170" s="6">
        <v>195323</v>
      </c>
      <c r="H170" t="str">
        <f t="shared" si="6"/>
        <v>Moving On</v>
      </c>
      <c r="I170" t="str">
        <f t="shared" si="7"/>
        <v>movingon</v>
      </c>
      <c r="J170" t="str">
        <f t="shared" si="8"/>
        <v>Roadside Attracti…</v>
      </c>
    </row>
    <row r="171" spans="1:10" ht="18" x14ac:dyDescent="0.2">
      <c r="A171" s="2">
        <v>171</v>
      </c>
      <c r="B171" s="3" t="s">
        <v>1820</v>
      </c>
      <c r="C171" s="4">
        <v>44972</v>
      </c>
      <c r="D171" s="2" t="s">
        <v>256</v>
      </c>
      <c r="E171" s="2" t="s">
        <v>19</v>
      </c>
      <c r="F171" s="5">
        <v>2082898</v>
      </c>
      <c r="G171" s="6">
        <v>190393</v>
      </c>
      <c r="H171" t="str">
        <f t="shared" si="6"/>
        <v>Winnie-The-Pooh: Blood and Ho…</v>
      </c>
      <c r="I171" t="str">
        <f t="shared" si="7"/>
        <v>winniethepoohbloodan</v>
      </c>
      <c r="J171" t="str">
        <f t="shared" si="8"/>
        <v>Fathom Events</v>
      </c>
    </row>
    <row r="172" spans="1:10" ht="18" x14ac:dyDescent="0.2">
      <c r="A172" s="2">
        <v>172</v>
      </c>
      <c r="B172" s="3" t="s">
        <v>1821</v>
      </c>
      <c r="C172" s="4">
        <v>44939</v>
      </c>
      <c r="D172" s="2" t="s">
        <v>1822</v>
      </c>
      <c r="E172" s="2" t="s">
        <v>19</v>
      </c>
      <c r="F172" s="5">
        <v>2052272</v>
      </c>
      <c r="G172" s="6">
        <v>187593</v>
      </c>
      <c r="H172" t="str">
        <f t="shared" si="6"/>
        <v>Skinamarink</v>
      </c>
      <c r="I172" t="str">
        <f t="shared" si="7"/>
        <v>skinamarink</v>
      </c>
      <c r="J172" t="str">
        <f t="shared" si="8"/>
        <v>IFC Midnight</v>
      </c>
    </row>
    <row r="173" spans="1:10" ht="18" x14ac:dyDescent="0.2">
      <c r="A173" s="2">
        <v>173</v>
      </c>
      <c r="B173" s="3" t="s">
        <v>1823</v>
      </c>
      <c r="C173" s="7">
        <v>32339</v>
      </c>
      <c r="D173" s="2" t="s">
        <v>23</v>
      </c>
      <c r="E173" s="2" t="s">
        <v>12</v>
      </c>
      <c r="F173" s="5">
        <v>2048453</v>
      </c>
      <c r="G173" s="6">
        <v>187244</v>
      </c>
      <c r="H173" t="str">
        <f t="shared" si="6"/>
        <v>Die Hard</v>
      </c>
      <c r="I173" t="str">
        <f t="shared" si="7"/>
        <v>diehard</v>
      </c>
      <c r="J173" t="str">
        <f t="shared" si="8"/>
        <v>20th Century Stud…</v>
      </c>
    </row>
    <row r="174" spans="1:10" ht="18" x14ac:dyDescent="0.2">
      <c r="A174" s="2">
        <v>174</v>
      </c>
      <c r="B174" s="3" t="s">
        <v>1824</v>
      </c>
      <c r="C174" s="4">
        <v>45149</v>
      </c>
      <c r="D174" s="2" t="s">
        <v>197</v>
      </c>
      <c r="E174" s="2" t="s">
        <v>55</v>
      </c>
      <c r="F174" s="5">
        <v>1924922</v>
      </c>
      <c r="G174" s="6">
        <v>175953</v>
      </c>
      <c r="H174" t="str">
        <f t="shared" si="6"/>
        <v>Jules</v>
      </c>
      <c r="I174" t="str">
        <f t="shared" si="7"/>
        <v>jules</v>
      </c>
      <c r="J174" t="str">
        <f t="shared" si="8"/>
        <v>Bleecker Street</v>
      </c>
    </row>
    <row r="175" spans="1:10" ht="18" x14ac:dyDescent="0.2">
      <c r="A175" s="2">
        <v>175</v>
      </c>
      <c r="B175" s="3" t="s">
        <v>1825</v>
      </c>
      <c r="C175" s="4">
        <v>44946</v>
      </c>
      <c r="D175" s="2" t="s">
        <v>590</v>
      </c>
      <c r="E175" s="2" t="s">
        <v>8</v>
      </c>
      <c r="F175" s="5">
        <v>1891488</v>
      </c>
      <c r="G175" s="6">
        <v>172897</v>
      </c>
      <c r="H175" t="str">
        <f t="shared" si="6"/>
        <v>That Time I Got Reincarnated …</v>
      </c>
      <c r="I175" t="str">
        <f t="shared" si="7"/>
        <v>thattimeigotreincarna</v>
      </c>
      <c r="J175" t="str">
        <f t="shared" si="8"/>
        <v>Crunchyroll</v>
      </c>
    </row>
    <row r="176" spans="1:10" ht="18" x14ac:dyDescent="0.2">
      <c r="A176" s="2">
        <v>176</v>
      </c>
      <c r="B176" s="3" t="s">
        <v>1826</v>
      </c>
      <c r="C176" s="4">
        <v>45037</v>
      </c>
      <c r="D176" s="2" t="s">
        <v>185</v>
      </c>
      <c r="E176" s="2" t="s">
        <v>38</v>
      </c>
      <c r="F176" s="5">
        <v>1802442</v>
      </c>
      <c r="G176" s="6">
        <v>164757</v>
      </c>
      <c r="H176" t="str">
        <f t="shared" si="6"/>
        <v>Somewhere in Queens</v>
      </c>
      <c r="I176" t="str">
        <f t="shared" si="7"/>
        <v>somewhereinqueens</v>
      </c>
      <c r="J176" t="str">
        <f t="shared" si="8"/>
        <v>Roadside Attracti…</v>
      </c>
    </row>
    <row r="177" spans="1:10" ht="18" x14ac:dyDescent="0.2">
      <c r="A177" s="2">
        <v>177</v>
      </c>
      <c r="B177" s="3" t="s">
        <v>1827</v>
      </c>
      <c r="C177" s="7">
        <v>33697</v>
      </c>
      <c r="D177" s="2" t="s">
        <v>375</v>
      </c>
      <c r="E177" s="2" t="s">
        <v>38</v>
      </c>
      <c r="F177" s="5">
        <v>1796324</v>
      </c>
      <c r="G177" s="6">
        <v>164198</v>
      </c>
      <c r="H177" t="str">
        <f t="shared" si="6"/>
        <v>Delicatessen</v>
      </c>
      <c r="I177" t="str">
        <f t="shared" si="7"/>
        <v>delicatessen</v>
      </c>
      <c r="J177" t="str">
        <f t="shared" si="8"/>
        <v>Rialto Pictures</v>
      </c>
    </row>
    <row r="178" spans="1:10" ht="18" x14ac:dyDescent="0.2">
      <c r="A178" s="2">
        <v>178</v>
      </c>
      <c r="B178" s="3" t="s">
        <v>1828</v>
      </c>
      <c r="C178" s="4">
        <v>45233</v>
      </c>
      <c r="D178" s="2" t="s">
        <v>185</v>
      </c>
      <c r="E178" s="2" t="s">
        <v>50</v>
      </c>
      <c r="F178" s="5">
        <v>1792905</v>
      </c>
      <c r="G178" s="6">
        <v>163885</v>
      </c>
      <c r="H178" t="str">
        <f t="shared" si="6"/>
        <v>The Marsh King’s Daughter</v>
      </c>
      <c r="I178" t="str">
        <f t="shared" si="7"/>
        <v>themarshkingsdaughter</v>
      </c>
      <c r="J178" t="str">
        <f t="shared" si="8"/>
        <v>Roadside Attracti…</v>
      </c>
    </row>
    <row r="179" spans="1:10" ht="18" x14ac:dyDescent="0.2">
      <c r="A179" s="2">
        <v>179</v>
      </c>
      <c r="B179" s="3" t="s">
        <v>1829</v>
      </c>
      <c r="C179" s="4">
        <v>38436</v>
      </c>
      <c r="D179" s="2" t="s">
        <v>77</v>
      </c>
      <c r="E179" s="2" t="s">
        <v>50</v>
      </c>
      <c r="F179" s="5">
        <v>1750719</v>
      </c>
      <c r="G179" s="6">
        <v>160029</v>
      </c>
      <c r="H179" t="str">
        <f t="shared" si="6"/>
        <v>Oldboy</v>
      </c>
      <c r="I179" t="str">
        <f t="shared" si="7"/>
        <v>oldboy</v>
      </c>
      <c r="J179" t="str">
        <f t="shared" si="8"/>
        <v>Neon</v>
      </c>
    </row>
    <row r="180" spans="1:10" ht="18" x14ac:dyDescent="0.2">
      <c r="A180" s="2">
        <v>180</v>
      </c>
      <c r="B180" s="3" t="s">
        <v>1830</v>
      </c>
      <c r="C180" s="4">
        <v>45189</v>
      </c>
      <c r="D180" s="2" t="s">
        <v>260</v>
      </c>
      <c r="E180" s="2" t="s">
        <v>8</v>
      </c>
      <c r="F180" s="5">
        <v>1706355</v>
      </c>
      <c r="G180" s="6">
        <v>155974</v>
      </c>
      <c r="H180" t="str">
        <f t="shared" si="6"/>
        <v>Creation of the Gods I: Kindo…</v>
      </c>
      <c r="I180" t="str">
        <f t="shared" si="7"/>
        <v>creationofthegodsik</v>
      </c>
      <c r="J180" t="str">
        <f t="shared" si="8"/>
        <v>Well Go USA</v>
      </c>
    </row>
    <row r="181" spans="1:10" ht="18" x14ac:dyDescent="0.2">
      <c r="A181" s="2">
        <v>181</v>
      </c>
      <c r="B181" s="3" t="s">
        <v>1009</v>
      </c>
      <c r="C181" s="4">
        <v>45275</v>
      </c>
      <c r="D181" s="2" t="s">
        <v>49</v>
      </c>
      <c r="E181" s="2" t="s">
        <v>38</v>
      </c>
      <c r="F181" s="5">
        <v>1655483</v>
      </c>
      <c r="G181" s="6">
        <v>151324</v>
      </c>
      <c r="H181" t="str">
        <f t="shared" si="6"/>
        <v>American Fiction</v>
      </c>
      <c r="I181" t="str">
        <f t="shared" si="7"/>
        <v>americanfiction</v>
      </c>
      <c r="J181" t="str">
        <f t="shared" si="8"/>
        <v>Amazon MGM Studios</v>
      </c>
    </row>
    <row r="182" spans="1:10" ht="18" x14ac:dyDescent="0.2">
      <c r="A182" s="2">
        <v>182</v>
      </c>
      <c r="B182" s="3" t="s">
        <v>1831</v>
      </c>
      <c r="C182" s="4">
        <v>45184</v>
      </c>
      <c r="D182" s="2" t="s">
        <v>625</v>
      </c>
      <c r="E182" s="2" t="s">
        <v>12</v>
      </c>
      <c r="F182" s="5">
        <v>1607344</v>
      </c>
      <c r="G182" s="6">
        <v>146924</v>
      </c>
      <c r="H182" t="str">
        <f t="shared" si="6"/>
        <v>The Retirement Plan</v>
      </c>
      <c r="I182" t="str">
        <f t="shared" si="7"/>
        <v>theretirementplan</v>
      </c>
      <c r="J182" t="str">
        <f t="shared" si="8"/>
        <v>Falling Forward F…</v>
      </c>
    </row>
    <row r="183" spans="1:10" ht="18" x14ac:dyDescent="0.2">
      <c r="A183" s="2">
        <v>183</v>
      </c>
      <c r="B183" s="3" t="s">
        <v>1832</v>
      </c>
      <c r="C183" s="4">
        <v>45187</v>
      </c>
      <c r="D183" s="2" t="s">
        <v>256</v>
      </c>
      <c r="E183" s="2" t="s">
        <v>89</v>
      </c>
      <c r="F183" s="5">
        <v>1606339</v>
      </c>
      <c r="G183" s="6">
        <v>146832</v>
      </c>
      <c r="H183" t="str">
        <f t="shared" si="6"/>
        <v>Route 60: The Biblical Highway</v>
      </c>
      <c r="I183" t="str">
        <f t="shared" si="7"/>
        <v>route60thebiblicalhi</v>
      </c>
      <c r="J183" t="str">
        <f t="shared" si="8"/>
        <v>Fathom Events</v>
      </c>
    </row>
    <row r="184" spans="1:10" ht="18" x14ac:dyDescent="0.2">
      <c r="A184" s="2">
        <v>184</v>
      </c>
      <c r="B184" s="3" t="s">
        <v>156</v>
      </c>
      <c r="C184" s="4">
        <v>36462</v>
      </c>
      <c r="D184" s="2" t="s">
        <v>256</v>
      </c>
      <c r="E184" s="2" t="s">
        <v>12</v>
      </c>
      <c r="F184" s="5">
        <v>1600000</v>
      </c>
      <c r="G184" s="6">
        <v>146252</v>
      </c>
      <c r="H184" t="str">
        <f t="shared" si="6"/>
        <v>Princess Mononoke</v>
      </c>
      <c r="I184" t="str">
        <f t="shared" si="7"/>
        <v>princessmononoke</v>
      </c>
      <c r="J184" t="str">
        <f t="shared" si="8"/>
        <v>Fathom Events</v>
      </c>
    </row>
    <row r="185" spans="1:10" ht="18" x14ac:dyDescent="0.2">
      <c r="A185" s="2">
        <v>185</v>
      </c>
      <c r="B185" s="3" t="s">
        <v>1833</v>
      </c>
      <c r="C185" s="4">
        <v>45044</v>
      </c>
      <c r="D185" s="2" t="s">
        <v>65</v>
      </c>
      <c r="E185" s="2" t="s">
        <v>12</v>
      </c>
      <c r="F185" s="5">
        <v>1595585</v>
      </c>
      <c r="G185" s="6">
        <v>145849</v>
      </c>
      <c r="H185" t="str">
        <f t="shared" si="6"/>
        <v>Polite Society</v>
      </c>
      <c r="I185" t="str">
        <f t="shared" si="7"/>
        <v>politesociety</v>
      </c>
      <c r="J185" t="str">
        <f t="shared" si="8"/>
        <v>Focus Features</v>
      </c>
    </row>
    <row r="186" spans="1:10" ht="18" x14ac:dyDescent="0.2">
      <c r="A186" s="2">
        <v>186</v>
      </c>
      <c r="B186" s="3" t="s">
        <v>1834</v>
      </c>
      <c r="C186" s="4">
        <v>44855</v>
      </c>
      <c r="D186" s="2" t="s">
        <v>67</v>
      </c>
      <c r="E186" s="2" t="s">
        <v>55</v>
      </c>
      <c r="F186" s="5">
        <v>1555301</v>
      </c>
      <c r="G186" s="6">
        <v>142166</v>
      </c>
      <c r="H186" t="str">
        <f t="shared" si="6"/>
        <v>The Banshees of Inisherin</v>
      </c>
      <c r="I186" t="str">
        <f t="shared" si="7"/>
        <v>thebansheesofinisherin</v>
      </c>
      <c r="J186" t="str">
        <f t="shared" si="8"/>
        <v>Searchlight Pictu…</v>
      </c>
    </row>
    <row r="187" spans="1:10" ht="18" x14ac:dyDescent="0.2">
      <c r="A187" s="2">
        <v>187</v>
      </c>
      <c r="B187" s="3" t="s">
        <v>285</v>
      </c>
      <c r="C187" s="4">
        <v>38301</v>
      </c>
      <c r="D187" s="2" t="s">
        <v>7</v>
      </c>
      <c r="E187" s="2" t="s">
        <v>8</v>
      </c>
      <c r="F187" s="5">
        <v>1519078</v>
      </c>
      <c r="G187" s="6">
        <v>138855</v>
      </c>
      <c r="H187" t="str">
        <f t="shared" si="6"/>
        <v>The Polar Express</v>
      </c>
      <c r="I187" t="str">
        <f t="shared" si="7"/>
        <v>thepolarexpress</v>
      </c>
      <c r="J187" t="str">
        <f t="shared" si="8"/>
        <v>Warner Bros.</v>
      </c>
    </row>
    <row r="188" spans="1:10" ht="18" x14ac:dyDescent="0.2">
      <c r="A188" s="2">
        <v>188</v>
      </c>
      <c r="B188" s="3" t="s">
        <v>1835</v>
      </c>
      <c r="C188" s="4">
        <v>44981</v>
      </c>
      <c r="D188" s="2" t="s">
        <v>1836</v>
      </c>
      <c r="E188" s="2" t="s">
        <v>55</v>
      </c>
      <c r="F188" s="5">
        <v>1500014</v>
      </c>
      <c r="G188" s="6">
        <v>137113</v>
      </c>
      <c r="H188" t="str">
        <f t="shared" si="6"/>
        <v>An Cailín Ciúin</v>
      </c>
      <c r="I188" t="str">
        <f t="shared" si="7"/>
        <v>ancailínciúin</v>
      </c>
      <c r="J188" t="str">
        <f t="shared" si="8"/>
        <v>Super LTD</v>
      </c>
    </row>
    <row r="189" spans="1:10" ht="18" x14ac:dyDescent="0.2">
      <c r="A189" s="2">
        <v>189</v>
      </c>
      <c r="B189" s="3" t="s">
        <v>1837</v>
      </c>
      <c r="C189" s="4">
        <v>45039</v>
      </c>
      <c r="D189" s="2" t="s">
        <v>256</v>
      </c>
      <c r="E189" s="2" t="s">
        <v>229</v>
      </c>
      <c r="F189" s="5">
        <v>1455081</v>
      </c>
      <c r="G189" s="6">
        <v>133006</v>
      </c>
      <c r="H189" t="str">
        <f t="shared" si="6"/>
        <v>Spirited Away: Live on Stage</v>
      </c>
      <c r="I189" t="str">
        <f t="shared" si="7"/>
        <v>spiritedawayliveonst</v>
      </c>
      <c r="J189" t="str">
        <f t="shared" si="8"/>
        <v>Fathom Events</v>
      </c>
    </row>
    <row r="190" spans="1:10" ht="18" x14ac:dyDescent="0.2">
      <c r="A190" s="2">
        <v>190</v>
      </c>
      <c r="B190" s="3" t="s">
        <v>1838</v>
      </c>
      <c r="C190" s="4">
        <v>45205</v>
      </c>
      <c r="D190" s="2" t="s">
        <v>79</v>
      </c>
      <c r="E190" s="2" t="s">
        <v>17</v>
      </c>
      <c r="F190" s="5">
        <v>1453012</v>
      </c>
      <c r="G190" s="6">
        <v>132816</v>
      </c>
      <c r="H190" t="str">
        <f t="shared" si="6"/>
        <v>Dicks: The Musical</v>
      </c>
      <c r="I190" t="str">
        <f t="shared" si="7"/>
        <v>dicksthemusical</v>
      </c>
      <c r="J190" t="str">
        <f t="shared" si="8"/>
        <v>A24</v>
      </c>
    </row>
    <row r="191" spans="1:10" ht="18" x14ac:dyDescent="0.2">
      <c r="A191" s="2">
        <v>191</v>
      </c>
      <c r="B191" s="3" t="s">
        <v>1526</v>
      </c>
      <c r="C191" s="4">
        <v>45261</v>
      </c>
      <c r="D191" s="2" t="s">
        <v>77</v>
      </c>
      <c r="E191" s="2" t="s">
        <v>55</v>
      </c>
      <c r="F191" s="5">
        <v>1425273</v>
      </c>
      <c r="G191" s="6">
        <v>130281</v>
      </c>
      <c r="H191" t="str">
        <f t="shared" si="6"/>
        <v>Eileen</v>
      </c>
      <c r="I191" t="str">
        <f t="shared" si="7"/>
        <v>eileen</v>
      </c>
      <c r="J191" t="str">
        <f t="shared" si="8"/>
        <v>Neon</v>
      </c>
    </row>
    <row r="192" spans="1:10" ht="18" x14ac:dyDescent="0.2">
      <c r="A192" s="2">
        <v>192</v>
      </c>
      <c r="B192" s="3" t="s">
        <v>1839</v>
      </c>
      <c r="C192" s="4">
        <v>44953</v>
      </c>
      <c r="D192" s="2" t="s">
        <v>203</v>
      </c>
      <c r="E192" s="2" t="s">
        <v>83</v>
      </c>
      <c r="F192" s="5">
        <v>1293842</v>
      </c>
      <c r="G192" s="6">
        <v>118267</v>
      </c>
      <c r="H192" t="str">
        <f t="shared" si="6"/>
        <v>Maybe I Do</v>
      </c>
      <c r="I192" t="str">
        <f t="shared" si="7"/>
        <v>maybeido</v>
      </c>
      <c r="J192" t="str">
        <f t="shared" si="8"/>
        <v>Vertical Entertai…</v>
      </c>
    </row>
    <row r="193" spans="1:10" ht="18" x14ac:dyDescent="0.2">
      <c r="A193" s="2">
        <v>193</v>
      </c>
      <c r="B193" s="3" t="s">
        <v>1840</v>
      </c>
      <c r="C193" s="4">
        <v>45135</v>
      </c>
      <c r="D193" s="2" t="s">
        <v>125</v>
      </c>
      <c r="E193" s="2" t="s">
        <v>38</v>
      </c>
      <c r="F193" s="5">
        <v>1291869</v>
      </c>
      <c r="G193" s="6">
        <v>118087</v>
      </c>
      <c r="H193" t="str">
        <f t="shared" si="6"/>
        <v>The First Slam Dunk</v>
      </c>
      <c r="I193" t="str">
        <f t="shared" si="7"/>
        <v>thefirstslamdunk</v>
      </c>
      <c r="J193" t="str">
        <f t="shared" si="8"/>
        <v>GKIDS</v>
      </c>
    </row>
    <row r="194" spans="1:10" ht="18" x14ac:dyDescent="0.2">
      <c r="A194" s="2">
        <v>194</v>
      </c>
      <c r="B194" s="3" t="s">
        <v>1841</v>
      </c>
      <c r="C194" s="4">
        <v>44953</v>
      </c>
      <c r="D194" s="2" t="s">
        <v>228</v>
      </c>
      <c r="E194" s="2" t="s">
        <v>229</v>
      </c>
      <c r="F194" s="5">
        <v>1290000</v>
      </c>
      <c r="G194" s="6">
        <v>117916</v>
      </c>
      <c r="H194" t="str">
        <f t="shared" ref="H194:H257" si="9">IFERROR(TRIM(LEFT(B194,FIND("(",B194)-1)),TRIM(B194))</f>
        <v>Billie Eilish Live at the 02 …</v>
      </c>
      <c r="I194" t="str">
        <f t="shared" ref="I194:I257" si="10">SUBSTITUTE(SUBSTITUTE(SUBSTITUTE(SUBSTITUTE(SUBSTITUTE(SUBSTITUTE(SUBSTITUTE(SUBSTITUTE(SUBSTITUTE(SUBSTITUTE(SUBSTITUTE(SUBSTITUTE(LOWER(LEFT(SUBSTITUTE(H194,"…",""),25)),":",""),",",""),".",""),"'",""),"’",""),"!",""),"*",""),"—",""),"–",""),"-",""),"&amp;","")," ","")</f>
        <v>billieeilishliveatthe</v>
      </c>
      <c r="J194" t="str">
        <f t="shared" ref="J194:J257" si="11">IF(D194="","Other",D194)</f>
        <v>Trafalgar Releasi…</v>
      </c>
    </row>
    <row r="195" spans="1:10" ht="18" x14ac:dyDescent="0.2">
      <c r="A195" s="2">
        <v>195</v>
      </c>
      <c r="B195" s="3" t="s">
        <v>482</v>
      </c>
      <c r="C195" s="4">
        <v>35860</v>
      </c>
      <c r="D195" s="2" t="s">
        <v>256</v>
      </c>
      <c r="E195" s="2" t="s">
        <v>38</v>
      </c>
      <c r="F195" s="5">
        <v>1266945</v>
      </c>
      <c r="G195" s="6">
        <v>115809</v>
      </c>
      <c r="H195" t="str">
        <f t="shared" si="9"/>
        <v>The Big Lebowski</v>
      </c>
      <c r="I195" t="str">
        <f t="shared" si="10"/>
        <v>thebiglebowski</v>
      </c>
      <c r="J195" t="str">
        <f t="shared" si="11"/>
        <v>Fathom Events</v>
      </c>
    </row>
    <row r="196" spans="1:10" ht="18" x14ac:dyDescent="0.2">
      <c r="A196" s="2">
        <v>196</v>
      </c>
      <c r="B196" s="3" t="s">
        <v>149</v>
      </c>
      <c r="C196" s="7">
        <v>31231</v>
      </c>
      <c r="D196" s="2" t="s">
        <v>256</v>
      </c>
      <c r="E196" s="2" t="s">
        <v>8</v>
      </c>
      <c r="F196" s="5">
        <v>1240710</v>
      </c>
      <c r="G196" s="6">
        <v>113410</v>
      </c>
      <c r="H196" t="str">
        <f t="shared" si="9"/>
        <v>Back to the Future</v>
      </c>
      <c r="I196" t="str">
        <f t="shared" si="10"/>
        <v>backtothefuture</v>
      </c>
      <c r="J196" t="str">
        <f t="shared" si="11"/>
        <v>Fathom Events</v>
      </c>
    </row>
    <row r="197" spans="1:10" ht="18" x14ac:dyDescent="0.2">
      <c r="A197" s="2">
        <v>197</v>
      </c>
      <c r="B197" s="3" t="s">
        <v>1842</v>
      </c>
      <c r="C197" s="4">
        <v>44841</v>
      </c>
      <c r="D197" s="2" t="s">
        <v>65</v>
      </c>
      <c r="E197" s="2" t="s">
        <v>55</v>
      </c>
      <c r="F197" s="5">
        <v>1193875</v>
      </c>
      <c r="G197" s="6">
        <v>109129</v>
      </c>
      <c r="H197" t="str">
        <f t="shared" si="9"/>
        <v>TÁR</v>
      </c>
      <c r="I197" t="str">
        <f t="shared" si="10"/>
        <v>tár</v>
      </c>
      <c r="J197" t="str">
        <f t="shared" si="11"/>
        <v>Focus Features</v>
      </c>
    </row>
    <row r="198" spans="1:10" ht="18" x14ac:dyDescent="0.2">
      <c r="A198" s="2">
        <v>198</v>
      </c>
      <c r="B198" s="3" t="s">
        <v>1843</v>
      </c>
      <c r="C198" s="4">
        <v>45009</v>
      </c>
      <c r="D198" s="2" t="s">
        <v>413</v>
      </c>
      <c r="E198" s="2" t="s">
        <v>38</v>
      </c>
      <c r="F198" s="5">
        <v>1188032</v>
      </c>
      <c r="G198" s="6">
        <v>108595</v>
      </c>
      <c r="H198" t="str">
        <f t="shared" si="9"/>
        <v>The Lost King</v>
      </c>
      <c r="I198" t="str">
        <f t="shared" si="10"/>
        <v>thelostking</v>
      </c>
      <c r="J198" t="str">
        <f t="shared" si="11"/>
        <v>IFC Films</v>
      </c>
    </row>
    <row r="199" spans="1:10" ht="18" x14ac:dyDescent="0.2">
      <c r="A199" s="2">
        <v>199</v>
      </c>
      <c r="B199" s="3" t="s">
        <v>1844</v>
      </c>
      <c r="C199" s="4">
        <v>44960</v>
      </c>
      <c r="D199" s="2" t="s">
        <v>590</v>
      </c>
      <c r="E199" s="2" t="s">
        <v>12</v>
      </c>
      <c r="F199" s="5">
        <v>1178448</v>
      </c>
      <c r="G199" s="6">
        <v>107719</v>
      </c>
      <c r="H199" t="str">
        <f t="shared" si="9"/>
        <v>Sword Art Online the Movie -P…</v>
      </c>
      <c r="I199" t="str">
        <f t="shared" si="10"/>
        <v>swordartonlinethemovi</v>
      </c>
      <c r="J199" t="str">
        <f t="shared" si="11"/>
        <v>Crunchyroll</v>
      </c>
    </row>
    <row r="200" spans="1:10" ht="18" x14ac:dyDescent="0.2">
      <c r="A200" s="2">
        <v>200</v>
      </c>
      <c r="B200" s="3" t="s">
        <v>394</v>
      </c>
      <c r="C200" s="4">
        <v>37972</v>
      </c>
      <c r="D200" s="2" t="s">
        <v>256</v>
      </c>
      <c r="E200" s="2" t="s">
        <v>8</v>
      </c>
      <c r="F200" s="5">
        <v>1176085</v>
      </c>
      <c r="G200" s="6">
        <v>107503</v>
      </c>
      <c r="H200" t="str">
        <f t="shared" si="9"/>
        <v>The Lord of the Rings: The Re…</v>
      </c>
      <c r="I200" t="str">
        <f t="shared" si="10"/>
        <v>thelordoftheringsth</v>
      </c>
      <c r="J200" t="str">
        <f t="shared" si="11"/>
        <v>Fathom Events</v>
      </c>
    </row>
    <row r="201" spans="1:10" ht="18" x14ac:dyDescent="0.2">
      <c r="A201" s="2">
        <v>201</v>
      </c>
      <c r="B201" s="3" t="s">
        <v>1845</v>
      </c>
      <c r="C201" s="4">
        <v>45149</v>
      </c>
      <c r="D201" s="2" t="s">
        <v>1799</v>
      </c>
      <c r="E201" s="2" t="s">
        <v>12</v>
      </c>
      <c r="F201" s="5">
        <v>1135000</v>
      </c>
      <c r="G201" s="6">
        <v>103748</v>
      </c>
      <c r="H201" t="str">
        <f t="shared" si="9"/>
        <v>Gadar 2</v>
      </c>
      <c r="I201" t="str">
        <f t="shared" si="10"/>
        <v>gadar2</v>
      </c>
      <c r="J201" t="str">
        <f t="shared" si="11"/>
        <v>Zee Studios</v>
      </c>
    </row>
    <row r="202" spans="1:10" ht="18" x14ac:dyDescent="0.2">
      <c r="A202" s="2">
        <v>202</v>
      </c>
      <c r="B202" s="3" t="s">
        <v>1846</v>
      </c>
      <c r="C202" s="4">
        <v>45184</v>
      </c>
      <c r="D202" s="2" t="s">
        <v>185</v>
      </c>
      <c r="E202" s="2" t="s">
        <v>8</v>
      </c>
      <c r="F202" s="5">
        <v>1125010</v>
      </c>
      <c r="G202" s="6">
        <v>102835</v>
      </c>
      <c r="H202" t="str">
        <f t="shared" si="9"/>
        <v>Camp Hideout</v>
      </c>
      <c r="I202" t="str">
        <f t="shared" si="10"/>
        <v>camphideout</v>
      </c>
      <c r="J202" t="str">
        <f t="shared" si="11"/>
        <v>Roadside Attracti…</v>
      </c>
    </row>
    <row r="203" spans="1:10" ht="18" x14ac:dyDescent="0.2">
      <c r="A203" s="2">
        <v>203</v>
      </c>
      <c r="B203" s="3" t="s">
        <v>1847</v>
      </c>
      <c r="C203" s="4">
        <v>44888</v>
      </c>
      <c r="D203" s="2" t="s">
        <v>10</v>
      </c>
      <c r="E203" s="2" t="s">
        <v>8</v>
      </c>
      <c r="F203" s="5">
        <v>1120039</v>
      </c>
      <c r="G203" s="6">
        <v>102380</v>
      </c>
      <c r="H203" t="str">
        <f t="shared" si="9"/>
        <v>Strange World</v>
      </c>
      <c r="I203" t="str">
        <f t="shared" si="10"/>
        <v>strangeworld</v>
      </c>
      <c r="J203" t="str">
        <f t="shared" si="11"/>
        <v>Walt Disney</v>
      </c>
    </row>
    <row r="204" spans="1:10" ht="18" x14ac:dyDescent="0.2">
      <c r="A204" s="2">
        <v>204</v>
      </c>
      <c r="B204" s="3" t="s">
        <v>1848</v>
      </c>
      <c r="C204" s="4">
        <v>44953</v>
      </c>
      <c r="D204" s="2" t="s">
        <v>79</v>
      </c>
      <c r="E204" s="2" t="s">
        <v>55</v>
      </c>
      <c r="F204" s="5">
        <v>1100114</v>
      </c>
      <c r="G204" s="6">
        <v>100559</v>
      </c>
      <c r="H204" t="str">
        <f t="shared" si="9"/>
        <v>Close</v>
      </c>
      <c r="I204" t="str">
        <f t="shared" si="10"/>
        <v>close</v>
      </c>
      <c r="J204" t="str">
        <f t="shared" si="11"/>
        <v>A24</v>
      </c>
    </row>
    <row r="205" spans="1:10" ht="18" x14ac:dyDescent="0.2">
      <c r="A205" s="2">
        <v>205</v>
      </c>
      <c r="B205" s="3" t="s">
        <v>326</v>
      </c>
      <c r="C205" s="7">
        <v>32843</v>
      </c>
      <c r="D205" s="2" t="s">
        <v>7</v>
      </c>
      <c r="E205" s="2" t="s">
        <v>38</v>
      </c>
      <c r="F205" s="5">
        <v>1098168</v>
      </c>
      <c r="G205" s="6">
        <v>100381</v>
      </c>
      <c r="H205" t="str">
        <f t="shared" si="9"/>
        <v>National Lampoon’s Christmas …</v>
      </c>
      <c r="I205" t="str">
        <f t="shared" si="10"/>
        <v>nationallampoonschrist</v>
      </c>
      <c r="J205" t="str">
        <f t="shared" si="11"/>
        <v>Warner Bros.</v>
      </c>
    </row>
    <row r="206" spans="1:10" ht="18" x14ac:dyDescent="0.2">
      <c r="A206" s="2">
        <v>206</v>
      </c>
      <c r="B206" s="3" t="s">
        <v>1849</v>
      </c>
      <c r="C206" s="4">
        <v>44974</v>
      </c>
      <c r="D206" s="2" t="s">
        <v>197</v>
      </c>
      <c r="E206" s="2" t="s">
        <v>55</v>
      </c>
      <c r="F206" s="5">
        <v>1097067</v>
      </c>
      <c r="G206" s="6">
        <v>100280</v>
      </c>
      <c r="H206" t="str">
        <f t="shared" si="9"/>
        <v>Emily</v>
      </c>
      <c r="I206" t="str">
        <f t="shared" si="10"/>
        <v>emily</v>
      </c>
      <c r="J206" t="str">
        <f t="shared" si="11"/>
        <v>Bleecker Street</v>
      </c>
    </row>
    <row r="207" spans="1:10" ht="18" x14ac:dyDescent="0.2">
      <c r="A207" s="2">
        <v>207</v>
      </c>
      <c r="B207" s="3" t="s">
        <v>1850</v>
      </c>
      <c r="C207" s="4">
        <v>45058</v>
      </c>
      <c r="D207" s="2" t="s">
        <v>33</v>
      </c>
      <c r="E207" s="2" t="s">
        <v>12</v>
      </c>
      <c r="F207" s="5">
        <v>1090155</v>
      </c>
      <c r="G207" s="6">
        <v>99649</v>
      </c>
      <c r="H207" t="str">
        <f t="shared" si="9"/>
        <v>Knights of the Zodiac</v>
      </c>
      <c r="I207" t="str">
        <f t="shared" si="10"/>
        <v>knightsofthezodiac</v>
      </c>
      <c r="J207" t="str">
        <f t="shared" si="11"/>
        <v>Sony Pictures</v>
      </c>
    </row>
    <row r="208" spans="1:10" ht="18" x14ac:dyDescent="0.2">
      <c r="A208" s="2">
        <v>208</v>
      </c>
      <c r="B208" s="3" t="s">
        <v>1851</v>
      </c>
      <c r="C208" s="4">
        <v>44939</v>
      </c>
      <c r="D208" s="2" t="s">
        <v>1852</v>
      </c>
      <c r="E208" s="2" t="s">
        <v>55</v>
      </c>
      <c r="F208" s="5">
        <v>1080000</v>
      </c>
      <c r="G208" s="6">
        <v>98720</v>
      </c>
      <c r="H208" t="str">
        <f t="shared" si="9"/>
        <v>Waltair Veerayya</v>
      </c>
      <c r="I208" t="str">
        <f t="shared" si="10"/>
        <v>waltairveerayya</v>
      </c>
      <c r="J208" t="str">
        <f t="shared" si="11"/>
        <v>Friday Entertainm…</v>
      </c>
    </row>
    <row r="209" spans="1:10" ht="18" x14ac:dyDescent="0.2">
      <c r="A209" s="2">
        <v>209</v>
      </c>
      <c r="B209" s="3" t="s">
        <v>1853</v>
      </c>
      <c r="C209" s="4">
        <v>44921</v>
      </c>
      <c r="D209" s="2" t="s">
        <v>77</v>
      </c>
      <c r="E209" s="2" t="s">
        <v>55</v>
      </c>
      <c r="F209" s="5">
        <v>1001891</v>
      </c>
      <c r="G209" s="6">
        <v>91581</v>
      </c>
      <c r="H209" t="str">
        <f t="shared" si="9"/>
        <v>beurokeo</v>
      </c>
      <c r="I209" t="str">
        <f t="shared" si="10"/>
        <v>beurokeo</v>
      </c>
      <c r="J209" t="str">
        <f t="shared" si="11"/>
        <v>Neon</v>
      </c>
    </row>
    <row r="210" spans="1:10" ht="18" x14ac:dyDescent="0.2">
      <c r="A210" s="2">
        <v>210</v>
      </c>
      <c r="B210" s="3" t="s">
        <v>1854</v>
      </c>
      <c r="C210" s="4">
        <v>45002</v>
      </c>
      <c r="D210" s="2" t="s">
        <v>65</v>
      </c>
      <c r="E210" s="2" t="s">
        <v>50</v>
      </c>
      <c r="F210" s="5">
        <v>918415</v>
      </c>
      <c r="G210" s="6">
        <v>83950</v>
      </c>
      <c r="H210" t="str">
        <f t="shared" si="9"/>
        <v>Inside</v>
      </c>
      <c r="I210" t="str">
        <f t="shared" si="10"/>
        <v>inside</v>
      </c>
      <c r="J210" t="str">
        <f t="shared" si="11"/>
        <v>Focus Features</v>
      </c>
    </row>
    <row r="211" spans="1:10" ht="18" x14ac:dyDescent="0.2">
      <c r="A211" s="2">
        <v>211</v>
      </c>
      <c r="B211" s="3" t="s">
        <v>1855</v>
      </c>
      <c r="C211" s="4">
        <v>45079</v>
      </c>
      <c r="D211" s="2" t="s">
        <v>1149</v>
      </c>
      <c r="E211" s="2" t="s">
        <v>12</v>
      </c>
      <c r="F211" s="5">
        <v>909411</v>
      </c>
      <c r="G211" s="6">
        <v>83127</v>
      </c>
      <c r="H211" t="str">
        <f t="shared" si="9"/>
        <v>The Roundup: No Way Out</v>
      </c>
      <c r="I211" t="str">
        <f t="shared" si="10"/>
        <v>theroundupnowayout</v>
      </c>
      <c r="J211" t="str">
        <f t="shared" si="11"/>
        <v>Capelight Pictures</v>
      </c>
    </row>
    <row r="212" spans="1:10" ht="18" x14ac:dyDescent="0.2">
      <c r="A212" s="2">
        <v>212</v>
      </c>
      <c r="B212" s="3" t="s">
        <v>395</v>
      </c>
      <c r="C212" s="4">
        <v>43413</v>
      </c>
      <c r="D212" s="2" t="s">
        <v>14</v>
      </c>
      <c r="E212" s="2" t="s">
        <v>8</v>
      </c>
      <c r="F212" s="5">
        <v>857560</v>
      </c>
      <c r="G212" s="6">
        <v>78388</v>
      </c>
      <c r="H212" t="str">
        <f t="shared" si="9"/>
        <v>Dr. Seuss’ The Grinch</v>
      </c>
      <c r="I212" t="str">
        <f t="shared" si="10"/>
        <v>drseussthegrinch</v>
      </c>
      <c r="J212" t="str">
        <f t="shared" si="11"/>
        <v>Universal</v>
      </c>
    </row>
    <row r="213" spans="1:10" ht="18" x14ac:dyDescent="0.2">
      <c r="A213" s="2">
        <v>213</v>
      </c>
      <c r="B213" s="3" t="s">
        <v>1856</v>
      </c>
      <c r="C213" s="4">
        <v>45058</v>
      </c>
      <c r="D213" s="2" t="s">
        <v>185</v>
      </c>
      <c r="E213" s="2" t="s">
        <v>38</v>
      </c>
      <c r="F213" s="5">
        <v>855173</v>
      </c>
      <c r="G213" s="6">
        <v>78169</v>
      </c>
      <c r="H213" t="str">
        <f t="shared" si="9"/>
        <v>Fool’s Paradise</v>
      </c>
      <c r="I213" t="str">
        <f t="shared" si="10"/>
        <v>foolsparadise</v>
      </c>
      <c r="J213" t="str">
        <f t="shared" si="11"/>
        <v>Roadside Attracti…</v>
      </c>
    </row>
    <row r="214" spans="1:10" ht="18" x14ac:dyDescent="0.2">
      <c r="A214" s="2">
        <v>214</v>
      </c>
      <c r="B214" s="3" t="s">
        <v>1857</v>
      </c>
      <c r="C214" s="4">
        <v>45223</v>
      </c>
      <c r="D214" s="2" t="s">
        <v>256</v>
      </c>
      <c r="E214" s="2" t="s">
        <v>89</v>
      </c>
      <c r="F214" s="5">
        <v>851398</v>
      </c>
      <c r="G214" s="6">
        <v>77824</v>
      </c>
      <c r="H214" t="str">
        <f t="shared" si="9"/>
        <v>The Domino Revival</v>
      </c>
      <c r="I214" t="str">
        <f t="shared" si="10"/>
        <v>thedominorevival</v>
      </c>
      <c r="J214" t="str">
        <f t="shared" si="11"/>
        <v>Fathom Events</v>
      </c>
    </row>
    <row r="215" spans="1:10" ht="18" x14ac:dyDescent="0.2">
      <c r="A215" s="2">
        <v>215</v>
      </c>
      <c r="B215" s="3" t="s">
        <v>1858</v>
      </c>
      <c r="C215" s="4">
        <v>45114</v>
      </c>
      <c r="D215" s="2" t="s">
        <v>1859</v>
      </c>
      <c r="E215" s="2" t="s">
        <v>50</v>
      </c>
      <c r="F215" s="5">
        <v>820000</v>
      </c>
      <c r="G215" s="6">
        <v>74954</v>
      </c>
      <c r="H215" t="str">
        <f t="shared" si="9"/>
        <v>Lost in the Stars</v>
      </c>
      <c r="I215" t="str">
        <f t="shared" si="10"/>
        <v>lostinthestars</v>
      </c>
      <c r="J215" t="str">
        <f t="shared" si="11"/>
        <v>CMC Pictures</v>
      </c>
    </row>
    <row r="216" spans="1:10" ht="18" x14ac:dyDescent="0.2">
      <c r="A216" s="2">
        <v>216</v>
      </c>
      <c r="B216" s="3" t="s">
        <v>1860</v>
      </c>
      <c r="C216" s="4">
        <v>45240</v>
      </c>
      <c r="D216" s="2" t="s">
        <v>154</v>
      </c>
      <c r="E216" s="2" t="s">
        <v>19</v>
      </c>
      <c r="F216" s="5">
        <v>811818</v>
      </c>
      <c r="G216" s="6">
        <v>74206</v>
      </c>
      <c r="H216" t="str">
        <f t="shared" si="9"/>
        <v>It’s A Wonderful Knife</v>
      </c>
      <c r="I216" t="str">
        <f t="shared" si="10"/>
        <v>itsawonderfulknife</v>
      </c>
      <c r="J216" t="str">
        <f t="shared" si="11"/>
        <v>RLJ Entertainment</v>
      </c>
    </row>
    <row r="217" spans="1:10" ht="18" x14ac:dyDescent="0.2">
      <c r="A217" s="2">
        <v>217</v>
      </c>
      <c r="B217" s="3" t="s">
        <v>1861</v>
      </c>
      <c r="C217" s="4">
        <v>45023</v>
      </c>
      <c r="D217" s="2" t="s">
        <v>413</v>
      </c>
      <c r="E217" s="2" t="s">
        <v>38</v>
      </c>
      <c r="F217" s="5">
        <v>811739</v>
      </c>
      <c r="G217" s="6">
        <v>74199</v>
      </c>
      <c r="H217" t="str">
        <f t="shared" si="9"/>
        <v>Paint</v>
      </c>
      <c r="I217" t="str">
        <f t="shared" si="10"/>
        <v>paint</v>
      </c>
      <c r="J217" t="str">
        <f t="shared" si="11"/>
        <v>IFC Films</v>
      </c>
    </row>
    <row r="218" spans="1:10" ht="18" x14ac:dyDescent="0.2">
      <c r="A218" s="2">
        <v>218</v>
      </c>
      <c r="B218" s="3" t="s">
        <v>1862</v>
      </c>
      <c r="C218" s="4">
        <v>44974</v>
      </c>
      <c r="D218" s="2" t="s">
        <v>260</v>
      </c>
      <c r="E218" s="2" t="s">
        <v>55</v>
      </c>
      <c r="F218" s="5">
        <v>803189</v>
      </c>
      <c r="G218" s="6">
        <v>73418</v>
      </c>
      <c r="H218" t="str">
        <f t="shared" si="9"/>
        <v>Hidden Blade</v>
      </c>
      <c r="I218" t="str">
        <f t="shared" si="10"/>
        <v>hiddenblade</v>
      </c>
      <c r="J218" t="str">
        <f t="shared" si="11"/>
        <v>Well Go USA</v>
      </c>
    </row>
    <row r="219" spans="1:10" ht="18" x14ac:dyDescent="0.2">
      <c r="A219" s="2">
        <v>219</v>
      </c>
      <c r="B219" s="3" t="s">
        <v>1863</v>
      </c>
      <c r="C219" s="4">
        <v>44974</v>
      </c>
      <c r="D219" s="2" t="s">
        <v>135</v>
      </c>
      <c r="E219" s="2" t="s">
        <v>55</v>
      </c>
      <c r="F219" s="5">
        <v>798774</v>
      </c>
      <c r="G219" s="6">
        <v>73014</v>
      </c>
      <c r="H219" t="str">
        <f t="shared" si="9"/>
        <v>Retour à Séoul</v>
      </c>
      <c r="I219" t="str">
        <f t="shared" si="10"/>
        <v>retouràséoul</v>
      </c>
      <c r="J219" t="str">
        <f t="shared" si="11"/>
        <v>Sony Pictures Cla…</v>
      </c>
    </row>
    <row r="220" spans="1:10" ht="18" x14ac:dyDescent="0.2">
      <c r="A220" s="2">
        <v>220</v>
      </c>
      <c r="B220" s="3" t="s">
        <v>1864</v>
      </c>
      <c r="C220" s="4">
        <v>45205</v>
      </c>
      <c r="D220" s="2" t="s">
        <v>77</v>
      </c>
      <c r="E220" s="2" t="s">
        <v>50</v>
      </c>
      <c r="F220" s="5">
        <v>780266</v>
      </c>
      <c r="G220" s="6">
        <v>71322</v>
      </c>
      <c r="H220" t="str">
        <f t="shared" si="9"/>
        <v>The Royal Hotel</v>
      </c>
      <c r="I220" t="str">
        <f t="shared" si="10"/>
        <v>theroyalhotel</v>
      </c>
      <c r="J220" t="str">
        <f t="shared" si="11"/>
        <v>Neon</v>
      </c>
    </row>
    <row r="221" spans="1:10" ht="18" x14ac:dyDescent="0.2">
      <c r="A221" s="2">
        <v>221</v>
      </c>
      <c r="B221" s="3" t="s">
        <v>1865</v>
      </c>
      <c r="C221" s="4">
        <v>44939</v>
      </c>
      <c r="D221" s="2" t="s">
        <v>1866</v>
      </c>
      <c r="E221" s="2" t="s">
        <v>19</v>
      </c>
      <c r="F221" s="5">
        <v>765218</v>
      </c>
      <c r="G221" s="6">
        <v>69947</v>
      </c>
      <c r="H221" t="str">
        <f t="shared" si="9"/>
        <v>The Devil Conspiracy</v>
      </c>
      <c r="I221" t="str">
        <f t="shared" si="10"/>
        <v>thedevilconspiracy</v>
      </c>
      <c r="J221" t="str">
        <f t="shared" si="11"/>
        <v>Third Day Product…</v>
      </c>
    </row>
    <row r="222" spans="1:10" ht="18" x14ac:dyDescent="0.2">
      <c r="A222" s="2">
        <v>222</v>
      </c>
      <c r="B222" s="3" t="s">
        <v>1867</v>
      </c>
      <c r="C222" s="4">
        <v>45114</v>
      </c>
      <c r="D222" s="2" t="s">
        <v>228</v>
      </c>
      <c r="E222" s="2" t="s">
        <v>229</v>
      </c>
      <c r="F222" s="5">
        <v>760000</v>
      </c>
      <c r="G222" s="6">
        <v>69470</v>
      </c>
      <c r="H222" t="str">
        <f t="shared" si="9"/>
        <v>ODESZA: The Last Goodbye Cine…</v>
      </c>
      <c r="I222" t="str">
        <f t="shared" si="10"/>
        <v>odeszathelastgoodbye</v>
      </c>
      <c r="J222" t="str">
        <f t="shared" si="11"/>
        <v>Trafalgar Releasi…</v>
      </c>
    </row>
    <row r="223" spans="1:10" ht="18" x14ac:dyDescent="0.2">
      <c r="A223" s="2">
        <v>223</v>
      </c>
      <c r="B223" s="3" t="s">
        <v>1868</v>
      </c>
      <c r="C223" s="4">
        <v>45023</v>
      </c>
      <c r="D223" s="2" t="s">
        <v>79</v>
      </c>
      <c r="E223" s="2" t="s">
        <v>55</v>
      </c>
      <c r="F223" s="5">
        <v>754483</v>
      </c>
      <c r="G223" s="6">
        <v>68966</v>
      </c>
      <c r="H223" t="str">
        <f t="shared" si="9"/>
        <v>Showing Up</v>
      </c>
      <c r="I223" t="str">
        <f t="shared" si="10"/>
        <v>showingup</v>
      </c>
      <c r="J223" t="str">
        <f t="shared" si="11"/>
        <v>A24</v>
      </c>
    </row>
    <row r="224" spans="1:10" ht="18" x14ac:dyDescent="0.2">
      <c r="A224" s="2">
        <v>224</v>
      </c>
      <c r="B224" s="3" t="s">
        <v>1869</v>
      </c>
      <c r="C224" s="4">
        <v>45023</v>
      </c>
      <c r="D224" s="2" t="s">
        <v>77</v>
      </c>
      <c r="E224" s="2" t="s">
        <v>55</v>
      </c>
      <c r="F224" s="5">
        <v>750010</v>
      </c>
      <c r="G224" s="6">
        <v>68557</v>
      </c>
      <c r="H224" t="str">
        <f t="shared" si="9"/>
        <v>How to Blow Up a Pipeline</v>
      </c>
      <c r="I224" t="str">
        <f t="shared" si="10"/>
        <v>howtoblowupapipeline</v>
      </c>
      <c r="J224" t="str">
        <f t="shared" si="11"/>
        <v>Neon</v>
      </c>
    </row>
    <row r="225" spans="1:10" ht="18" x14ac:dyDescent="0.2">
      <c r="A225" s="2">
        <v>225</v>
      </c>
      <c r="B225" s="3" t="s">
        <v>1870</v>
      </c>
      <c r="C225" s="7">
        <v>27524</v>
      </c>
      <c r="D225" s="2" t="s">
        <v>284</v>
      </c>
      <c r="E225" s="2" t="s">
        <v>38</v>
      </c>
      <c r="F225" s="5">
        <v>734696</v>
      </c>
      <c r="G225" s="6">
        <v>67157</v>
      </c>
      <c r="H225" t="str">
        <f t="shared" si="9"/>
        <v>Monty Python and the Holy Gra…</v>
      </c>
      <c r="I225" t="str">
        <f t="shared" si="10"/>
        <v>montypythonandtheholy</v>
      </c>
      <c r="J225" t="str">
        <f t="shared" si="11"/>
        <v>Iconic Releasing</v>
      </c>
    </row>
    <row r="226" spans="1:10" ht="18" x14ac:dyDescent="0.2">
      <c r="A226" s="2">
        <v>226</v>
      </c>
      <c r="B226" s="3" t="s">
        <v>1871</v>
      </c>
      <c r="C226" s="4">
        <v>45058</v>
      </c>
      <c r="D226" s="2" t="s">
        <v>242</v>
      </c>
      <c r="E226" s="2" t="s">
        <v>8</v>
      </c>
      <c r="F226" s="5">
        <v>711005</v>
      </c>
      <c r="G226" s="6">
        <v>64991</v>
      </c>
      <c r="H226" t="str">
        <f t="shared" si="9"/>
        <v>Rally Road Racers</v>
      </c>
      <c r="I226" t="str">
        <f t="shared" si="10"/>
        <v>rallyroadracers</v>
      </c>
      <c r="J226" t="str">
        <f t="shared" si="11"/>
        <v>Viva Pictures</v>
      </c>
    </row>
    <row r="227" spans="1:10" ht="18" x14ac:dyDescent="0.2">
      <c r="A227" s="2">
        <v>227</v>
      </c>
      <c r="B227" s="3" t="s">
        <v>136</v>
      </c>
      <c r="C227" s="7">
        <v>27565</v>
      </c>
      <c r="D227" s="2" t="s">
        <v>14</v>
      </c>
      <c r="E227" s="2" t="s">
        <v>50</v>
      </c>
      <c r="F227" s="5">
        <v>708515</v>
      </c>
      <c r="G227" s="6">
        <v>64764</v>
      </c>
      <c r="H227" t="str">
        <f t="shared" si="9"/>
        <v>Jaws</v>
      </c>
      <c r="I227" t="str">
        <f t="shared" si="10"/>
        <v>jaws</v>
      </c>
      <c r="J227" t="str">
        <f t="shared" si="11"/>
        <v>Universal</v>
      </c>
    </row>
    <row r="228" spans="1:10" ht="18" x14ac:dyDescent="0.2">
      <c r="A228" s="2">
        <v>228</v>
      </c>
      <c r="B228" s="3" t="s">
        <v>411</v>
      </c>
      <c r="C228" s="4">
        <v>40501</v>
      </c>
      <c r="D228" s="2" t="s">
        <v>7</v>
      </c>
      <c r="E228" s="2" t="s">
        <v>8</v>
      </c>
      <c r="F228" s="5">
        <v>706013</v>
      </c>
      <c r="G228" s="6">
        <v>64535</v>
      </c>
      <c r="H228" t="str">
        <f t="shared" si="9"/>
        <v>Harry Potter and the Deathly …</v>
      </c>
      <c r="I228" t="str">
        <f t="shared" si="10"/>
        <v>harrypotterandthedeat</v>
      </c>
      <c r="J228" t="str">
        <f t="shared" si="11"/>
        <v>Warner Bros.</v>
      </c>
    </row>
    <row r="229" spans="1:10" ht="18" x14ac:dyDescent="0.2">
      <c r="A229" s="2">
        <v>229</v>
      </c>
      <c r="B229" s="3" t="s">
        <v>1872</v>
      </c>
      <c r="C229" s="4">
        <v>45058</v>
      </c>
      <c r="D229" s="2" t="s">
        <v>135</v>
      </c>
      <c r="E229" s="2" t="s">
        <v>89</v>
      </c>
      <c r="F229" s="5">
        <v>705355</v>
      </c>
      <c r="G229" s="6">
        <v>64475</v>
      </c>
      <c r="H229" t="str">
        <f t="shared" si="9"/>
        <v>It Ain’t Over</v>
      </c>
      <c r="I229" t="str">
        <f t="shared" si="10"/>
        <v>itaintover</v>
      </c>
      <c r="J229" t="str">
        <f t="shared" si="11"/>
        <v>Sony Pictures Cla…</v>
      </c>
    </row>
    <row r="230" spans="1:10" ht="18" x14ac:dyDescent="0.2">
      <c r="A230" s="2">
        <v>230</v>
      </c>
      <c r="B230" s="3" t="s">
        <v>215</v>
      </c>
      <c r="C230" s="4">
        <v>36847</v>
      </c>
      <c r="D230" s="2" t="s">
        <v>14</v>
      </c>
      <c r="E230" s="2" t="s">
        <v>8</v>
      </c>
      <c r="F230" s="5">
        <v>700795</v>
      </c>
      <c r="G230" s="6">
        <v>64058</v>
      </c>
      <c r="H230" t="str">
        <f t="shared" si="9"/>
        <v>How the Grinch Stole Christmas</v>
      </c>
      <c r="I230" t="str">
        <f t="shared" si="10"/>
        <v>howthegrinchstolechri</v>
      </c>
      <c r="J230" t="str">
        <f t="shared" si="11"/>
        <v>Universal</v>
      </c>
    </row>
    <row r="231" spans="1:10" ht="18" x14ac:dyDescent="0.2">
      <c r="A231" s="2">
        <v>231</v>
      </c>
      <c r="B231" s="3" t="s">
        <v>372</v>
      </c>
      <c r="C231" s="7">
        <v>31205</v>
      </c>
      <c r="D231" s="2" t="s">
        <v>7</v>
      </c>
      <c r="E231" s="2" t="s">
        <v>8</v>
      </c>
      <c r="F231" s="5">
        <v>693408</v>
      </c>
      <c r="G231" s="6">
        <v>63383</v>
      </c>
      <c r="H231" t="str">
        <f t="shared" si="9"/>
        <v>The Goonies</v>
      </c>
      <c r="I231" t="str">
        <f t="shared" si="10"/>
        <v>thegoonies</v>
      </c>
      <c r="J231" t="str">
        <f t="shared" si="11"/>
        <v>Warner Bros.</v>
      </c>
    </row>
    <row r="232" spans="1:10" ht="18" x14ac:dyDescent="0.2">
      <c r="A232" s="2">
        <v>232</v>
      </c>
      <c r="B232" s="3" t="s">
        <v>1873</v>
      </c>
      <c r="C232" s="4">
        <v>45142</v>
      </c>
      <c r="D232" s="2" t="s">
        <v>135</v>
      </c>
      <c r="E232" s="2" t="s">
        <v>38</v>
      </c>
      <c r="F232" s="5">
        <v>675257</v>
      </c>
      <c r="G232" s="6">
        <v>61724</v>
      </c>
      <c r="H232" t="str">
        <f t="shared" si="9"/>
        <v>Shortcomings</v>
      </c>
      <c r="I232" t="str">
        <f t="shared" si="10"/>
        <v>shortcomings</v>
      </c>
      <c r="J232" t="str">
        <f t="shared" si="11"/>
        <v>Sony Pictures Cla…</v>
      </c>
    </row>
    <row r="233" spans="1:10" ht="18" x14ac:dyDescent="0.2">
      <c r="A233" s="2">
        <v>233</v>
      </c>
      <c r="B233" s="3" t="s">
        <v>1874</v>
      </c>
      <c r="C233" s="4">
        <v>44888</v>
      </c>
      <c r="D233" s="2" t="s">
        <v>33</v>
      </c>
      <c r="E233" s="2" t="s">
        <v>12</v>
      </c>
      <c r="F233" s="5">
        <v>673996</v>
      </c>
      <c r="G233" s="6">
        <v>61608</v>
      </c>
      <c r="H233" t="str">
        <f t="shared" si="9"/>
        <v>Devotion</v>
      </c>
      <c r="I233" t="str">
        <f t="shared" si="10"/>
        <v>devotion</v>
      </c>
      <c r="J233" t="str">
        <f t="shared" si="11"/>
        <v>Sony Pictures</v>
      </c>
    </row>
    <row r="234" spans="1:10" ht="18" x14ac:dyDescent="0.2">
      <c r="A234" s="2">
        <v>234</v>
      </c>
      <c r="B234" s="3" t="s">
        <v>1875</v>
      </c>
      <c r="C234" s="4">
        <v>45065</v>
      </c>
      <c r="D234" s="2" t="s">
        <v>289</v>
      </c>
      <c r="E234" s="2" t="s">
        <v>50</v>
      </c>
      <c r="F234" s="5">
        <v>667114</v>
      </c>
      <c r="G234" s="6">
        <v>60979</v>
      </c>
      <c r="H234" t="str">
        <f t="shared" si="9"/>
        <v>Master Gardener</v>
      </c>
      <c r="I234" t="str">
        <f t="shared" si="10"/>
        <v>mastergardener</v>
      </c>
      <c r="J234" t="str">
        <f t="shared" si="11"/>
        <v>Magnolia Pictures</v>
      </c>
    </row>
    <row r="235" spans="1:10" ht="18" x14ac:dyDescent="0.2">
      <c r="A235" s="2">
        <v>235</v>
      </c>
      <c r="B235" s="3" t="s">
        <v>1247</v>
      </c>
      <c r="C235" s="4">
        <v>45247</v>
      </c>
      <c r="D235" s="2" t="s">
        <v>175</v>
      </c>
      <c r="E235" s="2" t="s">
        <v>55</v>
      </c>
      <c r="F235" s="5">
        <v>664762</v>
      </c>
      <c r="G235" s="6">
        <v>60764</v>
      </c>
      <c r="H235" t="str">
        <f t="shared" si="9"/>
        <v>Kuolleet lehdet</v>
      </c>
      <c r="I235" t="str">
        <f t="shared" si="10"/>
        <v>kuolleetlehdet</v>
      </c>
      <c r="J235" t="str">
        <f t="shared" si="11"/>
        <v>MUBI</v>
      </c>
    </row>
    <row r="236" spans="1:10" ht="18" x14ac:dyDescent="0.2">
      <c r="A236" s="2">
        <v>236</v>
      </c>
      <c r="B236" s="3" t="s">
        <v>1876</v>
      </c>
      <c r="C236" s="4">
        <v>45205</v>
      </c>
      <c r="D236" s="2" t="s">
        <v>203</v>
      </c>
      <c r="E236" s="2" t="s">
        <v>83</v>
      </c>
      <c r="F236" s="5">
        <v>658009</v>
      </c>
      <c r="G236" s="6">
        <v>60147</v>
      </c>
      <c r="H236" t="str">
        <f t="shared" si="9"/>
        <v>She Came to Me</v>
      </c>
      <c r="I236" t="str">
        <f t="shared" si="10"/>
        <v>shecametome</v>
      </c>
      <c r="J236" t="str">
        <f t="shared" si="11"/>
        <v>Vertical Entertai…</v>
      </c>
    </row>
    <row r="237" spans="1:10" ht="18" x14ac:dyDescent="0.2">
      <c r="A237" s="2">
        <v>237</v>
      </c>
      <c r="B237" s="3" t="s">
        <v>1284</v>
      </c>
      <c r="C237" s="7">
        <v>32232</v>
      </c>
      <c r="D237" s="2" t="s">
        <v>7</v>
      </c>
      <c r="E237" s="2" t="s">
        <v>38</v>
      </c>
      <c r="F237" s="5">
        <v>654293</v>
      </c>
      <c r="G237" s="6">
        <v>59807</v>
      </c>
      <c r="H237" t="str">
        <f t="shared" si="9"/>
        <v>Beetlejuice</v>
      </c>
      <c r="I237" t="str">
        <f t="shared" si="10"/>
        <v>beetlejuice</v>
      </c>
      <c r="J237" t="str">
        <f t="shared" si="11"/>
        <v>Warner Bros.</v>
      </c>
    </row>
    <row r="238" spans="1:10" ht="18" x14ac:dyDescent="0.2">
      <c r="A238" s="2">
        <v>238</v>
      </c>
      <c r="B238" s="3" t="s">
        <v>1877</v>
      </c>
      <c r="C238" s="4">
        <v>45205</v>
      </c>
      <c r="D238" s="2" t="s">
        <v>289</v>
      </c>
      <c r="E238" s="2" t="s">
        <v>89</v>
      </c>
      <c r="F238" s="5">
        <v>648299</v>
      </c>
      <c r="G238" s="6">
        <v>59260</v>
      </c>
      <c r="H238" t="str">
        <f t="shared" si="9"/>
        <v>Joan Baez I Am a Noise</v>
      </c>
      <c r="I238" t="str">
        <f t="shared" si="10"/>
        <v>joanbaeziamanoise</v>
      </c>
      <c r="J238" t="str">
        <f t="shared" si="11"/>
        <v>Magnolia Pictures</v>
      </c>
    </row>
    <row r="239" spans="1:10" ht="18" x14ac:dyDescent="0.2">
      <c r="A239" s="2">
        <v>239</v>
      </c>
      <c r="B239" s="3" t="s">
        <v>501</v>
      </c>
      <c r="C239" s="4">
        <v>37932</v>
      </c>
      <c r="D239" s="2" t="s">
        <v>14</v>
      </c>
      <c r="E239" s="2" t="s">
        <v>83</v>
      </c>
      <c r="F239" s="5">
        <v>632273</v>
      </c>
      <c r="G239" s="6">
        <v>57795</v>
      </c>
      <c r="H239" t="str">
        <f t="shared" si="9"/>
        <v>Love Actually</v>
      </c>
      <c r="I239" t="str">
        <f t="shared" si="10"/>
        <v>loveactually</v>
      </c>
      <c r="J239" t="str">
        <f t="shared" si="11"/>
        <v>Universal</v>
      </c>
    </row>
    <row r="240" spans="1:10" ht="18" x14ac:dyDescent="0.2">
      <c r="A240" s="2">
        <v>240</v>
      </c>
      <c r="B240" s="3" t="s">
        <v>1878</v>
      </c>
      <c r="C240" s="4">
        <v>44883</v>
      </c>
      <c r="D240" s="2" t="s">
        <v>225</v>
      </c>
      <c r="E240" s="2" t="s">
        <v>55</v>
      </c>
      <c r="F240" s="5">
        <v>629087</v>
      </c>
      <c r="G240" s="6">
        <v>57503</v>
      </c>
      <c r="H240" t="str">
        <f t="shared" si="9"/>
        <v>EO</v>
      </c>
      <c r="I240" t="str">
        <f t="shared" si="10"/>
        <v>eo</v>
      </c>
      <c r="J240" t="str">
        <f t="shared" si="11"/>
        <v>Janus Films</v>
      </c>
    </row>
    <row r="241" spans="1:10" ht="18" x14ac:dyDescent="0.2">
      <c r="A241" s="2">
        <v>241</v>
      </c>
      <c r="B241" s="3" t="s">
        <v>1879</v>
      </c>
      <c r="C241" s="4">
        <v>44918</v>
      </c>
      <c r="D241" s="2" t="s">
        <v>413</v>
      </c>
      <c r="E241" s="2" t="s">
        <v>55</v>
      </c>
      <c r="F241" s="5">
        <v>629049</v>
      </c>
      <c r="G241" s="6">
        <v>57500</v>
      </c>
      <c r="H241" t="str">
        <f t="shared" si="9"/>
        <v>Corsage</v>
      </c>
      <c r="I241" t="str">
        <f t="shared" si="10"/>
        <v>corsage</v>
      </c>
      <c r="J241" t="str">
        <f t="shared" si="11"/>
        <v>IFC Films</v>
      </c>
    </row>
    <row r="242" spans="1:10" ht="18" x14ac:dyDescent="0.2">
      <c r="A242" s="2">
        <v>242</v>
      </c>
      <c r="B242" s="3" t="s">
        <v>1385</v>
      </c>
      <c r="C242" s="7">
        <v>27024</v>
      </c>
      <c r="D242" s="2" t="s">
        <v>256</v>
      </c>
      <c r="E242" s="2" t="s">
        <v>19</v>
      </c>
      <c r="F242" s="5">
        <v>609605</v>
      </c>
      <c r="G242" s="6">
        <v>55723</v>
      </c>
      <c r="H242" t="str">
        <f t="shared" si="9"/>
        <v>The Exorcist</v>
      </c>
      <c r="I242" t="str">
        <f t="shared" si="10"/>
        <v>theexorcist</v>
      </c>
      <c r="J242" t="str">
        <f t="shared" si="11"/>
        <v>Fathom Events</v>
      </c>
    </row>
    <row r="243" spans="1:10" ht="18" x14ac:dyDescent="0.2">
      <c r="A243" s="2">
        <v>243</v>
      </c>
      <c r="B243" s="3" t="s">
        <v>1880</v>
      </c>
      <c r="C243" s="4">
        <v>44855</v>
      </c>
      <c r="D243" s="2" t="s">
        <v>79</v>
      </c>
      <c r="E243" s="2" t="s">
        <v>55</v>
      </c>
      <c r="F243" s="5">
        <v>609419</v>
      </c>
      <c r="G243" s="6">
        <v>55706</v>
      </c>
      <c r="H243" t="str">
        <f t="shared" si="9"/>
        <v>Aftersun</v>
      </c>
      <c r="I243" t="str">
        <f t="shared" si="10"/>
        <v>aftersun</v>
      </c>
      <c r="J243" t="str">
        <f t="shared" si="11"/>
        <v>A24</v>
      </c>
    </row>
    <row r="244" spans="1:10" ht="18" x14ac:dyDescent="0.2">
      <c r="A244" s="2">
        <v>244</v>
      </c>
      <c r="B244" s="3" t="s">
        <v>1881</v>
      </c>
      <c r="C244" s="4">
        <v>45142</v>
      </c>
      <c r="D244" s="2" t="s">
        <v>313</v>
      </c>
      <c r="E244" s="2" t="s">
        <v>314</v>
      </c>
      <c r="F244" s="5">
        <v>608599</v>
      </c>
      <c r="G244" s="6">
        <v>55631</v>
      </c>
      <c r="H244" t="str">
        <f t="shared" si="9"/>
        <v>CatVideoFest 2023</v>
      </c>
      <c r="I244" t="str">
        <f t="shared" si="10"/>
        <v>catvideofest2023</v>
      </c>
      <c r="J244" t="str">
        <f t="shared" si="11"/>
        <v>Oscilloscope Pict…</v>
      </c>
    </row>
    <row r="245" spans="1:10" ht="18" x14ac:dyDescent="0.2">
      <c r="A245" s="2">
        <v>245</v>
      </c>
      <c r="B245" s="3" t="s">
        <v>1882</v>
      </c>
      <c r="C245" s="4">
        <v>44937</v>
      </c>
      <c r="D245" s="2" t="s">
        <v>256</v>
      </c>
      <c r="E245" s="2" t="s">
        <v>12</v>
      </c>
      <c r="F245" s="5">
        <v>601490</v>
      </c>
      <c r="G245" s="6">
        <v>54981</v>
      </c>
      <c r="H245" t="str">
        <f t="shared" si="9"/>
        <v>Shin Ultraman</v>
      </c>
      <c r="I245" t="str">
        <f t="shared" si="10"/>
        <v>shinultraman</v>
      </c>
      <c r="J245" t="str">
        <f t="shared" si="11"/>
        <v>Fathom Events</v>
      </c>
    </row>
    <row r="246" spans="1:10" ht="18" x14ac:dyDescent="0.2">
      <c r="A246" s="2">
        <v>246</v>
      </c>
      <c r="B246" s="3" t="s">
        <v>301</v>
      </c>
      <c r="C246" s="4">
        <v>36392</v>
      </c>
      <c r="D246" s="2" t="s">
        <v>284</v>
      </c>
      <c r="E246" s="2" t="s">
        <v>55</v>
      </c>
      <c r="F246" s="5">
        <v>580000</v>
      </c>
      <c r="G246" s="6">
        <v>53016</v>
      </c>
      <c r="H246" t="str">
        <f t="shared" si="9"/>
        <v>Perfect Blue</v>
      </c>
      <c r="I246" t="str">
        <f t="shared" si="10"/>
        <v>perfectblue</v>
      </c>
      <c r="J246" t="str">
        <f t="shared" si="11"/>
        <v>Iconic Releasing</v>
      </c>
    </row>
    <row r="247" spans="1:10" ht="18" x14ac:dyDescent="0.2">
      <c r="A247" s="2">
        <v>247</v>
      </c>
      <c r="B247" s="3" t="s">
        <v>1883</v>
      </c>
      <c r="C247" s="4">
        <v>45033</v>
      </c>
      <c r="D247" s="2" t="s">
        <v>256</v>
      </c>
      <c r="E247" s="2" t="s">
        <v>55</v>
      </c>
      <c r="F247" s="5">
        <v>578323</v>
      </c>
      <c r="G247" s="6">
        <v>52863</v>
      </c>
      <c r="H247" t="str">
        <f t="shared" si="9"/>
        <v>Mirando al Cielo</v>
      </c>
      <c r="I247" t="str">
        <f t="shared" si="10"/>
        <v>mirandoalcielo</v>
      </c>
      <c r="J247" t="str">
        <f t="shared" si="11"/>
        <v>Fathom Events</v>
      </c>
    </row>
    <row r="248" spans="1:10" ht="18" x14ac:dyDescent="0.2">
      <c r="A248" s="2">
        <v>248</v>
      </c>
      <c r="B248" s="3" t="s">
        <v>1251</v>
      </c>
      <c r="C248" s="4">
        <v>44743</v>
      </c>
      <c r="D248" s="2" t="s">
        <v>14</v>
      </c>
      <c r="E248" s="2" t="s">
        <v>8</v>
      </c>
      <c r="F248" s="5">
        <v>575555</v>
      </c>
      <c r="G248" s="6">
        <v>52610</v>
      </c>
      <c r="H248" t="str">
        <f t="shared" si="9"/>
        <v>Minions: The Rise of Gru</v>
      </c>
      <c r="I248" t="str">
        <f t="shared" si="10"/>
        <v>minionstheriseofgru</v>
      </c>
      <c r="J248" t="str">
        <f t="shared" si="11"/>
        <v>Universal</v>
      </c>
    </row>
    <row r="249" spans="1:10" ht="18" x14ac:dyDescent="0.2">
      <c r="A249" s="2">
        <v>249</v>
      </c>
      <c r="B249" s="3" t="s">
        <v>1884</v>
      </c>
      <c r="C249" s="4">
        <v>40823</v>
      </c>
      <c r="D249" s="2" t="s">
        <v>256</v>
      </c>
      <c r="E249" s="2" t="s">
        <v>55</v>
      </c>
      <c r="F249" s="5">
        <v>567563</v>
      </c>
      <c r="G249" s="6">
        <v>51880</v>
      </c>
      <c r="H249" t="str">
        <f t="shared" si="9"/>
        <v>The Way</v>
      </c>
      <c r="I249" t="str">
        <f t="shared" si="10"/>
        <v>theway</v>
      </c>
      <c r="J249" t="str">
        <f t="shared" si="11"/>
        <v>Fathom Events</v>
      </c>
    </row>
    <row r="250" spans="1:10" ht="18" x14ac:dyDescent="0.2">
      <c r="A250" s="2">
        <v>250</v>
      </c>
      <c r="B250" s="3" t="s">
        <v>1885</v>
      </c>
      <c r="C250" s="4">
        <v>45219</v>
      </c>
      <c r="D250" s="2" t="s">
        <v>135</v>
      </c>
      <c r="E250" s="2" t="s">
        <v>83</v>
      </c>
      <c r="F250" s="5">
        <v>559820</v>
      </c>
      <c r="G250" s="6">
        <v>51172</v>
      </c>
      <c r="H250" t="str">
        <f t="shared" si="9"/>
        <v>The Persian Version</v>
      </c>
      <c r="I250" t="str">
        <f t="shared" si="10"/>
        <v>thepersianversion</v>
      </c>
      <c r="J250" t="str">
        <f t="shared" si="11"/>
        <v>Sony Pictures Cla…</v>
      </c>
    </row>
    <row r="251" spans="1:10" ht="18" x14ac:dyDescent="0.2">
      <c r="A251" s="2">
        <v>251</v>
      </c>
      <c r="B251" s="3" t="s">
        <v>1886</v>
      </c>
      <c r="C251" s="7">
        <v>30659</v>
      </c>
      <c r="D251" s="2" t="s">
        <v>256</v>
      </c>
      <c r="E251" s="2" t="s">
        <v>55</v>
      </c>
      <c r="F251" s="5">
        <v>558600</v>
      </c>
      <c r="G251" s="6">
        <v>51060</v>
      </c>
      <c r="H251" t="str">
        <f t="shared" si="9"/>
        <v>Scarface</v>
      </c>
      <c r="I251" t="str">
        <f t="shared" si="10"/>
        <v>scarface</v>
      </c>
      <c r="J251" t="str">
        <f t="shared" si="11"/>
        <v>Fathom Events</v>
      </c>
    </row>
    <row r="252" spans="1:10" ht="18" x14ac:dyDescent="0.2">
      <c r="A252" s="2">
        <v>252</v>
      </c>
      <c r="B252" s="3" t="s">
        <v>1887</v>
      </c>
      <c r="C252" s="4">
        <v>44974</v>
      </c>
      <c r="D252" s="2" t="s">
        <v>65</v>
      </c>
      <c r="E252" s="2" t="s">
        <v>55</v>
      </c>
      <c r="F252" s="5">
        <v>556585</v>
      </c>
      <c r="G252" s="6">
        <v>50876</v>
      </c>
      <c r="H252" t="str">
        <f t="shared" si="9"/>
        <v>Of an Age</v>
      </c>
      <c r="I252" t="str">
        <f t="shared" si="10"/>
        <v>ofanage</v>
      </c>
      <c r="J252" t="str">
        <f t="shared" si="11"/>
        <v>Focus Features</v>
      </c>
    </row>
    <row r="253" spans="1:10" ht="18" x14ac:dyDescent="0.2">
      <c r="A253" s="2">
        <v>253</v>
      </c>
      <c r="B253" s="3" t="s">
        <v>1888</v>
      </c>
      <c r="C253" s="4">
        <v>45142</v>
      </c>
      <c r="D253" s="2" t="s">
        <v>175</v>
      </c>
      <c r="E253" s="2" t="s">
        <v>55</v>
      </c>
      <c r="F253" s="5">
        <v>551611</v>
      </c>
      <c r="G253" s="6">
        <v>50421</v>
      </c>
      <c r="H253" t="str">
        <f t="shared" si="9"/>
        <v>Passages</v>
      </c>
      <c r="I253" t="str">
        <f t="shared" si="10"/>
        <v>passages</v>
      </c>
      <c r="J253" t="str">
        <f t="shared" si="11"/>
        <v>MUBI</v>
      </c>
    </row>
    <row r="254" spans="1:10" ht="18" x14ac:dyDescent="0.2">
      <c r="A254" s="2">
        <v>254</v>
      </c>
      <c r="B254" s="3" t="s">
        <v>1889</v>
      </c>
      <c r="C254" s="4">
        <v>45205</v>
      </c>
      <c r="D254" s="2" t="s">
        <v>413</v>
      </c>
      <c r="E254" s="2" t="s">
        <v>19</v>
      </c>
      <c r="F254" s="5">
        <v>546626</v>
      </c>
      <c r="G254" s="6">
        <v>49966</v>
      </c>
      <c r="H254" t="str">
        <f t="shared" si="9"/>
        <v>When Evil Lurks</v>
      </c>
      <c r="I254" t="str">
        <f t="shared" si="10"/>
        <v>whenevillurks</v>
      </c>
      <c r="J254" t="str">
        <f t="shared" si="11"/>
        <v>IFC Films</v>
      </c>
    </row>
    <row r="255" spans="1:10" ht="18" x14ac:dyDescent="0.2">
      <c r="A255" s="2">
        <v>255</v>
      </c>
      <c r="B255" s="3" t="s">
        <v>1890</v>
      </c>
      <c r="C255" s="4">
        <v>44644</v>
      </c>
      <c r="D255" s="2" t="s">
        <v>316</v>
      </c>
      <c r="E255" s="2" t="s">
        <v>12</v>
      </c>
      <c r="F255" s="5">
        <v>542214</v>
      </c>
      <c r="G255" s="6">
        <v>49563</v>
      </c>
      <c r="H255" t="str">
        <f t="shared" si="9"/>
        <v>RRR</v>
      </c>
      <c r="I255" t="str">
        <f t="shared" si="10"/>
        <v>rrr</v>
      </c>
      <c r="J255" t="str">
        <f t="shared" si="11"/>
        <v>Variance Films</v>
      </c>
    </row>
    <row r="256" spans="1:10" ht="18" x14ac:dyDescent="0.2">
      <c r="A256" s="2">
        <v>256</v>
      </c>
      <c r="B256" s="3" t="s">
        <v>1891</v>
      </c>
      <c r="C256" s="4">
        <v>45030</v>
      </c>
      <c r="D256" s="2" t="s">
        <v>187</v>
      </c>
      <c r="E256" s="2" t="s">
        <v>55</v>
      </c>
      <c r="F256" s="5">
        <v>541633</v>
      </c>
      <c r="G256" s="6">
        <v>49509</v>
      </c>
      <c r="H256" t="str">
        <f t="shared" si="9"/>
        <v>Sweetwater</v>
      </c>
      <c r="I256" t="str">
        <f t="shared" si="10"/>
        <v>sweetwater</v>
      </c>
      <c r="J256" t="str">
        <f t="shared" si="11"/>
        <v>Briarcliff Entert…</v>
      </c>
    </row>
    <row r="257" spans="1:10" ht="18" x14ac:dyDescent="0.2">
      <c r="A257" s="2">
        <v>257</v>
      </c>
      <c r="B257" s="3" t="s">
        <v>1892</v>
      </c>
      <c r="C257" s="4">
        <v>44967</v>
      </c>
      <c r="D257" s="2" t="s">
        <v>413</v>
      </c>
      <c r="E257" s="2" t="s">
        <v>19</v>
      </c>
      <c r="F257" s="5">
        <v>538551</v>
      </c>
      <c r="G257" s="6">
        <v>49228</v>
      </c>
      <c r="H257" t="str">
        <f t="shared" si="9"/>
        <v>Consecration</v>
      </c>
      <c r="I257" t="str">
        <f t="shared" si="10"/>
        <v>consecration</v>
      </c>
      <c r="J257" t="str">
        <f t="shared" si="11"/>
        <v>IFC Films</v>
      </c>
    </row>
    <row r="258" spans="1:10" ht="18" x14ac:dyDescent="0.2">
      <c r="A258" s="2">
        <v>258</v>
      </c>
      <c r="B258" s="3" t="s">
        <v>1893</v>
      </c>
      <c r="C258" s="4">
        <v>45065</v>
      </c>
      <c r="D258" s="2" t="s">
        <v>77</v>
      </c>
      <c r="E258" s="2" t="s">
        <v>50</v>
      </c>
      <c r="F258" s="5">
        <v>535201</v>
      </c>
      <c r="G258" s="6">
        <v>48921</v>
      </c>
      <c r="H258" t="str">
        <f t="shared" ref="H258:H321" si="12">IFERROR(TRIM(LEFT(B258,FIND("(",B258)-1)),TRIM(B258))</f>
        <v>Sanctuary</v>
      </c>
      <c r="I258" t="str">
        <f t="shared" ref="I258:I321" si="13">SUBSTITUTE(SUBSTITUTE(SUBSTITUTE(SUBSTITUTE(SUBSTITUTE(SUBSTITUTE(SUBSTITUTE(SUBSTITUTE(SUBSTITUTE(SUBSTITUTE(SUBSTITUTE(SUBSTITUTE(LOWER(LEFT(SUBSTITUTE(H258,"…",""),25)),":",""),",",""),".",""),"'",""),"’",""),"!",""),"*",""),"—",""),"–",""),"-",""),"&amp;","")," ","")</f>
        <v>sanctuary</v>
      </c>
      <c r="J258" t="str">
        <f t="shared" ref="J258:J321" si="14">IF(D258="","Other",D258)</f>
        <v>Neon</v>
      </c>
    </row>
    <row r="259" spans="1:10" ht="18" x14ac:dyDescent="0.2">
      <c r="A259" s="2">
        <v>259</v>
      </c>
      <c r="B259" s="3" t="s">
        <v>1894</v>
      </c>
      <c r="C259" s="7">
        <v>32729</v>
      </c>
      <c r="D259" s="2" t="s">
        <v>1231</v>
      </c>
      <c r="E259" s="2" t="s">
        <v>8</v>
      </c>
      <c r="F259" s="5">
        <v>520104</v>
      </c>
      <c r="G259" s="6">
        <v>47541</v>
      </c>
      <c r="H259" t="str">
        <f t="shared" si="12"/>
        <v>The Abyss</v>
      </c>
      <c r="I259" t="str">
        <f t="shared" si="13"/>
        <v>theabyss</v>
      </c>
      <c r="J259" t="str">
        <f t="shared" si="14"/>
        <v>20th Century Fox</v>
      </c>
    </row>
    <row r="260" spans="1:10" ht="18" x14ac:dyDescent="0.2">
      <c r="A260" s="2">
        <v>260</v>
      </c>
      <c r="B260" s="3" t="s">
        <v>1275</v>
      </c>
      <c r="C260" s="4">
        <v>39647</v>
      </c>
      <c r="D260" s="2" t="s">
        <v>7</v>
      </c>
      <c r="E260" s="2" t="s">
        <v>12</v>
      </c>
      <c r="F260" s="5">
        <v>514544</v>
      </c>
      <c r="G260" s="6">
        <v>47033</v>
      </c>
      <c r="H260" t="str">
        <f t="shared" si="12"/>
        <v>The Dark Knight</v>
      </c>
      <c r="I260" t="str">
        <f t="shared" si="13"/>
        <v>thedarkknight</v>
      </c>
      <c r="J260" t="str">
        <f t="shared" si="14"/>
        <v>Warner Bros.</v>
      </c>
    </row>
    <row r="261" spans="1:10" ht="18" x14ac:dyDescent="0.2">
      <c r="A261" s="2">
        <v>261</v>
      </c>
      <c r="B261" s="3" t="s">
        <v>1895</v>
      </c>
      <c r="C261" s="4">
        <v>45205</v>
      </c>
      <c r="D261" s="2" t="s">
        <v>135</v>
      </c>
      <c r="E261" s="2" t="s">
        <v>324</v>
      </c>
      <c r="F261" s="5">
        <v>503992</v>
      </c>
      <c r="G261" s="6">
        <v>46069</v>
      </c>
      <c r="H261" t="str">
        <f t="shared" si="12"/>
        <v>Strange Way of Life</v>
      </c>
      <c r="I261" t="str">
        <f t="shared" si="13"/>
        <v>strangewayoflife</v>
      </c>
      <c r="J261" t="str">
        <f t="shared" si="14"/>
        <v>Sony Pictures Cla…</v>
      </c>
    </row>
    <row r="262" spans="1:10" ht="18" x14ac:dyDescent="0.2">
      <c r="A262" s="2">
        <v>262</v>
      </c>
      <c r="B262" s="3" t="s">
        <v>1896</v>
      </c>
      <c r="C262" s="4">
        <v>45170</v>
      </c>
      <c r="D262" s="2" t="s">
        <v>203</v>
      </c>
      <c r="E262" s="2" t="s">
        <v>50</v>
      </c>
      <c r="F262" s="5">
        <v>503378</v>
      </c>
      <c r="G262" s="6">
        <v>46013</v>
      </c>
      <c r="H262" t="str">
        <f t="shared" si="12"/>
        <v>The Good Mother</v>
      </c>
      <c r="I262" t="str">
        <f t="shared" si="13"/>
        <v>thegoodmother</v>
      </c>
      <c r="J262" t="str">
        <f t="shared" si="14"/>
        <v>Vertical Entertai…</v>
      </c>
    </row>
    <row r="263" spans="1:10" ht="18" x14ac:dyDescent="0.2">
      <c r="A263" s="2">
        <v>263</v>
      </c>
      <c r="B263" s="3" t="s">
        <v>1897</v>
      </c>
      <c r="C263" s="4">
        <v>44841</v>
      </c>
      <c r="D263" s="2" t="s">
        <v>77</v>
      </c>
      <c r="E263" s="2" t="s">
        <v>70</v>
      </c>
      <c r="F263" s="5">
        <v>490677</v>
      </c>
      <c r="G263" s="6">
        <v>44852</v>
      </c>
      <c r="H263" t="str">
        <f t="shared" si="12"/>
        <v>Triangle of Sadness</v>
      </c>
      <c r="I263" t="str">
        <f t="shared" si="13"/>
        <v>triangleofsadness</v>
      </c>
      <c r="J263" t="str">
        <f t="shared" si="14"/>
        <v>Neon</v>
      </c>
    </row>
    <row r="264" spans="1:10" ht="18" x14ac:dyDescent="0.2">
      <c r="A264" s="2">
        <v>264</v>
      </c>
      <c r="B264" s="3" t="s">
        <v>255</v>
      </c>
      <c r="C264" s="7">
        <v>29364</v>
      </c>
      <c r="D264" s="2" t="s">
        <v>256</v>
      </c>
      <c r="E264" s="2" t="s">
        <v>19</v>
      </c>
      <c r="F264" s="5">
        <v>484267</v>
      </c>
      <c r="G264" s="6">
        <v>44266</v>
      </c>
      <c r="H264" t="str">
        <f t="shared" si="12"/>
        <v>The Shining</v>
      </c>
      <c r="I264" t="str">
        <f t="shared" si="13"/>
        <v>theshining</v>
      </c>
      <c r="J264" t="str">
        <f t="shared" si="14"/>
        <v>Fathom Events</v>
      </c>
    </row>
    <row r="265" spans="1:10" ht="18" x14ac:dyDescent="0.2">
      <c r="A265" s="2">
        <v>265</v>
      </c>
      <c r="B265" s="3" t="s">
        <v>1425</v>
      </c>
      <c r="C265" s="4">
        <v>45268</v>
      </c>
      <c r="D265" s="2" t="s">
        <v>1426</v>
      </c>
      <c r="E265" s="2" t="s">
        <v>12</v>
      </c>
      <c r="F265" s="5">
        <v>468027</v>
      </c>
      <c r="G265" s="6">
        <v>42781</v>
      </c>
      <c r="H265" t="str">
        <f t="shared" si="12"/>
        <v>The Oath</v>
      </c>
      <c r="I265" t="str">
        <f t="shared" si="13"/>
        <v>theoath</v>
      </c>
      <c r="J265" t="str">
        <f t="shared" si="14"/>
        <v>Freestyle Releasi…</v>
      </c>
    </row>
    <row r="266" spans="1:10" ht="18" x14ac:dyDescent="0.2">
      <c r="A266" s="2">
        <v>266</v>
      </c>
      <c r="B266" s="3" t="s">
        <v>1035</v>
      </c>
      <c r="C266" s="4">
        <v>45275</v>
      </c>
      <c r="D266" s="2" t="s">
        <v>79</v>
      </c>
      <c r="E266" s="2" t="s">
        <v>55</v>
      </c>
      <c r="F266" s="5">
        <v>463787</v>
      </c>
      <c r="G266" s="6">
        <v>42394</v>
      </c>
      <c r="H266" t="str">
        <f t="shared" si="12"/>
        <v>The Zone of Interest</v>
      </c>
      <c r="I266" t="str">
        <f t="shared" si="13"/>
        <v>thezoneofinterest</v>
      </c>
      <c r="J266" t="str">
        <f t="shared" si="14"/>
        <v>A24</v>
      </c>
    </row>
    <row r="267" spans="1:10" ht="18" x14ac:dyDescent="0.2">
      <c r="A267" s="2">
        <v>267</v>
      </c>
      <c r="B267" s="3" t="s">
        <v>655</v>
      </c>
      <c r="C267" s="4">
        <v>39857</v>
      </c>
      <c r="D267" s="2" t="s">
        <v>7</v>
      </c>
      <c r="E267" s="2" t="s">
        <v>89</v>
      </c>
      <c r="F267" s="5">
        <v>463240</v>
      </c>
      <c r="G267" s="6">
        <v>42344</v>
      </c>
      <c r="H267" t="str">
        <f t="shared" si="12"/>
        <v>Under the Sea 3D</v>
      </c>
      <c r="I267" t="str">
        <f t="shared" si="13"/>
        <v>underthesea3d</v>
      </c>
      <c r="J267" t="str">
        <f t="shared" si="14"/>
        <v>Warner Bros.</v>
      </c>
    </row>
    <row r="268" spans="1:10" ht="18" x14ac:dyDescent="0.2">
      <c r="A268" s="2">
        <v>268</v>
      </c>
      <c r="B268" s="3" t="s">
        <v>1898</v>
      </c>
      <c r="C268" s="4">
        <v>36868</v>
      </c>
      <c r="D268" s="2" t="s">
        <v>135</v>
      </c>
      <c r="E268" s="2" t="s">
        <v>12</v>
      </c>
      <c r="F268" s="5">
        <v>451549</v>
      </c>
      <c r="G268" s="6">
        <v>41275</v>
      </c>
      <c r="H268" t="str">
        <f t="shared" si="12"/>
        <v>Crouching Tiger, Hidden Dragon</v>
      </c>
      <c r="I268" t="str">
        <f t="shared" si="13"/>
        <v>crouchingtigerhiddend</v>
      </c>
      <c r="J268" t="str">
        <f t="shared" si="14"/>
        <v>Sony Pictures Cla…</v>
      </c>
    </row>
    <row r="269" spans="1:10" ht="18" x14ac:dyDescent="0.2">
      <c r="A269" s="2">
        <v>269</v>
      </c>
      <c r="B269" s="3" t="s">
        <v>1899</v>
      </c>
      <c r="C269" s="4">
        <v>44946</v>
      </c>
      <c r="D269" s="2" t="s">
        <v>135</v>
      </c>
      <c r="E269" s="2" t="s">
        <v>55</v>
      </c>
      <c r="F269" s="5">
        <v>449650</v>
      </c>
      <c r="G269" s="6">
        <v>41101</v>
      </c>
      <c r="H269" t="str">
        <f t="shared" si="12"/>
        <v>The Son</v>
      </c>
      <c r="I269" t="str">
        <f t="shared" si="13"/>
        <v>theson</v>
      </c>
      <c r="J269" t="str">
        <f t="shared" si="14"/>
        <v>Sony Pictures Cla…</v>
      </c>
    </row>
    <row r="270" spans="1:10" ht="18" x14ac:dyDescent="0.2">
      <c r="A270" s="2">
        <v>270</v>
      </c>
      <c r="B270" s="3" t="s">
        <v>1900</v>
      </c>
      <c r="C270" s="4">
        <v>45047</v>
      </c>
      <c r="D270" s="2" t="s">
        <v>256</v>
      </c>
      <c r="E270" s="2" t="s">
        <v>89</v>
      </c>
      <c r="F270" s="5">
        <v>447912</v>
      </c>
      <c r="G270" s="6">
        <v>40943</v>
      </c>
      <c r="H270" t="str">
        <f t="shared" si="12"/>
        <v>Corazón de Padre</v>
      </c>
      <c r="I270" t="str">
        <f t="shared" si="13"/>
        <v>corazóndepadre</v>
      </c>
      <c r="J270" t="str">
        <f t="shared" si="14"/>
        <v>Fathom Events</v>
      </c>
    </row>
    <row r="271" spans="1:10" ht="18" x14ac:dyDescent="0.2">
      <c r="A271" s="2">
        <v>271</v>
      </c>
      <c r="B271" s="3" t="s">
        <v>1901</v>
      </c>
      <c r="C271" s="7">
        <v>32451</v>
      </c>
      <c r="D271" s="2" t="s">
        <v>256</v>
      </c>
      <c r="E271" s="2" t="s">
        <v>50</v>
      </c>
      <c r="F271" s="5">
        <v>439050</v>
      </c>
      <c r="G271" s="6">
        <v>40133</v>
      </c>
      <c r="H271" t="str">
        <f t="shared" si="12"/>
        <v>They Live</v>
      </c>
      <c r="I271" t="str">
        <f t="shared" si="13"/>
        <v>theylive</v>
      </c>
      <c r="J271" t="str">
        <f t="shared" si="14"/>
        <v>Fathom Events</v>
      </c>
    </row>
    <row r="272" spans="1:10" ht="18" x14ac:dyDescent="0.2">
      <c r="A272" s="2">
        <v>272</v>
      </c>
      <c r="B272" s="3" t="s">
        <v>1902</v>
      </c>
      <c r="C272" s="4">
        <v>45198</v>
      </c>
      <c r="D272" s="2" t="s">
        <v>135</v>
      </c>
      <c r="E272" s="2" t="s">
        <v>89</v>
      </c>
      <c r="F272" s="5">
        <v>432479</v>
      </c>
      <c r="G272" s="6">
        <v>39532</v>
      </c>
      <c r="H272" t="str">
        <f t="shared" si="12"/>
        <v>Carlos</v>
      </c>
      <c r="I272" t="str">
        <f t="shared" si="13"/>
        <v>carlos</v>
      </c>
      <c r="J272" t="str">
        <f t="shared" si="14"/>
        <v>Sony Pictures Cla…</v>
      </c>
    </row>
    <row r="273" spans="1:10" ht="18" x14ac:dyDescent="0.2">
      <c r="A273" s="2">
        <v>273</v>
      </c>
      <c r="B273" s="3" t="s">
        <v>1903</v>
      </c>
      <c r="C273" s="4">
        <v>45177</v>
      </c>
      <c r="D273" s="2" t="s">
        <v>316</v>
      </c>
      <c r="E273" s="2" t="s">
        <v>38</v>
      </c>
      <c r="F273" s="5">
        <v>409476</v>
      </c>
      <c r="G273" s="6">
        <v>37429</v>
      </c>
      <c r="H273" t="str">
        <f t="shared" si="12"/>
        <v>Amerikatsi</v>
      </c>
      <c r="I273" t="str">
        <f t="shared" si="13"/>
        <v>amerikatsi</v>
      </c>
      <c r="J273" t="str">
        <f t="shared" si="14"/>
        <v>Variance Films</v>
      </c>
    </row>
    <row r="274" spans="1:10" ht="18" x14ac:dyDescent="0.2">
      <c r="A274" s="2">
        <v>274</v>
      </c>
      <c r="B274" s="3" t="s">
        <v>1904</v>
      </c>
      <c r="C274" s="4">
        <v>45177</v>
      </c>
      <c r="D274" s="2" t="s">
        <v>443</v>
      </c>
      <c r="E274" s="2" t="s">
        <v>55</v>
      </c>
      <c r="F274" s="5">
        <v>407838</v>
      </c>
      <c r="G274" s="6">
        <v>37280</v>
      </c>
      <c r="H274" t="str">
        <f t="shared" si="12"/>
        <v>Aristotle and Dante Discover …</v>
      </c>
      <c r="I274" t="str">
        <f t="shared" si="13"/>
        <v>aristotleanddantedisco</v>
      </c>
      <c r="J274" t="str">
        <f t="shared" si="14"/>
        <v>Blue Fox Entertai…</v>
      </c>
    </row>
    <row r="275" spans="1:10" ht="18" x14ac:dyDescent="0.2">
      <c r="A275" s="2">
        <v>275</v>
      </c>
      <c r="B275" s="3" t="s">
        <v>1905</v>
      </c>
      <c r="C275" s="4">
        <v>45086</v>
      </c>
      <c r="D275" s="2" t="s">
        <v>443</v>
      </c>
      <c r="E275" s="2" t="s">
        <v>55</v>
      </c>
      <c r="F275" s="5">
        <v>379890</v>
      </c>
      <c r="G275" s="6">
        <v>34725</v>
      </c>
      <c r="H275" t="str">
        <f t="shared" si="12"/>
        <v>Mending the Line</v>
      </c>
      <c r="I275" t="str">
        <f t="shared" si="13"/>
        <v>mendingtheline</v>
      </c>
      <c r="J275" t="str">
        <f t="shared" si="14"/>
        <v>Blue Fox Entertai…</v>
      </c>
    </row>
    <row r="276" spans="1:10" ht="18" x14ac:dyDescent="0.2">
      <c r="A276" s="2">
        <v>276</v>
      </c>
      <c r="B276" s="3" t="s">
        <v>1906</v>
      </c>
      <c r="C276" s="4">
        <v>44736</v>
      </c>
      <c r="D276" s="2" t="s">
        <v>7</v>
      </c>
      <c r="E276" s="2" t="s">
        <v>55</v>
      </c>
      <c r="F276" s="5">
        <v>376105</v>
      </c>
      <c r="G276" s="6">
        <v>34379</v>
      </c>
      <c r="H276" t="str">
        <f t="shared" si="12"/>
        <v>Elvis</v>
      </c>
      <c r="I276" t="str">
        <f t="shared" si="13"/>
        <v>elvis</v>
      </c>
      <c r="J276" t="str">
        <f t="shared" si="14"/>
        <v>Warner Bros.</v>
      </c>
    </row>
    <row r="277" spans="1:10" ht="18" x14ac:dyDescent="0.2">
      <c r="A277" s="2">
        <v>277</v>
      </c>
      <c r="B277" s="3" t="s">
        <v>1203</v>
      </c>
      <c r="C277" s="7">
        <v>14482</v>
      </c>
      <c r="D277" s="2" t="s">
        <v>7</v>
      </c>
      <c r="E277" s="2" t="s">
        <v>17</v>
      </c>
      <c r="F277" s="5">
        <v>351435</v>
      </c>
      <c r="G277" s="6">
        <v>32124</v>
      </c>
      <c r="H277" t="str">
        <f t="shared" si="12"/>
        <v>The Wizard of Oz</v>
      </c>
      <c r="I277" t="str">
        <f t="shared" si="13"/>
        <v>thewizardofoz</v>
      </c>
      <c r="J277" t="str">
        <f t="shared" si="14"/>
        <v>Warner Bros.</v>
      </c>
    </row>
    <row r="278" spans="1:10" ht="18" x14ac:dyDescent="0.2">
      <c r="A278" s="2">
        <v>278</v>
      </c>
      <c r="B278" s="3" t="s">
        <v>1073</v>
      </c>
      <c r="C278" s="4">
        <v>45282</v>
      </c>
      <c r="D278" s="2" t="s">
        <v>67</v>
      </c>
      <c r="E278" s="2" t="s">
        <v>55</v>
      </c>
      <c r="F278" s="5">
        <v>346515</v>
      </c>
      <c r="G278" s="6">
        <v>31674</v>
      </c>
      <c r="H278" t="str">
        <f t="shared" si="12"/>
        <v>All of Us Strangers</v>
      </c>
      <c r="I278" t="str">
        <f t="shared" si="13"/>
        <v>allofusstrangers</v>
      </c>
      <c r="J278" t="str">
        <f t="shared" si="14"/>
        <v>Searchlight Pictu…</v>
      </c>
    </row>
    <row r="279" spans="1:10" ht="18" x14ac:dyDescent="0.2">
      <c r="A279" s="2">
        <v>279</v>
      </c>
      <c r="B279" s="3" t="s">
        <v>1907</v>
      </c>
      <c r="C279" s="4">
        <v>45204</v>
      </c>
      <c r="D279" s="2" t="s">
        <v>256</v>
      </c>
      <c r="E279" s="2" t="s">
        <v>55</v>
      </c>
      <c r="F279" s="5">
        <v>345937</v>
      </c>
      <c r="G279" s="6">
        <v>31621</v>
      </c>
      <c r="H279" t="str">
        <f t="shared" si="12"/>
        <v>Mother Teresa &amp; Me</v>
      </c>
      <c r="I279" t="str">
        <f t="shared" si="13"/>
        <v>motherteresame</v>
      </c>
      <c r="J279" t="str">
        <f t="shared" si="14"/>
        <v>Fathom Events</v>
      </c>
    </row>
    <row r="280" spans="1:10" ht="18" x14ac:dyDescent="0.2">
      <c r="A280" s="2">
        <v>280</v>
      </c>
      <c r="B280" s="3" t="s">
        <v>1908</v>
      </c>
      <c r="C280" s="4">
        <v>45126</v>
      </c>
      <c r="D280" s="2" t="s">
        <v>607</v>
      </c>
      <c r="E280" s="2" t="s">
        <v>324</v>
      </c>
      <c r="F280" s="5">
        <v>340017</v>
      </c>
      <c r="G280" s="6">
        <v>31080</v>
      </c>
      <c r="H280" t="str">
        <f t="shared" si="12"/>
        <v>Go West</v>
      </c>
      <c r="I280" t="str">
        <f t="shared" si="13"/>
        <v>gowest</v>
      </c>
      <c r="J280" t="str">
        <f t="shared" si="14"/>
        <v>Purdie Distributi…</v>
      </c>
    </row>
    <row r="281" spans="1:10" ht="18" x14ac:dyDescent="0.2">
      <c r="A281" s="2">
        <v>281</v>
      </c>
      <c r="B281" s="3" t="s">
        <v>1909</v>
      </c>
      <c r="C281" s="4">
        <v>43368</v>
      </c>
      <c r="D281" s="2" t="s">
        <v>284</v>
      </c>
      <c r="E281" s="2" t="s">
        <v>19</v>
      </c>
      <c r="F281" s="5">
        <v>339946</v>
      </c>
      <c r="G281" s="6">
        <v>31074</v>
      </c>
      <c r="H281" t="str">
        <f t="shared" si="12"/>
        <v>Terrifier</v>
      </c>
      <c r="I281" t="str">
        <f t="shared" si="13"/>
        <v>terrifier</v>
      </c>
      <c r="J281" t="str">
        <f t="shared" si="14"/>
        <v>Iconic Releasing</v>
      </c>
    </row>
    <row r="282" spans="1:10" ht="18" x14ac:dyDescent="0.2">
      <c r="A282" s="2">
        <v>282</v>
      </c>
      <c r="B282" s="3" t="s">
        <v>1910</v>
      </c>
      <c r="C282" s="4">
        <v>45178</v>
      </c>
      <c r="D282" s="2" t="s">
        <v>284</v>
      </c>
      <c r="E282" s="2" t="s">
        <v>229</v>
      </c>
      <c r="F282" s="5">
        <v>336498</v>
      </c>
      <c r="G282" s="6">
        <v>30759</v>
      </c>
      <c r="H282" t="str">
        <f t="shared" si="12"/>
        <v>UFC 293: Adesyana vs. Strickl…</v>
      </c>
      <c r="I282" t="str">
        <f t="shared" si="13"/>
        <v>ufc293adesyanavsstr</v>
      </c>
      <c r="J282" t="str">
        <f t="shared" si="14"/>
        <v>Iconic Releasing</v>
      </c>
    </row>
    <row r="283" spans="1:10" ht="18" x14ac:dyDescent="0.2">
      <c r="A283" s="2">
        <v>283</v>
      </c>
      <c r="B283" s="3" t="s">
        <v>1911</v>
      </c>
      <c r="C283" s="4">
        <v>44981</v>
      </c>
      <c r="D283" s="2" t="s">
        <v>1912</v>
      </c>
      <c r="E283" s="2" t="s">
        <v>12</v>
      </c>
      <c r="F283" s="5">
        <v>335775</v>
      </c>
      <c r="G283" s="6">
        <v>30692</v>
      </c>
      <c r="H283" t="str">
        <f t="shared" si="12"/>
        <v>Selfiee</v>
      </c>
      <c r="I283" t="str">
        <f t="shared" si="13"/>
        <v>selfiee</v>
      </c>
      <c r="J283" t="str">
        <f t="shared" si="14"/>
        <v>Star Studios</v>
      </c>
    </row>
    <row r="284" spans="1:10" ht="18" x14ac:dyDescent="0.2">
      <c r="A284" s="2">
        <v>284</v>
      </c>
      <c r="B284" s="3" t="s">
        <v>1913</v>
      </c>
      <c r="C284" s="4">
        <v>44925</v>
      </c>
      <c r="D284" s="2" t="s">
        <v>135</v>
      </c>
      <c r="E284" s="2" t="s">
        <v>89</v>
      </c>
      <c r="F284" s="5">
        <v>327630</v>
      </c>
      <c r="G284" s="6">
        <v>29948</v>
      </c>
      <c r="H284" t="str">
        <f t="shared" si="12"/>
        <v>Turn Every Page: The Adventur…</v>
      </c>
      <c r="I284" t="str">
        <f t="shared" si="13"/>
        <v>turneverypagetheadve</v>
      </c>
      <c r="J284" t="str">
        <f t="shared" si="14"/>
        <v>Sony Pictures Cla…</v>
      </c>
    </row>
    <row r="285" spans="1:10" ht="18" x14ac:dyDescent="0.2">
      <c r="A285" s="2">
        <v>285</v>
      </c>
      <c r="B285" s="3" t="s">
        <v>1914</v>
      </c>
      <c r="C285" s="4">
        <v>45030</v>
      </c>
      <c r="D285" s="2" t="s">
        <v>1329</v>
      </c>
      <c r="E285" s="2" t="s">
        <v>89</v>
      </c>
      <c r="F285" s="5">
        <v>325936</v>
      </c>
      <c r="G285" s="6">
        <v>29793</v>
      </c>
      <c r="H285" t="str">
        <f t="shared" si="12"/>
        <v>Wild Life</v>
      </c>
      <c r="I285" t="str">
        <f t="shared" si="13"/>
        <v>wildlife</v>
      </c>
      <c r="J285" t="str">
        <f t="shared" si="14"/>
        <v>National Geograph…</v>
      </c>
    </row>
    <row r="286" spans="1:10" ht="18" x14ac:dyDescent="0.2">
      <c r="A286" s="2">
        <v>286</v>
      </c>
      <c r="B286" s="3" t="s">
        <v>1915</v>
      </c>
      <c r="C286" s="4">
        <v>44988</v>
      </c>
      <c r="D286" s="2" t="s">
        <v>154</v>
      </c>
      <c r="E286" s="2" t="s">
        <v>19</v>
      </c>
      <c r="F286" s="5">
        <v>325583</v>
      </c>
      <c r="G286" s="6">
        <v>29761</v>
      </c>
      <c r="H286" t="str">
        <f t="shared" si="12"/>
        <v>Children of the Corn</v>
      </c>
      <c r="I286" t="str">
        <f t="shared" si="13"/>
        <v>childrenofthecorn</v>
      </c>
      <c r="J286" t="str">
        <f t="shared" si="14"/>
        <v>RLJ Entertainment</v>
      </c>
    </row>
    <row r="287" spans="1:10" ht="18" x14ac:dyDescent="0.2">
      <c r="A287" s="2">
        <v>287</v>
      </c>
      <c r="B287" s="3" t="s">
        <v>1916</v>
      </c>
      <c r="C287" s="4">
        <v>44840</v>
      </c>
      <c r="D287" s="2" t="s">
        <v>284</v>
      </c>
      <c r="E287" s="2" t="s">
        <v>19</v>
      </c>
      <c r="F287" s="5">
        <v>322397</v>
      </c>
      <c r="G287" s="6">
        <v>29470</v>
      </c>
      <c r="H287" t="str">
        <f t="shared" si="12"/>
        <v>Terrifier 2</v>
      </c>
      <c r="I287" t="str">
        <f t="shared" si="13"/>
        <v>terrifier2</v>
      </c>
      <c r="J287" t="str">
        <f t="shared" si="14"/>
        <v>Iconic Releasing</v>
      </c>
    </row>
    <row r="288" spans="1:10" ht="18" x14ac:dyDescent="0.2">
      <c r="A288" s="2">
        <v>288</v>
      </c>
      <c r="B288" s="3" t="s">
        <v>1917</v>
      </c>
      <c r="C288" s="7">
        <v>34255</v>
      </c>
      <c r="D288" s="2" t="s">
        <v>1456</v>
      </c>
      <c r="E288" s="2" t="s">
        <v>55</v>
      </c>
      <c r="F288" s="5">
        <v>321788</v>
      </c>
      <c r="G288" s="6">
        <v>29414</v>
      </c>
      <c r="H288" t="str">
        <f t="shared" si="12"/>
        <v>Farewell My Concubine</v>
      </c>
      <c r="I288" t="str">
        <f t="shared" si="13"/>
        <v>farewellmyconcubine</v>
      </c>
      <c r="J288" t="str">
        <f t="shared" si="14"/>
        <v>Film Movement</v>
      </c>
    </row>
    <row r="289" spans="1:10" ht="18" x14ac:dyDescent="0.2">
      <c r="A289" s="2">
        <v>289</v>
      </c>
      <c r="B289" s="3" t="s">
        <v>1335</v>
      </c>
      <c r="C289" s="4">
        <v>45252</v>
      </c>
      <c r="D289" s="2" t="s">
        <v>260</v>
      </c>
      <c r="E289" s="2" t="s">
        <v>50</v>
      </c>
      <c r="F289" s="5">
        <v>320768</v>
      </c>
      <c r="G289" s="6">
        <v>29321</v>
      </c>
      <c r="H289" t="str">
        <f t="shared" si="12"/>
        <v>Monster</v>
      </c>
      <c r="I289" t="str">
        <f t="shared" si="13"/>
        <v>monster</v>
      </c>
      <c r="J289" t="str">
        <f t="shared" si="14"/>
        <v>Well Go USA</v>
      </c>
    </row>
    <row r="290" spans="1:10" ht="18" x14ac:dyDescent="0.2">
      <c r="A290" s="2">
        <v>290</v>
      </c>
      <c r="B290" s="3" t="s">
        <v>1918</v>
      </c>
      <c r="C290" s="4">
        <v>45184</v>
      </c>
      <c r="D290" s="2" t="s">
        <v>402</v>
      </c>
      <c r="E290" s="2" t="s">
        <v>324</v>
      </c>
      <c r="F290" s="5">
        <v>319848</v>
      </c>
      <c r="G290" s="6">
        <v>29237</v>
      </c>
      <c r="H290" t="str">
        <f t="shared" si="12"/>
        <v>Outlaw Johnny Black</v>
      </c>
      <c r="I290" t="str">
        <f t="shared" si="13"/>
        <v>outlawjohnnyblack</v>
      </c>
      <c r="J290" t="str">
        <f t="shared" si="14"/>
        <v>Samuel Goldwyn Fi…</v>
      </c>
    </row>
    <row r="291" spans="1:10" ht="18" x14ac:dyDescent="0.2">
      <c r="A291" s="2">
        <v>291</v>
      </c>
      <c r="B291" s="3" t="s">
        <v>1919</v>
      </c>
      <c r="C291" s="4">
        <v>45114</v>
      </c>
      <c r="D291" s="2" t="s">
        <v>197</v>
      </c>
      <c r="E291" s="2" t="s">
        <v>50</v>
      </c>
      <c r="F291" s="5">
        <v>310745</v>
      </c>
      <c r="G291" s="6">
        <v>28404</v>
      </c>
      <c r="H291" t="str">
        <f t="shared" si="12"/>
        <v>The Lesson</v>
      </c>
      <c r="I291" t="str">
        <f t="shared" si="13"/>
        <v>thelesson</v>
      </c>
      <c r="J291" t="str">
        <f t="shared" si="14"/>
        <v>Bleecker Street</v>
      </c>
    </row>
    <row r="292" spans="1:10" ht="18" x14ac:dyDescent="0.2">
      <c r="A292" s="2">
        <v>292</v>
      </c>
      <c r="B292" s="3" t="s">
        <v>1920</v>
      </c>
      <c r="C292" s="4">
        <v>45121</v>
      </c>
      <c r="D292" s="2" t="s">
        <v>590</v>
      </c>
      <c r="E292" s="2" t="s">
        <v>50</v>
      </c>
      <c r="F292" s="5">
        <v>309757</v>
      </c>
      <c r="G292" s="6">
        <v>28314</v>
      </c>
      <c r="H292" t="str">
        <f t="shared" si="12"/>
        <v>Gekijôban Psycho-Pass Provide…</v>
      </c>
      <c r="I292" t="str">
        <f t="shared" si="13"/>
        <v>gekijôbanpsychopasspro</v>
      </c>
      <c r="J292" t="str">
        <f t="shared" si="14"/>
        <v>Crunchyroll</v>
      </c>
    </row>
    <row r="293" spans="1:10" ht="18" x14ac:dyDescent="0.2">
      <c r="A293" s="2">
        <v>293</v>
      </c>
      <c r="B293" s="3" t="s">
        <v>1921</v>
      </c>
      <c r="C293" s="4">
        <v>45136</v>
      </c>
      <c r="D293" s="2" t="s">
        <v>284</v>
      </c>
      <c r="E293" s="2" t="s">
        <v>229</v>
      </c>
      <c r="F293" s="5">
        <v>308825</v>
      </c>
      <c r="G293" s="6">
        <v>28229</v>
      </c>
      <c r="H293" t="str">
        <f t="shared" si="12"/>
        <v>UFC 291: Poirier vs. Gaethje 2</v>
      </c>
      <c r="I293" t="str">
        <f t="shared" si="13"/>
        <v>ufc291poiriervsgaet</v>
      </c>
      <c r="J293" t="str">
        <f t="shared" si="14"/>
        <v>Iconic Releasing</v>
      </c>
    </row>
    <row r="294" spans="1:10" ht="18" x14ac:dyDescent="0.2">
      <c r="A294" s="2">
        <v>294</v>
      </c>
      <c r="B294" s="3" t="s">
        <v>1922</v>
      </c>
      <c r="C294" s="4">
        <v>45184</v>
      </c>
      <c r="D294" s="2" t="s">
        <v>443</v>
      </c>
      <c r="E294" s="2" t="s">
        <v>8</v>
      </c>
      <c r="F294" s="5">
        <v>306385</v>
      </c>
      <c r="G294" s="6">
        <v>28006</v>
      </c>
      <c r="H294" t="str">
        <f t="shared" si="12"/>
        <v>The Inventor</v>
      </c>
      <c r="I294" t="str">
        <f t="shared" si="13"/>
        <v>theinventor</v>
      </c>
      <c r="J294" t="str">
        <f t="shared" si="14"/>
        <v>Blue Fox Entertai…</v>
      </c>
    </row>
    <row r="295" spans="1:10" ht="18" x14ac:dyDescent="0.2">
      <c r="A295" s="2">
        <v>295</v>
      </c>
      <c r="B295" s="3" t="s">
        <v>1923</v>
      </c>
      <c r="C295" s="4">
        <v>45023</v>
      </c>
      <c r="D295" s="2" t="s">
        <v>313</v>
      </c>
      <c r="E295" s="2" t="s">
        <v>55</v>
      </c>
      <c r="F295" s="5">
        <v>304675</v>
      </c>
      <c r="G295" s="6">
        <v>27850</v>
      </c>
      <c r="H295" t="str">
        <f t="shared" si="12"/>
        <v>Joyland</v>
      </c>
      <c r="I295" t="str">
        <f t="shared" si="13"/>
        <v>joyland</v>
      </c>
      <c r="J295" t="str">
        <f t="shared" si="14"/>
        <v>Oscilloscope Pict…</v>
      </c>
    </row>
    <row r="296" spans="1:10" ht="18" x14ac:dyDescent="0.2">
      <c r="A296" s="2">
        <v>296</v>
      </c>
      <c r="B296" s="3" t="s">
        <v>1924</v>
      </c>
      <c r="C296" s="4">
        <v>45142</v>
      </c>
      <c r="D296" s="2" t="s">
        <v>185</v>
      </c>
      <c r="E296" s="2" t="s">
        <v>55</v>
      </c>
      <c r="F296" s="5">
        <v>303164</v>
      </c>
      <c r="G296" s="6">
        <v>27712</v>
      </c>
      <c r="H296" t="str">
        <f t="shared" si="12"/>
        <v>Dreamin’ Wild</v>
      </c>
      <c r="I296" t="str">
        <f t="shared" si="13"/>
        <v>dreaminwild</v>
      </c>
      <c r="J296" t="str">
        <f t="shared" si="14"/>
        <v>Roadside Attracti…</v>
      </c>
    </row>
    <row r="297" spans="1:10" ht="18" x14ac:dyDescent="0.2">
      <c r="A297" s="2">
        <v>297</v>
      </c>
      <c r="B297" s="3" t="s">
        <v>1925</v>
      </c>
      <c r="C297" s="4">
        <v>45044</v>
      </c>
      <c r="D297" s="2" t="s">
        <v>225</v>
      </c>
      <c r="E297" s="2" t="s">
        <v>55</v>
      </c>
      <c r="F297" s="5">
        <v>302456</v>
      </c>
      <c r="G297" s="6">
        <v>27647</v>
      </c>
      <c r="H297" t="str">
        <f t="shared" si="12"/>
        <v>Le otto montagne</v>
      </c>
      <c r="I297" t="str">
        <f t="shared" si="13"/>
        <v>leottomontagne</v>
      </c>
      <c r="J297" t="str">
        <f t="shared" si="14"/>
        <v>Janus Films</v>
      </c>
    </row>
    <row r="298" spans="1:10" ht="18" x14ac:dyDescent="0.2">
      <c r="A298" s="2">
        <v>298</v>
      </c>
      <c r="B298" s="3" t="s">
        <v>1926</v>
      </c>
      <c r="C298" s="4">
        <v>44995</v>
      </c>
      <c r="D298" s="2" t="s">
        <v>284</v>
      </c>
      <c r="E298" s="2" t="s">
        <v>55</v>
      </c>
      <c r="F298" s="5">
        <v>293436</v>
      </c>
      <c r="G298" s="6">
        <v>26822</v>
      </c>
      <c r="H298" t="str">
        <f t="shared" si="12"/>
        <v>Southern Gospel</v>
      </c>
      <c r="I298" t="str">
        <f t="shared" si="13"/>
        <v>southerngospel</v>
      </c>
      <c r="J298" t="str">
        <f t="shared" si="14"/>
        <v>Iconic Releasing</v>
      </c>
    </row>
    <row r="299" spans="1:10" ht="18" x14ac:dyDescent="0.2">
      <c r="A299" s="2">
        <v>299</v>
      </c>
      <c r="B299" s="3" t="s">
        <v>1927</v>
      </c>
      <c r="C299" s="4">
        <v>45009</v>
      </c>
      <c r="D299" s="2" t="s">
        <v>443</v>
      </c>
      <c r="E299" s="2" t="s">
        <v>8</v>
      </c>
      <c r="F299" s="5">
        <v>288414</v>
      </c>
      <c r="G299" s="6">
        <v>26363</v>
      </c>
      <c r="H299" t="str">
        <f t="shared" si="12"/>
        <v>Die Schule der magischen Tiere</v>
      </c>
      <c r="I299" t="str">
        <f t="shared" si="13"/>
        <v>dieschuledermagischen</v>
      </c>
      <c r="J299" t="str">
        <f t="shared" si="14"/>
        <v>Blue Fox Entertai…</v>
      </c>
    </row>
    <row r="300" spans="1:10" ht="18" x14ac:dyDescent="0.2">
      <c r="A300" s="2">
        <v>300</v>
      </c>
      <c r="B300" s="3" t="s">
        <v>1928</v>
      </c>
      <c r="C300" s="4">
        <v>45044</v>
      </c>
      <c r="D300" s="2" t="s">
        <v>260</v>
      </c>
      <c r="E300" s="2" t="s">
        <v>12</v>
      </c>
      <c r="F300" s="5">
        <v>276743</v>
      </c>
      <c r="G300" s="6">
        <v>25296</v>
      </c>
      <c r="H300" t="str">
        <f t="shared" si="12"/>
        <v>Born to Fly</v>
      </c>
      <c r="I300" t="str">
        <f t="shared" si="13"/>
        <v>borntofly</v>
      </c>
      <c r="J300" t="str">
        <f t="shared" si="14"/>
        <v>Well Go USA</v>
      </c>
    </row>
    <row r="301" spans="1:10" ht="18" x14ac:dyDescent="0.2">
      <c r="A301" s="2">
        <v>301</v>
      </c>
      <c r="B301" s="3" t="s">
        <v>1929</v>
      </c>
      <c r="C301" s="4">
        <v>45107</v>
      </c>
      <c r="D301" s="2" t="s">
        <v>65</v>
      </c>
      <c r="E301" s="2" t="s">
        <v>89</v>
      </c>
      <c r="F301" s="5">
        <v>276415</v>
      </c>
      <c r="G301" s="6">
        <v>25266</v>
      </c>
      <c r="H301" t="str">
        <f t="shared" si="12"/>
        <v>Every Body</v>
      </c>
      <c r="I301" t="str">
        <f t="shared" si="13"/>
        <v>everybody</v>
      </c>
      <c r="J301" t="str">
        <f t="shared" si="14"/>
        <v>Focus Features</v>
      </c>
    </row>
    <row r="302" spans="1:10" ht="18" x14ac:dyDescent="0.2">
      <c r="A302" s="2">
        <v>302</v>
      </c>
      <c r="B302" s="3" t="s">
        <v>1569</v>
      </c>
      <c r="C302" s="4">
        <v>45163</v>
      </c>
      <c r="D302" s="2" t="s">
        <v>391</v>
      </c>
      <c r="E302" s="2" t="s">
        <v>89</v>
      </c>
      <c r="F302" s="5">
        <v>269980</v>
      </c>
      <c r="G302" s="6">
        <v>24678</v>
      </c>
      <c r="H302" t="str">
        <f t="shared" si="12"/>
        <v>Fremont</v>
      </c>
      <c r="I302" t="str">
        <f t="shared" si="13"/>
        <v>fremont</v>
      </c>
      <c r="J302" t="str">
        <f t="shared" si="14"/>
        <v>Music Box Films</v>
      </c>
    </row>
    <row r="303" spans="1:10" ht="18" x14ac:dyDescent="0.2">
      <c r="A303" s="2">
        <v>303</v>
      </c>
      <c r="B303" s="3" t="s">
        <v>1930</v>
      </c>
      <c r="C303" s="4">
        <v>45207</v>
      </c>
      <c r="D303" s="2" t="s">
        <v>125</v>
      </c>
      <c r="E303" s="2" t="s">
        <v>55</v>
      </c>
      <c r="F303" s="5">
        <v>266645</v>
      </c>
      <c r="G303" s="6">
        <v>24373</v>
      </c>
      <c r="H303" t="str">
        <f t="shared" si="12"/>
        <v>Blue Giant</v>
      </c>
      <c r="I303" t="str">
        <f t="shared" si="13"/>
        <v>bluegiant</v>
      </c>
      <c r="J303" t="str">
        <f t="shared" si="14"/>
        <v>GKIDS</v>
      </c>
    </row>
    <row r="304" spans="1:10" ht="18" x14ac:dyDescent="0.2">
      <c r="A304" s="2">
        <v>304</v>
      </c>
      <c r="B304" s="3" t="s">
        <v>1931</v>
      </c>
      <c r="C304" s="7">
        <v>26887</v>
      </c>
      <c r="D304" s="2" t="s">
        <v>256</v>
      </c>
      <c r="E304" s="2" t="s">
        <v>55</v>
      </c>
      <c r="F304" s="5">
        <v>265985</v>
      </c>
      <c r="G304" s="6">
        <v>24313</v>
      </c>
      <c r="H304" t="str">
        <f t="shared" si="12"/>
        <v>American Graffiti</v>
      </c>
      <c r="I304" t="str">
        <f t="shared" si="13"/>
        <v>americangraffiti</v>
      </c>
      <c r="J304" t="str">
        <f t="shared" si="14"/>
        <v>Fathom Events</v>
      </c>
    </row>
    <row r="305" spans="1:10" ht="18" x14ac:dyDescent="0.2">
      <c r="A305" s="2">
        <v>305</v>
      </c>
      <c r="B305" s="3" t="s">
        <v>1932</v>
      </c>
      <c r="C305" s="4">
        <v>44904</v>
      </c>
      <c r="D305" s="2" t="s">
        <v>67</v>
      </c>
      <c r="E305" s="2" t="s">
        <v>55</v>
      </c>
      <c r="F305" s="5">
        <v>260974</v>
      </c>
      <c r="G305" s="6">
        <v>23855</v>
      </c>
      <c r="H305" t="str">
        <f t="shared" si="12"/>
        <v>Empire of Light</v>
      </c>
      <c r="I305" t="str">
        <f t="shared" si="13"/>
        <v>empireoflight</v>
      </c>
      <c r="J305" t="str">
        <f t="shared" si="14"/>
        <v>Searchlight Pictu…</v>
      </c>
    </row>
    <row r="306" spans="1:10" ht="18" x14ac:dyDescent="0.2">
      <c r="A306" s="2">
        <v>306</v>
      </c>
      <c r="B306" s="3" t="s">
        <v>1933</v>
      </c>
      <c r="C306" s="4">
        <v>45135</v>
      </c>
      <c r="D306" s="2" t="s">
        <v>495</v>
      </c>
      <c r="E306" s="2" t="s">
        <v>89</v>
      </c>
      <c r="F306" s="5">
        <v>250000</v>
      </c>
      <c r="G306" s="6">
        <v>22852</v>
      </c>
      <c r="H306" t="str">
        <f t="shared" si="12"/>
        <v>The Essential Church</v>
      </c>
      <c r="I306" t="str">
        <f t="shared" si="13"/>
        <v>theessentialchurch</v>
      </c>
      <c r="J306" t="str">
        <f t="shared" si="14"/>
        <v>Atlas Distribution</v>
      </c>
    </row>
    <row r="307" spans="1:10" ht="18" x14ac:dyDescent="0.2">
      <c r="A307" s="2">
        <v>307</v>
      </c>
      <c r="B307" s="3" t="s">
        <v>1504</v>
      </c>
      <c r="C307" s="4">
        <v>45198</v>
      </c>
      <c r="D307" s="2" t="s">
        <v>631</v>
      </c>
      <c r="E307" s="2" t="s">
        <v>89</v>
      </c>
      <c r="F307" s="5">
        <v>247450</v>
      </c>
      <c r="G307" s="6">
        <v>22619</v>
      </c>
      <c r="H307" t="str">
        <f t="shared" si="12"/>
        <v>Common Ground</v>
      </c>
      <c r="I307" t="str">
        <f t="shared" si="13"/>
        <v>commonground</v>
      </c>
      <c r="J307" t="str">
        <f t="shared" si="14"/>
        <v>Area 23a</v>
      </c>
    </row>
    <row r="308" spans="1:10" ht="18" x14ac:dyDescent="0.2">
      <c r="A308" s="2">
        <v>308</v>
      </c>
      <c r="B308" s="3" t="s">
        <v>1934</v>
      </c>
      <c r="C308" s="4">
        <v>45121</v>
      </c>
      <c r="D308" s="2" t="s">
        <v>225</v>
      </c>
      <c r="E308" s="2" t="s">
        <v>55</v>
      </c>
      <c r="F308" s="5">
        <v>244803</v>
      </c>
      <c r="G308" s="6">
        <v>22377</v>
      </c>
      <c r="H308" t="str">
        <f t="shared" si="12"/>
        <v>Afire</v>
      </c>
      <c r="I308" t="str">
        <f t="shared" si="13"/>
        <v>afire</v>
      </c>
      <c r="J308" t="str">
        <f t="shared" si="14"/>
        <v>Janus Films</v>
      </c>
    </row>
    <row r="309" spans="1:10" ht="18" x14ac:dyDescent="0.2">
      <c r="A309" s="2">
        <v>309</v>
      </c>
      <c r="B309" s="3" t="s">
        <v>1315</v>
      </c>
      <c r="C309" s="7">
        <v>32465</v>
      </c>
      <c r="D309" s="2" t="s">
        <v>14</v>
      </c>
      <c r="E309" s="2" t="s">
        <v>8</v>
      </c>
      <c r="F309" s="5">
        <v>243445</v>
      </c>
      <c r="G309" s="6">
        <v>22253</v>
      </c>
      <c r="H309" t="str">
        <f t="shared" si="12"/>
        <v>The Land Before Time</v>
      </c>
      <c r="I309" t="str">
        <f t="shared" si="13"/>
        <v>thelandbeforetime</v>
      </c>
      <c r="J309" t="str">
        <f t="shared" si="14"/>
        <v>Universal</v>
      </c>
    </row>
    <row r="310" spans="1:10" ht="18" x14ac:dyDescent="0.2">
      <c r="A310" s="2">
        <v>310</v>
      </c>
      <c r="B310" s="3" t="s">
        <v>1935</v>
      </c>
      <c r="C310" s="4">
        <v>42559</v>
      </c>
      <c r="D310" s="2" t="s">
        <v>14</v>
      </c>
      <c r="E310" s="2" t="s">
        <v>8</v>
      </c>
      <c r="F310" s="5">
        <v>239530</v>
      </c>
      <c r="G310" s="6">
        <v>21895</v>
      </c>
      <c r="H310" t="str">
        <f t="shared" si="12"/>
        <v>The Secret Life of Pets</v>
      </c>
      <c r="I310" t="str">
        <f t="shared" si="13"/>
        <v>thesecretlifeofpets</v>
      </c>
      <c r="J310" t="str">
        <f t="shared" si="14"/>
        <v>Universal</v>
      </c>
    </row>
    <row r="311" spans="1:10" ht="18" x14ac:dyDescent="0.2">
      <c r="A311" s="2">
        <v>311</v>
      </c>
      <c r="B311" s="3" t="s">
        <v>1936</v>
      </c>
      <c r="C311" s="7">
        <v>23729</v>
      </c>
      <c r="D311" s="2" t="s">
        <v>375</v>
      </c>
      <c r="E311" s="2" t="s">
        <v>55</v>
      </c>
      <c r="F311" s="5">
        <v>235121</v>
      </c>
      <c r="G311" s="6">
        <v>21492</v>
      </c>
      <c r="H311" t="str">
        <f t="shared" si="12"/>
        <v>Le Mépris</v>
      </c>
      <c r="I311" t="str">
        <f t="shared" si="13"/>
        <v>lemépris</v>
      </c>
      <c r="J311" t="str">
        <f t="shared" si="14"/>
        <v>Rialto Pictures</v>
      </c>
    </row>
    <row r="312" spans="1:10" ht="18" x14ac:dyDescent="0.2">
      <c r="A312" s="2">
        <v>312</v>
      </c>
      <c r="B312" s="3" t="s">
        <v>1937</v>
      </c>
      <c r="C312" s="4">
        <v>45205</v>
      </c>
      <c r="D312" s="2"/>
      <c r="E312" s="2" t="s">
        <v>38</v>
      </c>
      <c r="F312" s="5">
        <v>235103</v>
      </c>
      <c r="G312" s="6">
        <v>21490</v>
      </c>
      <c r="H312" t="str">
        <f t="shared" si="12"/>
        <v>Shelter in Solitude</v>
      </c>
      <c r="I312" t="str">
        <f t="shared" si="13"/>
        <v>shelterinsolitude</v>
      </c>
      <c r="J312" t="str">
        <f t="shared" si="14"/>
        <v>Other</v>
      </c>
    </row>
    <row r="313" spans="1:10" ht="18" x14ac:dyDescent="0.2">
      <c r="A313" s="2">
        <v>313</v>
      </c>
      <c r="B313" s="3" t="s">
        <v>426</v>
      </c>
      <c r="C313" s="7">
        <v>30127</v>
      </c>
      <c r="D313" s="2" t="s">
        <v>14</v>
      </c>
      <c r="E313" s="2" t="s">
        <v>19</v>
      </c>
      <c r="F313" s="5">
        <v>227705</v>
      </c>
      <c r="G313" s="6">
        <v>20814</v>
      </c>
      <c r="H313" t="str">
        <f t="shared" si="12"/>
        <v>The Thing</v>
      </c>
      <c r="I313" t="str">
        <f t="shared" si="13"/>
        <v>thething</v>
      </c>
      <c r="J313" t="str">
        <f t="shared" si="14"/>
        <v>Universal</v>
      </c>
    </row>
    <row r="314" spans="1:10" ht="18" x14ac:dyDescent="0.2">
      <c r="A314" s="2">
        <v>314</v>
      </c>
      <c r="B314" s="3" t="s">
        <v>441</v>
      </c>
      <c r="C314" s="4">
        <v>44673</v>
      </c>
      <c r="D314" s="2" t="s">
        <v>14</v>
      </c>
      <c r="E314" s="2" t="s">
        <v>38</v>
      </c>
      <c r="F314" s="5">
        <v>225610</v>
      </c>
      <c r="G314" s="6">
        <v>20622</v>
      </c>
      <c r="H314" t="str">
        <f t="shared" si="12"/>
        <v>The Bad Guys</v>
      </c>
      <c r="I314" t="str">
        <f t="shared" si="13"/>
        <v>thebadguys</v>
      </c>
      <c r="J314" t="str">
        <f t="shared" si="14"/>
        <v>Universal</v>
      </c>
    </row>
    <row r="315" spans="1:10" ht="18" x14ac:dyDescent="0.2">
      <c r="A315" s="2">
        <v>315</v>
      </c>
      <c r="B315" s="3" t="s">
        <v>1938</v>
      </c>
      <c r="C315" s="4">
        <v>45016</v>
      </c>
      <c r="D315" s="2" t="s">
        <v>1939</v>
      </c>
      <c r="E315" s="2" t="s">
        <v>19</v>
      </c>
      <c r="F315" s="5">
        <v>221738</v>
      </c>
      <c r="G315" s="6">
        <v>20269</v>
      </c>
      <c r="H315" t="str">
        <f t="shared" si="12"/>
        <v>Malum</v>
      </c>
      <c r="I315" t="str">
        <f t="shared" si="13"/>
        <v>malum</v>
      </c>
      <c r="J315" t="str">
        <f t="shared" si="14"/>
        <v>Welcome Villain F…</v>
      </c>
    </row>
    <row r="316" spans="1:10" ht="18" x14ac:dyDescent="0.2">
      <c r="A316" s="2">
        <v>316</v>
      </c>
      <c r="B316" s="3" t="s">
        <v>1940</v>
      </c>
      <c r="C316" s="4">
        <v>44888</v>
      </c>
      <c r="D316" s="2" t="s">
        <v>77</v>
      </c>
      <c r="E316" s="2" t="s">
        <v>89</v>
      </c>
      <c r="F316" s="5">
        <v>217136</v>
      </c>
      <c r="G316" s="6">
        <v>19848</v>
      </c>
      <c r="H316" t="str">
        <f t="shared" si="12"/>
        <v>All The Beauty And The Bloods…</v>
      </c>
      <c r="I316" t="str">
        <f t="shared" si="13"/>
        <v>allthebeautyandthebl</v>
      </c>
      <c r="J316" t="str">
        <f t="shared" si="14"/>
        <v>Neon</v>
      </c>
    </row>
    <row r="317" spans="1:10" ht="18" x14ac:dyDescent="0.2">
      <c r="A317" s="2">
        <v>317</v>
      </c>
      <c r="B317" s="3" t="s">
        <v>1941</v>
      </c>
      <c r="C317" s="4">
        <v>44953</v>
      </c>
      <c r="D317" s="2" t="s">
        <v>135</v>
      </c>
      <c r="E317" s="2" t="s">
        <v>55</v>
      </c>
      <c r="F317" s="5">
        <v>214470</v>
      </c>
      <c r="G317" s="6">
        <v>19604</v>
      </c>
      <c r="H317" t="str">
        <f t="shared" si="12"/>
        <v>Un beau matin</v>
      </c>
      <c r="I317" t="str">
        <f t="shared" si="13"/>
        <v>unbeaumatin</v>
      </c>
      <c r="J317" t="str">
        <f t="shared" si="14"/>
        <v>Sony Pictures Cla…</v>
      </c>
    </row>
    <row r="318" spans="1:10" ht="18" x14ac:dyDescent="0.2">
      <c r="A318" s="2">
        <v>318</v>
      </c>
      <c r="B318" s="3" t="s">
        <v>1942</v>
      </c>
      <c r="C318" s="4">
        <v>45163</v>
      </c>
      <c r="D318" s="2" t="s">
        <v>477</v>
      </c>
      <c r="E318" s="2" t="s">
        <v>55</v>
      </c>
      <c r="F318" s="5">
        <v>213960</v>
      </c>
      <c r="G318" s="6">
        <v>19558</v>
      </c>
      <c r="H318" t="str">
        <f t="shared" si="12"/>
        <v>Scrapper</v>
      </c>
      <c r="I318" t="str">
        <f t="shared" si="13"/>
        <v>scrapper</v>
      </c>
      <c r="J318" t="str">
        <f t="shared" si="14"/>
        <v>Kino Lorber</v>
      </c>
    </row>
    <row r="319" spans="1:10" ht="18" x14ac:dyDescent="0.2">
      <c r="A319" s="2">
        <v>319</v>
      </c>
      <c r="B319" s="3" t="s">
        <v>1943</v>
      </c>
      <c r="C319" s="4">
        <v>44939</v>
      </c>
      <c r="D319" s="2" t="s">
        <v>1836</v>
      </c>
      <c r="E319" s="2" t="s">
        <v>55</v>
      </c>
      <c r="F319" s="5">
        <v>213953</v>
      </c>
      <c r="G319" s="6">
        <v>19557</v>
      </c>
      <c r="H319" t="str">
        <f t="shared" si="12"/>
        <v>Saint Omer</v>
      </c>
      <c r="I319" t="str">
        <f t="shared" si="13"/>
        <v>saintomer</v>
      </c>
      <c r="J319" t="str">
        <f t="shared" si="14"/>
        <v>Super LTD</v>
      </c>
    </row>
    <row r="320" spans="1:10" ht="18" x14ac:dyDescent="0.2">
      <c r="A320" s="2">
        <v>320</v>
      </c>
      <c r="B320" s="3" t="s">
        <v>433</v>
      </c>
      <c r="C320" s="7">
        <v>30113</v>
      </c>
      <c r="D320" s="2" t="s">
        <v>14</v>
      </c>
      <c r="E320" s="2" t="s">
        <v>8</v>
      </c>
      <c r="F320" s="5">
        <v>203865</v>
      </c>
      <c r="G320" s="6">
        <v>18635</v>
      </c>
      <c r="H320" t="str">
        <f t="shared" si="12"/>
        <v>E.T. the Extra-Terrestrial</v>
      </c>
      <c r="I320" t="str">
        <f t="shared" si="13"/>
        <v>ettheextraterrestria</v>
      </c>
      <c r="J320" t="str">
        <f t="shared" si="14"/>
        <v>Universal</v>
      </c>
    </row>
    <row r="321" spans="1:10" ht="18" x14ac:dyDescent="0.2">
      <c r="A321" s="2">
        <v>321</v>
      </c>
      <c r="B321" s="3" t="s">
        <v>1944</v>
      </c>
      <c r="C321" s="4">
        <v>45191</v>
      </c>
      <c r="D321" s="2" t="s">
        <v>495</v>
      </c>
      <c r="E321" s="2" t="s">
        <v>55</v>
      </c>
      <c r="F321" s="5">
        <v>203795</v>
      </c>
      <c r="G321" s="6">
        <v>18628</v>
      </c>
      <c r="H321" t="str">
        <f t="shared" si="12"/>
        <v>I Can</v>
      </c>
      <c r="I321" t="str">
        <f t="shared" si="13"/>
        <v>ican</v>
      </c>
      <c r="J321" t="str">
        <f t="shared" si="14"/>
        <v>Atlas Distribution</v>
      </c>
    </row>
    <row r="322" spans="1:10" ht="18" x14ac:dyDescent="0.2">
      <c r="A322" s="2">
        <v>322</v>
      </c>
      <c r="B322" s="3" t="s">
        <v>1945</v>
      </c>
      <c r="C322" s="4">
        <v>45156</v>
      </c>
      <c r="D322" s="2" t="s">
        <v>1693</v>
      </c>
      <c r="E322" s="2" t="s">
        <v>55</v>
      </c>
      <c r="F322" s="5">
        <v>203403</v>
      </c>
      <c r="G322" s="6">
        <v>18593</v>
      </c>
      <c r="H322" t="str">
        <f t="shared" ref="H322:H385" si="15">IFERROR(TRIM(LEFT(B322,FIND("(",B322)-1)),TRIM(B322))</f>
        <v>Landscape with Invisible Hand</v>
      </c>
      <c r="I322" t="str">
        <f t="shared" ref="I322:I385" si="16">SUBSTITUTE(SUBSTITUTE(SUBSTITUTE(SUBSTITUTE(SUBSTITUTE(SUBSTITUTE(SUBSTITUTE(SUBSTITUTE(SUBSTITUTE(SUBSTITUTE(SUBSTITUTE(SUBSTITUTE(LOWER(LEFT(SUBSTITUTE(H322,"…",""),25)),":",""),",",""),".",""),"'",""),"’",""),"!",""),"*",""),"—",""),"–",""),"-",""),"&amp;","")," ","")</f>
        <v>landscapewithinvisible</v>
      </c>
      <c r="J322" t="str">
        <f t="shared" ref="J322:J385" si="17">IF(D322="","Other",D322)</f>
        <v>MGM</v>
      </c>
    </row>
    <row r="323" spans="1:10" ht="18" x14ac:dyDescent="0.2">
      <c r="A323" s="2">
        <v>323</v>
      </c>
      <c r="B323" s="3" t="s">
        <v>1323</v>
      </c>
      <c r="C323" s="4">
        <v>38126</v>
      </c>
      <c r="D323" s="2" t="s">
        <v>1946</v>
      </c>
      <c r="E323" s="2" t="s">
        <v>8</v>
      </c>
      <c r="F323" s="5">
        <v>200560</v>
      </c>
      <c r="G323" s="6">
        <v>18333</v>
      </c>
      <c r="H323" t="str">
        <f t="shared" si="15"/>
        <v>Shrek 2</v>
      </c>
      <c r="I323" t="str">
        <f t="shared" si="16"/>
        <v>shrek2</v>
      </c>
      <c r="J323" t="str">
        <f t="shared" si="17"/>
        <v>Dreamworks SKG</v>
      </c>
    </row>
    <row r="324" spans="1:10" ht="18" x14ac:dyDescent="0.2">
      <c r="A324" s="2">
        <v>324</v>
      </c>
      <c r="B324" s="3" t="s">
        <v>598</v>
      </c>
      <c r="C324" s="4">
        <v>40641</v>
      </c>
      <c r="D324" s="2" t="s">
        <v>7</v>
      </c>
      <c r="E324" s="2" t="s">
        <v>89</v>
      </c>
      <c r="F324" s="5">
        <v>199734</v>
      </c>
      <c r="G324" s="6">
        <v>18257</v>
      </c>
      <c r="H324" t="str">
        <f t="shared" si="15"/>
        <v>Born to be Wild 3D</v>
      </c>
      <c r="I324" t="str">
        <f t="shared" si="16"/>
        <v>borntobewild3d</v>
      </c>
      <c r="J324" t="str">
        <f t="shared" si="17"/>
        <v>Warner Bros.</v>
      </c>
    </row>
    <row r="325" spans="1:10" ht="18" x14ac:dyDescent="0.2">
      <c r="A325" s="2">
        <v>325</v>
      </c>
      <c r="B325" s="3" t="s">
        <v>1947</v>
      </c>
      <c r="C325" s="4">
        <v>44372</v>
      </c>
      <c r="D325" s="2" t="s">
        <v>256</v>
      </c>
      <c r="E325" s="2" t="s">
        <v>89</v>
      </c>
      <c r="F325" s="5">
        <v>197702</v>
      </c>
      <c r="G325" s="6">
        <v>18071</v>
      </c>
      <c r="H325" t="str">
        <f t="shared" si="15"/>
        <v>Lourdes</v>
      </c>
      <c r="I325" t="str">
        <f t="shared" si="16"/>
        <v>lourdes</v>
      </c>
      <c r="J325" t="str">
        <f t="shared" si="17"/>
        <v>Fathom Events</v>
      </c>
    </row>
    <row r="326" spans="1:10" ht="18" x14ac:dyDescent="0.2">
      <c r="A326" s="2">
        <v>326</v>
      </c>
      <c r="B326" s="3" t="s">
        <v>1948</v>
      </c>
      <c r="C326" s="4">
        <v>44946</v>
      </c>
      <c r="D326" s="2" t="s">
        <v>79</v>
      </c>
      <c r="E326" s="2" t="s">
        <v>38</v>
      </c>
      <c r="F326" s="5">
        <v>196920</v>
      </c>
      <c r="G326" s="6">
        <v>18000</v>
      </c>
      <c r="H326" t="str">
        <f t="shared" si="15"/>
        <v>When You Finish Saving the Wo…</v>
      </c>
      <c r="I326" t="str">
        <f t="shared" si="16"/>
        <v>whenyoufinishsavingth</v>
      </c>
      <c r="J326" t="str">
        <f t="shared" si="17"/>
        <v>A24</v>
      </c>
    </row>
    <row r="327" spans="1:10" ht="18" x14ac:dyDescent="0.2">
      <c r="A327" s="2">
        <v>327</v>
      </c>
      <c r="B327" s="3" t="s">
        <v>1949</v>
      </c>
      <c r="C327" s="4">
        <v>45219</v>
      </c>
      <c r="D327" s="2" t="s">
        <v>443</v>
      </c>
      <c r="E327" s="2" t="s">
        <v>8</v>
      </c>
      <c r="F327" s="5">
        <v>192310</v>
      </c>
      <c r="G327" s="6">
        <v>17579</v>
      </c>
      <c r="H327" t="str">
        <f t="shared" si="15"/>
        <v>The Canterville Ghost</v>
      </c>
      <c r="I327" t="str">
        <f t="shared" si="16"/>
        <v>thecantervilleghost</v>
      </c>
      <c r="J327" t="str">
        <f t="shared" si="17"/>
        <v>Blue Fox Entertai…</v>
      </c>
    </row>
    <row r="328" spans="1:10" ht="18" x14ac:dyDescent="0.2">
      <c r="A328" s="2">
        <v>328</v>
      </c>
      <c r="B328" s="3" t="s">
        <v>1950</v>
      </c>
      <c r="C328" s="4">
        <v>45016</v>
      </c>
      <c r="D328" s="2" t="s">
        <v>77</v>
      </c>
      <c r="E328" s="2" t="s">
        <v>19</v>
      </c>
      <c r="F328" s="5">
        <v>189579</v>
      </c>
      <c r="G328" s="6">
        <v>17329</v>
      </c>
      <c r="H328" t="str">
        <f t="shared" si="15"/>
        <v>Enys Men</v>
      </c>
      <c r="I328" t="str">
        <f t="shared" si="16"/>
        <v>enysmen</v>
      </c>
      <c r="J328" t="str">
        <f t="shared" si="17"/>
        <v>Neon</v>
      </c>
    </row>
    <row r="329" spans="1:10" ht="18" x14ac:dyDescent="0.2">
      <c r="A329" s="2">
        <v>329</v>
      </c>
      <c r="B329" s="3" t="s">
        <v>1228</v>
      </c>
      <c r="C329" s="4">
        <v>37029</v>
      </c>
      <c r="D329" s="2" t="s">
        <v>256</v>
      </c>
      <c r="E329" s="2" t="s">
        <v>8</v>
      </c>
      <c r="F329" s="5">
        <v>186820</v>
      </c>
      <c r="G329" s="6">
        <v>17077</v>
      </c>
      <c r="H329" t="str">
        <f t="shared" si="15"/>
        <v>Shrek</v>
      </c>
      <c r="I329" t="str">
        <f t="shared" si="16"/>
        <v>shrek</v>
      </c>
      <c r="J329" t="str">
        <f t="shared" si="17"/>
        <v>Fathom Events</v>
      </c>
    </row>
    <row r="330" spans="1:10" ht="18" x14ac:dyDescent="0.2">
      <c r="A330" s="2">
        <v>330</v>
      </c>
      <c r="B330" s="3" t="s">
        <v>1951</v>
      </c>
      <c r="C330" s="4">
        <v>44841</v>
      </c>
      <c r="D330" s="2" t="s">
        <v>33</v>
      </c>
      <c r="E330" s="2" t="s">
        <v>17</v>
      </c>
      <c r="F330" s="5">
        <v>185300</v>
      </c>
      <c r="G330" s="6">
        <v>16938</v>
      </c>
      <c r="H330" t="str">
        <f t="shared" si="15"/>
        <v>Lyle, Lyle, Crocodile</v>
      </c>
      <c r="I330" t="str">
        <f t="shared" si="16"/>
        <v>lylelylecrocodile</v>
      </c>
      <c r="J330" t="str">
        <f t="shared" si="17"/>
        <v>Sony Pictures</v>
      </c>
    </row>
    <row r="331" spans="1:10" ht="18" x14ac:dyDescent="0.2">
      <c r="A331" s="2">
        <v>331</v>
      </c>
      <c r="B331" s="3" t="s">
        <v>1952</v>
      </c>
      <c r="C331" s="4">
        <v>45218</v>
      </c>
      <c r="D331" s="2" t="s">
        <v>256</v>
      </c>
      <c r="E331" s="2" t="s">
        <v>38</v>
      </c>
      <c r="F331" s="5">
        <v>182021</v>
      </c>
      <c r="G331" s="6">
        <v>16638</v>
      </c>
      <c r="H331" t="str">
        <f t="shared" si="15"/>
        <v>Onyx the Fortuitous and the T…</v>
      </c>
      <c r="I331" t="str">
        <f t="shared" si="16"/>
        <v>onyxthefortuitousandt</v>
      </c>
      <c r="J331" t="str">
        <f t="shared" si="17"/>
        <v>Fathom Events</v>
      </c>
    </row>
    <row r="332" spans="1:10" ht="18" x14ac:dyDescent="0.2">
      <c r="A332" s="2">
        <v>332</v>
      </c>
      <c r="B332" s="3" t="s">
        <v>1953</v>
      </c>
      <c r="C332" s="4">
        <v>45072</v>
      </c>
      <c r="D332" s="2" t="s">
        <v>477</v>
      </c>
      <c r="E332" s="2" t="s">
        <v>89</v>
      </c>
      <c r="F332" s="5">
        <v>178762</v>
      </c>
      <c r="G332" s="6">
        <v>16340</v>
      </c>
      <c r="H332" t="str">
        <f t="shared" si="15"/>
        <v>Dicht bij Vermeer</v>
      </c>
      <c r="I332" t="str">
        <f t="shared" si="16"/>
        <v>dichtbijvermeer</v>
      </c>
      <c r="J332" t="str">
        <f t="shared" si="17"/>
        <v>Kino Lorber</v>
      </c>
    </row>
    <row r="333" spans="1:10" ht="18" x14ac:dyDescent="0.2">
      <c r="A333" s="2">
        <v>333</v>
      </c>
      <c r="B333" s="3" t="s">
        <v>1954</v>
      </c>
      <c r="C333" s="7">
        <v>25863</v>
      </c>
      <c r="D333" s="2" t="s">
        <v>477</v>
      </c>
      <c r="E333" s="2" t="s">
        <v>55</v>
      </c>
      <c r="F333" s="5">
        <v>174258</v>
      </c>
      <c r="G333" s="6">
        <v>15929</v>
      </c>
      <c r="H333" t="str">
        <f t="shared" si="15"/>
        <v>Il conformista</v>
      </c>
      <c r="I333" t="str">
        <f t="shared" si="16"/>
        <v>ilconformista</v>
      </c>
      <c r="J333" t="str">
        <f t="shared" si="17"/>
        <v>Kino Lorber</v>
      </c>
    </row>
    <row r="334" spans="1:10" ht="18" x14ac:dyDescent="0.2">
      <c r="A334" s="2">
        <v>334</v>
      </c>
      <c r="B334" s="3" t="s">
        <v>1955</v>
      </c>
      <c r="C334" s="4">
        <v>45072</v>
      </c>
      <c r="D334" s="2" t="s">
        <v>353</v>
      </c>
      <c r="E334" s="2" t="s">
        <v>19</v>
      </c>
      <c r="F334" s="5">
        <v>168109</v>
      </c>
      <c r="G334" s="6">
        <v>15366</v>
      </c>
      <c r="H334" t="str">
        <f t="shared" si="15"/>
        <v>The Wrath of Becky</v>
      </c>
      <c r="I334" t="str">
        <f t="shared" si="16"/>
        <v>thewrathofbecky</v>
      </c>
      <c r="J334" t="str">
        <f t="shared" si="17"/>
        <v>Quiver</v>
      </c>
    </row>
    <row r="335" spans="1:10" ht="18" x14ac:dyDescent="0.2">
      <c r="A335" s="2">
        <v>335</v>
      </c>
      <c r="B335" s="3" t="s">
        <v>1956</v>
      </c>
      <c r="C335" s="4">
        <v>45219</v>
      </c>
      <c r="D335" s="2" t="s">
        <v>1445</v>
      </c>
      <c r="E335" s="2" t="s">
        <v>83</v>
      </c>
      <c r="F335" s="5">
        <v>168099</v>
      </c>
      <c r="G335" s="6">
        <v>15366</v>
      </c>
      <c r="H335" t="str">
        <f t="shared" si="15"/>
        <v>The Other Zoey</v>
      </c>
      <c r="I335" t="str">
        <f t="shared" si="16"/>
        <v>theotherzoey</v>
      </c>
      <c r="J335" t="str">
        <f t="shared" si="17"/>
        <v>Brainstorm Media</v>
      </c>
    </row>
    <row r="336" spans="1:10" ht="18" x14ac:dyDescent="0.2">
      <c r="A336" s="2">
        <v>336</v>
      </c>
      <c r="B336" s="3">
        <v>1976</v>
      </c>
      <c r="C336" s="4">
        <v>45051</v>
      </c>
      <c r="D336" s="2" t="s">
        <v>477</v>
      </c>
      <c r="E336" s="2" t="s">
        <v>50</v>
      </c>
      <c r="F336" s="5">
        <v>165958</v>
      </c>
      <c r="G336" s="6">
        <v>15170</v>
      </c>
      <c r="H336" t="str">
        <f t="shared" si="15"/>
        <v>1976</v>
      </c>
      <c r="I336" t="str">
        <f t="shared" si="16"/>
        <v>1976</v>
      </c>
      <c r="J336" t="str">
        <f t="shared" si="17"/>
        <v>Kino Lorber</v>
      </c>
    </row>
    <row r="337" spans="1:10" ht="18" x14ac:dyDescent="0.2">
      <c r="A337" s="2">
        <v>337</v>
      </c>
      <c r="B337" s="3" t="s">
        <v>1232</v>
      </c>
      <c r="C337" s="4">
        <v>45268</v>
      </c>
      <c r="D337" s="2" t="s">
        <v>225</v>
      </c>
      <c r="E337" s="2" t="s">
        <v>89</v>
      </c>
      <c r="F337" s="5">
        <v>164294</v>
      </c>
      <c r="G337" s="6">
        <v>15018</v>
      </c>
      <c r="H337" t="str">
        <f t="shared" si="15"/>
        <v>Anselm: Das Rauschen der Zeit</v>
      </c>
      <c r="I337" t="str">
        <f t="shared" si="16"/>
        <v>anselmdasrauschender</v>
      </c>
      <c r="J337" t="str">
        <f t="shared" si="17"/>
        <v>Janus Films</v>
      </c>
    </row>
    <row r="338" spans="1:10" ht="18" x14ac:dyDescent="0.2">
      <c r="A338" s="2">
        <v>338</v>
      </c>
      <c r="B338" s="3" t="s">
        <v>1957</v>
      </c>
      <c r="C338" s="4">
        <v>45142</v>
      </c>
      <c r="D338" s="2" t="s">
        <v>492</v>
      </c>
      <c r="E338" s="2" t="s">
        <v>89</v>
      </c>
      <c r="F338" s="5">
        <v>161313</v>
      </c>
      <c r="G338" s="6">
        <v>14745</v>
      </c>
      <c r="H338" t="str">
        <f t="shared" si="15"/>
        <v>The Highest of Stakes</v>
      </c>
      <c r="I338" t="str">
        <f t="shared" si="16"/>
        <v>thehighestofstakes</v>
      </c>
      <c r="J338" t="str">
        <f t="shared" si="17"/>
        <v>Indican Pictures</v>
      </c>
    </row>
    <row r="339" spans="1:10" ht="18" x14ac:dyDescent="0.2">
      <c r="A339" s="2">
        <v>339</v>
      </c>
      <c r="B339" s="3" t="s">
        <v>1958</v>
      </c>
      <c r="C339" s="4">
        <v>45058</v>
      </c>
      <c r="D339" s="2" t="s">
        <v>197</v>
      </c>
      <c r="E339" s="2" t="s">
        <v>55</v>
      </c>
      <c r="F339" s="5">
        <v>161290</v>
      </c>
      <c r="G339" s="6">
        <v>14743</v>
      </c>
      <c r="H339" t="str">
        <f t="shared" si="15"/>
        <v>The Starling Girl</v>
      </c>
      <c r="I339" t="str">
        <f t="shared" si="16"/>
        <v>thestarlinggirl</v>
      </c>
      <c r="J339" t="str">
        <f t="shared" si="17"/>
        <v>Bleecker Street</v>
      </c>
    </row>
    <row r="340" spans="1:10" ht="18" x14ac:dyDescent="0.2">
      <c r="A340" s="2">
        <v>340</v>
      </c>
      <c r="B340" s="3" t="s">
        <v>1959</v>
      </c>
      <c r="C340" s="4">
        <v>45009</v>
      </c>
      <c r="D340" s="2" t="s">
        <v>33</v>
      </c>
      <c r="E340" s="2" t="s">
        <v>38</v>
      </c>
      <c r="F340" s="5">
        <v>161222</v>
      </c>
      <c r="G340" s="6">
        <v>14737</v>
      </c>
      <c r="H340" t="str">
        <f t="shared" si="15"/>
        <v>¡Que viva México!</v>
      </c>
      <c r="I340" t="str">
        <f t="shared" si="16"/>
        <v>¡quevivaméxico</v>
      </c>
      <c r="J340" t="str">
        <f t="shared" si="17"/>
        <v>Sony Pictures</v>
      </c>
    </row>
    <row r="341" spans="1:10" ht="18" x14ac:dyDescent="0.2">
      <c r="A341" s="2">
        <v>341</v>
      </c>
      <c r="B341" s="3" t="s">
        <v>435</v>
      </c>
      <c r="C341" s="4">
        <v>39647</v>
      </c>
      <c r="D341" s="2" t="s">
        <v>14</v>
      </c>
      <c r="E341" s="2" t="s">
        <v>17</v>
      </c>
      <c r="F341" s="5">
        <v>160905</v>
      </c>
      <c r="G341" s="6">
        <v>14708</v>
      </c>
      <c r="H341" t="str">
        <f t="shared" si="15"/>
        <v>Mamma Mia!</v>
      </c>
      <c r="I341" t="str">
        <f t="shared" si="16"/>
        <v>mammamia</v>
      </c>
      <c r="J341" t="str">
        <f t="shared" si="17"/>
        <v>Universal</v>
      </c>
    </row>
    <row r="342" spans="1:10" ht="18" x14ac:dyDescent="0.2">
      <c r="A342" s="2">
        <v>342</v>
      </c>
      <c r="B342" s="3" t="s">
        <v>1960</v>
      </c>
      <c r="C342" s="4">
        <v>45023</v>
      </c>
      <c r="D342" s="2" t="s">
        <v>1380</v>
      </c>
      <c r="E342" s="2" t="s">
        <v>17</v>
      </c>
      <c r="F342" s="5">
        <v>160527</v>
      </c>
      <c r="G342" s="6">
        <v>14673</v>
      </c>
      <c r="H342" t="str">
        <f t="shared" si="15"/>
        <v>La Usurpadora</v>
      </c>
      <c r="I342" t="str">
        <f t="shared" si="16"/>
        <v>lausurpadora</v>
      </c>
      <c r="J342" t="str">
        <f t="shared" si="17"/>
        <v>Pantelion Films</v>
      </c>
    </row>
    <row r="343" spans="1:10" ht="18" x14ac:dyDescent="0.2">
      <c r="A343" s="2">
        <v>343</v>
      </c>
      <c r="B343" s="3" t="s">
        <v>619</v>
      </c>
      <c r="C343" s="4">
        <v>40256</v>
      </c>
      <c r="D343" s="2" t="s">
        <v>7</v>
      </c>
      <c r="E343" s="2" t="s">
        <v>89</v>
      </c>
      <c r="F343" s="5">
        <v>152985</v>
      </c>
      <c r="G343" s="6">
        <v>13984</v>
      </c>
      <c r="H343" t="str">
        <f t="shared" si="15"/>
        <v>Hubble 3D</v>
      </c>
      <c r="I343" t="str">
        <f t="shared" si="16"/>
        <v>hubble3d</v>
      </c>
      <c r="J343" t="str">
        <f t="shared" si="17"/>
        <v>Warner Bros.</v>
      </c>
    </row>
    <row r="344" spans="1:10" ht="18" x14ac:dyDescent="0.2">
      <c r="A344" s="2">
        <v>344</v>
      </c>
      <c r="B344" s="3" t="s">
        <v>1961</v>
      </c>
      <c r="C344" s="4">
        <v>45058</v>
      </c>
      <c r="D344" s="2" t="s">
        <v>413</v>
      </c>
      <c r="E344" s="2" t="s">
        <v>55</v>
      </c>
      <c r="F344" s="5">
        <v>152619</v>
      </c>
      <c r="G344" s="6">
        <v>13951</v>
      </c>
      <c r="H344" t="str">
        <f t="shared" si="15"/>
        <v>Monica</v>
      </c>
      <c r="I344" t="str">
        <f t="shared" si="16"/>
        <v>monica</v>
      </c>
      <c r="J344" t="str">
        <f t="shared" si="17"/>
        <v>IFC Films</v>
      </c>
    </row>
    <row r="345" spans="1:10" ht="18" x14ac:dyDescent="0.2">
      <c r="A345" s="2">
        <v>345</v>
      </c>
      <c r="B345" s="3" t="s">
        <v>548</v>
      </c>
      <c r="C345" s="7">
        <v>34236</v>
      </c>
      <c r="D345" s="2" t="s">
        <v>14</v>
      </c>
      <c r="E345" s="2" t="s">
        <v>38</v>
      </c>
      <c r="F345" s="5">
        <v>151735</v>
      </c>
      <c r="G345" s="6">
        <v>13870</v>
      </c>
      <c r="H345" t="str">
        <f t="shared" si="15"/>
        <v>Dazed and Confused</v>
      </c>
      <c r="I345" t="str">
        <f t="shared" si="16"/>
        <v>dazedandconfused</v>
      </c>
      <c r="J345" t="str">
        <f t="shared" si="17"/>
        <v>Universal</v>
      </c>
    </row>
    <row r="346" spans="1:10" ht="18" x14ac:dyDescent="0.2">
      <c r="A346" s="2">
        <v>346</v>
      </c>
      <c r="B346" s="3" t="s">
        <v>1962</v>
      </c>
      <c r="C346" s="4">
        <v>44995</v>
      </c>
      <c r="D346" s="2" t="s">
        <v>604</v>
      </c>
      <c r="E346" s="2" t="s">
        <v>38</v>
      </c>
      <c r="F346" s="5">
        <v>151722</v>
      </c>
      <c r="G346" s="6">
        <v>13869</v>
      </c>
      <c r="H346" t="str">
        <f t="shared" si="15"/>
        <v>I Like Movies</v>
      </c>
      <c r="I346" t="str">
        <f t="shared" si="16"/>
        <v>ilikemovies</v>
      </c>
      <c r="J346" t="str">
        <f t="shared" si="17"/>
        <v>Mongrel Media</v>
      </c>
    </row>
    <row r="347" spans="1:10" ht="18" x14ac:dyDescent="0.2">
      <c r="A347" s="2">
        <v>347</v>
      </c>
      <c r="B347" s="3" t="s">
        <v>1963</v>
      </c>
      <c r="C347" s="4">
        <v>45044</v>
      </c>
      <c r="D347" s="2"/>
      <c r="E347" s="2" t="s">
        <v>89</v>
      </c>
      <c r="F347" s="5">
        <v>150528</v>
      </c>
      <c r="G347" s="6">
        <v>13759</v>
      </c>
      <c r="H347" t="str">
        <f t="shared" si="15"/>
        <v>32 Sounds</v>
      </c>
      <c r="I347" t="str">
        <f t="shared" si="16"/>
        <v>32sounds</v>
      </c>
      <c r="J347" t="str">
        <f t="shared" si="17"/>
        <v>Other</v>
      </c>
    </row>
    <row r="348" spans="1:10" ht="18" x14ac:dyDescent="0.2">
      <c r="A348" s="2">
        <v>348</v>
      </c>
      <c r="B348" s="3" t="s">
        <v>1964</v>
      </c>
      <c r="C348" s="4">
        <v>44820</v>
      </c>
      <c r="D348" s="2" t="s">
        <v>33</v>
      </c>
      <c r="E348" s="2" t="s">
        <v>12</v>
      </c>
      <c r="F348" s="5">
        <v>149862</v>
      </c>
      <c r="G348" s="6">
        <v>13699</v>
      </c>
      <c r="H348" t="str">
        <f t="shared" si="15"/>
        <v>The Woman King</v>
      </c>
      <c r="I348" t="str">
        <f t="shared" si="16"/>
        <v>thewomanking</v>
      </c>
      <c r="J348" t="str">
        <f t="shared" si="17"/>
        <v>Sony Pictures</v>
      </c>
    </row>
    <row r="349" spans="1:10" ht="18" x14ac:dyDescent="0.2">
      <c r="A349" s="2">
        <v>349</v>
      </c>
      <c r="B349" s="3" t="s">
        <v>1965</v>
      </c>
      <c r="C349" s="4">
        <v>42678</v>
      </c>
      <c r="D349" s="2" t="s">
        <v>1231</v>
      </c>
      <c r="E349" s="2" t="s">
        <v>8</v>
      </c>
      <c r="F349" s="5">
        <v>149025</v>
      </c>
      <c r="G349" s="6">
        <v>13622</v>
      </c>
      <c r="H349" t="str">
        <f t="shared" si="15"/>
        <v>Trolls</v>
      </c>
      <c r="I349" t="str">
        <f t="shared" si="16"/>
        <v>trolls</v>
      </c>
      <c r="J349" t="str">
        <f t="shared" si="17"/>
        <v>20th Century Fox</v>
      </c>
    </row>
    <row r="350" spans="1:10" ht="18" x14ac:dyDescent="0.2">
      <c r="A350" s="2">
        <v>350</v>
      </c>
      <c r="B350" s="3" t="s">
        <v>1966</v>
      </c>
      <c r="C350" s="4">
        <v>45100</v>
      </c>
      <c r="D350" s="2" t="s">
        <v>185</v>
      </c>
      <c r="E350" s="2" t="s">
        <v>89</v>
      </c>
      <c r="F350" s="5">
        <v>147979</v>
      </c>
      <c r="G350" s="6">
        <v>13526</v>
      </c>
      <c r="H350" t="str">
        <f t="shared" si="15"/>
        <v>The Last Rider</v>
      </c>
      <c r="I350" t="str">
        <f t="shared" si="16"/>
        <v>thelastrider</v>
      </c>
      <c r="J350" t="str">
        <f t="shared" si="17"/>
        <v>Roadside Attracti…</v>
      </c>
    </row>
    <row r="351" spans="1:10" ht="18" x14ac:dyDescent="0.2">
      <c r="A351" s="2">
        <v>351</v>
      </c>
      <c r="B351" s="3" t="s">
        <v>1967</v>
      </c>
      <c r="C351" s="7">
        <v>27248</v>
      </c>
      <c r="D351" s="2" t="s">
        <v>375</v>
      </c>
      <c r="E351" s="2" t="s">
        <v>19</v>
      </c>
      <c r="F351" s="5">
        <v>147901</v>
      </c>
      <c r="G351" s="6">
        <v>13519</v>
      </c>
      <c r="H351" t="str">
        <f t="shared" si="15"/>
        <v>The Wicker Man</v>
      </c>
      <c r="I351" t="str">
        <f t="shared" si="16"/>
        <v>thewickerman</v>
      </c>
      <c r="J351" t="str">
        <f t="shared" si="17"/>
        <v>Rialto Pictures</v>
      </c>
    </row>
    <row r="352" spans="1:10" ht="18" x14ac:dyDescent="0.2">
      <c r="A352" s="2">
        <v>352</v>
      </c>
      <c r="B352" s="3" t="s">
        <v>1968</v>
      </c>
      <c r="C352" s="4">
        <v>44918</v>
      </c>
      <c r="D352" s="2" t="s">
        <v>225</v>
      </c>
      <c r="E352" s="2" t="s">
        <v>55</v>
      </c>
      <c r="F352" s="5">
        <v>144975</v>
      </c>
      <c r="G352" s="6">
        <v>13252</v>
      </c>
      <c r="H352" t="str">
        <f t="shared" si="15"/>
        <v>Khers Nist</v>
      </c>
      <c r="I352" t="str">
        <f t="shared" si="16"/>
        <v>khersnist</v>
      </c>
      <c r="J352" t="str">
        <f t="shared" si="17"/>
        <v>Janus Films</v>
      </c>
    </row>
    <row r="353" spans="1:10" ht="18" x14ac:dyDescent="0.2">
      <c r="A353" s="2">
        <v>353</v>
      </c>
      <c r="B353" s="3" t="s">
        <v>1969</v>
      </c>
      <c r="C353" s="4">
        <v>45142</v>
      </c>
      <c r="D353" s="2" t="s">
        <v>260</v>
      </c>
      <c r="E353" s="2" t="s">
        <v>12</v>
      </c>
      <c r="F353" s="5">
        <v>142101</v>
      </c>
      <c r="G353" s="6">
        <v>12989</v>
      </c>
      <c r="H353" t="str">
        <f t="shared" si="15"/>
        <v>Pirab</v>
      </c>
      <c r="I353" t="str">
        <f t="shared" si="16"/>
        <v>pirab</v>
      </c>
      <c r="J353" t="str">
        <f t="shared" si="17"/>
        <v>Well Go USA</v>
      </c>
    </row>
    <row r="354" spans="1:10" ht="18" x14ac:dyDescent="0.2">
      <c r="A354" s="2">
        <v>354</v>
      </c>
      <c r="B354" s="3" t="s">
        <v>1970</v>
      </c>
      <c r="C354" s="4">
        <v>44981</v>
      </c>
      <c r="D354" s="2"/>
      <c r="E354" s="2" t="s">
        <v>89</v>
      </c>
      <c r="F354" s="5">
        <v>142012</v>
      </c>
      <c r="G354" s="6">
        <v>12981</v>
      </c>
      <c r="H354" t="str">
        <f t="shared" si="15"/>
        <v>Path Of The Panther</v>
      </c>
      <c r="I354" t="str">
        <f t="shared" si="16"/>
        <v>pathofthepanther</v>
      </c>
      <c r="J354" t="str">
        <f t="shared" si="17"/>
        <v>Other</v>
      </c>
    </row>
    <row r="355" spans="1:10" ht="18" x14ac:dyDescent="0.2">
      <c r="A355" s="2">
        <v>355</v>
      </c>
      <c r="B355" s="3" t="s">
        <v>1971</v>
      </c>
      <c r="C355" s="4">
        <v>44995</v>
      </c>
      <c r="D355" s="2" t="s">
        <v>1439</v>
      </c>
      <c r="E355" s="2" t="s">
        <v>8</v>
      </c>
      <c r="F355" s="5">
        <v>141143</v>
      </c>
      <c r="G355" s="6">
        <v>12902</v>
      </c>
      <c r="H355" t="str">
        <f t="shared" si="15"/>
        <v>The Magic Flute - Das Vermäch…</v>
      </c>
      <c r="I355" t="str">
        <f t="shared" si="16"/>
        <v>themagicflutedasver</v>
      </c>
      <c r="J355" t="str">
        <f t="shared" si="17"/>
        <v>Shout! Factory</v>
      </c>
    </row>
    <row r="356" spans="1:10" ht="18" x14ac:dyDescent="0.2">
      <c r="A356" s="2">
        <v>356</v>
      </c>
      <c r="B356" s="3" t="s">
        <v>1972</v>
      </c>
      <c r="C356" s="4">
        <v>44967</v>
      </c>
      <c r="D356" s="2" t="s">
        <v>461</v>
      </c>
      <c r="E356" s="2" t="s">
        <v>55</v>
      </c>
      <c r="F356" s="5">
        <v>140399</v>
      </c>
      <c r="G356" s="6">
        <v>12834</v>
      </c>
      <c r="H356" t="str">
        <f t="shared" si="15"/>
        <v>iMordecai</v>
      </c>
      <c r="I356" t="str">
        <f t="shared" si="16"/>
        <v>imordecai</v>
      </c>
      <c r="J356" t="str">
        <f t="shared" si="17"/>
        <v>Greenwich</v>
      </c>
    </row>
    <row r="357" spans="1:10" ht="18" x14ac:dyDescent="0.2">
      <c r="A357" s="2">
        <v>357</v>
      </c>
      <c r="B357" s="3" t="s">
        <v>1973</v>
      </c>
      <c r="C357" s="4">
        <v>45198</v>
      </c>
      <c r="D357" s="2" t="s">
        <v>1439</v>
      </c>
      <c r="E357" s="2" t="s">
        <v>50</v>
      </c>
      <c r="F357" s="5">
        <v>139358</v>
      </c>
      <c r="G357" s="6">
        <v>12738</v>
      </c>
      <c r="H357" t="str">
        <f t="shared" si="15"/>
        <v>The Kill Room</v>
      </c>
      <c r="I357" t="str">
        <f t="shared" si="16"/>
        <v>thekillroom</v>
      </c>
      <c r="J357" t="str">
        <f t="shared" si="17"/>
        <v>Shout! Factory</v>
      </c>
    </row>
    <row r="358" spans="1:10" ht="18" x14ac:dyDescent="0.2">
      <c r="A358" s="2">
        <v>358</v>
      </c>
      <c r="B358" s="3" t="s">
        <v>1974</v>
      </c>
      <c r="C358" s="4">
        <v>45156</v>
      </c>
      <c r="D358" s="2" t="s">
        <v>413</v>
      </c>
      <c r="E358" s="2" t="s">
        <v>19</v>
      </c>
      <c r="F358" s="5">
        <v>138617</v>
      </c>
      <c r="G358" s="6">
        <v>12671</v>
      </c>
      <c r="H358" t="str">
        <f t="shared" si="15"/>
        <v>Birth/Rebirth</v>
      </c>
      <c r="I358" t="str">
        <f t="shared" si="16"/>
        <v>birth/rebirth</v>
      </c>
      <c r="J358" t="str">
        <f t="shared" si="17"/>
        <v>IFC Films</v>
      </c>
    </row>
    <row r="359" spans="1:10" ht="18" x14ac:dyDescent="0.2">
      <c r="A359" s="2">
        <v>359</v>
      </c>
      <c r="B359" s="3" t="s">
        <v>1469</v>
      </c>
      <c r="C359" s="4">
        <v>45268</v>
      </c>
      <c r="D359" s="2" t="s">
        <v>492</v>
      </c>
      <c r="E359" s="2" t="s">
        <v>12</v>
      </c>
      <c r="F359" s="5">
        <v>136859</v>
      </c>
      <c r="G359" s="6">
        <v>12510</v>
      </c>
      <c r="H359" t="str">
        <f t="shared" si="15"/>
        <v>Unit 262</v>
      </c>
      <c r="I359" t="str">
        <f t="shared" si="16"/>
        <v>unit262</v>
      </c>
      <c r="J359" t="str">
        <f t="shared" si="17"/>
        <v>Indican Pictures</v>
      </c>
    </row>
    <row r="360" spans="1:10" ht="18" x14ac:dyDescent="0.2">
      <c r="A360" s="2">
        <v>360</v>
      </c>
      <c r="B360" s="3" t="s">
        <v>1975</v>
      </c>
      <c r="C360" s="4">
        <v>45003</v>
      </c>
      <c r="D360" s="2" t="s">
        <v>284</v>
      </c>
      <c r="E360" s="2" t="s">
        <v>229</v>
      </c>
      <c r="F360" s="5">
        <v>132634</v>
      </c>
      <c r="G360" s="6">
        <v>12124</v>
      </c>
      <c r="H360" t="str">
        <f t="shared" si="15"/>
        <v>UFC 286</v>
      </c>
      <c r="I360" t="str">
        <f t="shared" si="16"/>
        <v>ufc286</v>
      </c>
      <c r="J360" t="str">
        <f t="shared" si="17"/>
        <v>Iconic Releasing</v>
      </c>
    </row>
    <row r="361" spans="1:10" ht="18" x14ac:dyDescent="0.2">
      <c r="A361" s="2">
        <v>361</v>
      </c>
      <c r="B361" s="3" t="s">
        <v>1976</v>
      </c>
      <c r="C361" s="4">
        <v>45037</v>
      </c>
      <c r="D361" s="2" t="s">
        <v>289</v>
      </c>
      <c r="E361" s="2" t="s">
        <v>89</v>
      </c>
      <c r="F361" s="5">
        <v>131490</v>
      </c>
      <c r="G361" s="6">
        <v>12019</v>
      </c>
      <c r="H361" t="str">
        <f t="shared" si="15"/>
        <v>Little Richard: I Am Everythi…</v>
      </c>
      <c r="I361" t="str">
        <f t="shared" si="16"/>
        <v>littlerichardiamever</v>
      </c>
      <c r="J361" t="str">
        <f t="shared" si="17"/>
        <v>Magnolia Pictures</v>
      </c>
    </row>
    <row r="362" spans="1:10" ht="18" x14ac:dyDescent="0.2">
      <c r="A362" s="2">
        <v>362</v>
      </c>
      <c r="B362" s="3" t="s">
        <v>1977</v>
      </c>
      <c r="C362" s="4">
        <v>44855</v>
      </c>
      <c r="D362" s="2" t="s">
        <v>7</v>
      </c>
      <c r="E362" s="2" t="s">
        <v>12</v>
      </c>
      <c r="F362" s="5">
        <v>131233</v>
      </c>
      <c r="G362" s="6">
        <v>11996</v>
      </c>
      <c r="H362" t="str">
        <f t="shared" si="15"/>
        <v>Black Adam</v>
      </c>
      <c r="I362" t="str">
        <f t="shared" si="16"/>
        <v>blackadam</v>
      </c>
      <c r="J362" t="str">
        <f t="shared" si="17"/>
        <v>Warner Bros.</v>
      </c>
    </row>
    <row r="363" spans="1:10" ht="18" x14ac:dyDescent="0.2">
      <c r="A363" s="2">
        <v>363</v>
      </c>
      <c r="B363" s="3" t="s">
        <v>473</v>
      </c>
      <c r="C363" s="4">
        <v>36287</v>
      </c>
      <c r="D363" s="2" t="s">
        <v>14</v>
      </c>
      <c r="E363" s="2" t="s">
        <v>8</v>
      </c>
      <c r="F363" s="5">
        <v>130650</v>
      </c>
      <c r="G363" s="6">
        <v>11942</v>
      </c>
      <c r="H363" t="str">
        <f t="shared" si="15"/>
        <v>The Mummy</v>
      </c>
      <c r="I363" t="str">
        <f t="shared" si="16"/>
        <v>themummy</v>
      </c>
      <c r="J363" t="str">
        <f t="shared" si="17"/>
        <v>Universal</v>
      </c>
    </row>
    <row r="364" spans="1:10" ht="18" x14ac:dyDescent="0.2">
      <c r="A364" s="2">
        <v>364</v>
      </c>
      <c r="B364" s="3" t="s">
        <v>1978</v>
      </c>
      <c r="C364" s="4">
        <v>45098</v>
      </c>
      <c r="D364" s="2" t="s">
        <v>125</v>
      </c>
      <c r="E364" s="2" t="s">
        <v>55</v>
      </c>
      <c r="F364" s="5">
        <v>127096</v>
      </c>
      <c r="G364" s="6">
        <v>11618</v>
      </c>
      <c r="H364" t="str">
        <f t="shared" si="15"/>
        <v>Lonely Castle in the Mirror</v>
      </c>
      <c r="I364" t="str">
        <f t="shared" si="16"/>
        <v>lonelycastleinthemirr</v>
      </c>
      <c r="J364" t="str">
        <f t="shared" si="17"/>
        <v>GKIDS</v>
      </c>
    </row>
    <row r="365" spans="1:10" ht="18" x14ac:dyDescent="0.2">
      <c r="A365" s="2">
        <v>365</v>
      </c>
      <c r="B365" s="3" t="s">
        <v>1979</v>
      </c>
      <c r="C365" s="4">
        <v>44848</v>
      </c>
      <c r="D365" s="2" t="s">
        <v>175</v>
      </c>
      <c r="E365" s="2" t="s">
        <v>55</v>
      </c>
      <c r="F365" s="5">
        <v>126481</v>
      </c>
      <c r="G365" s="6">
        <v>11561</v>
      </c>
      <c r="H365" t="str">
        <f t="shared" si="15"/>
        <v>Decision to Leave</v>
      </c>
      <c r="I365" t="str">
        <f t="shared" si="16"/>
        <v>decisiontoleave</v>
      </c>
      <c r="J365" t="str">
        <f t="shared" si="17"/>
        <v>MUBI</v>
      </c>
    </row>
    <row r="366" spans="1:10" ht="18" x14ac:dyDescent="0.2">
      <c r="A366" s="2">
        <v>366</v>
      </c>
      <c r="B366" s="3" t="s">
        <v>1980</v>
      </c>
      <c r="C366" s="4">
        <v>40368</v>
      </c>
      <c r="D366" s="2" t="s">
        <v>14</v>
      </c>
      <c r="E366" s="2" t="s">
        <v>8</v>
      </c>
      <c r="F366" s="5">
        <v>125830</v>
      </c>
      <c r="G366" s="6">
        <v>11502</v>
      </c>
      <c r="H366" t="str">
        <f t="shared" si="15"/>
        <v>Despicable Me</v>
      </c>
      <c r="I366" t="str">
        <f t="shared" si="16"/>
        <v>despicableme</v>
      </c>
      <c r="J366" t="str">
        <f t="shared" si="17"/>
        <v>Universal</v>
      </c>
    </row>
    <row r="367" spans="1:10" ht="18" x14ac:dyDescent="0.2">
      <c r="A367" s="2">
        <v>367</v>
      </c>
      <c r="B367" s="3" t="s">
        <v>1981</v>
      </c>
      <c r="C367" s="4">
        <v>45233</v>
      </c>
      <c r="D367" s="2" t="s">
        <v>1982</v>
      </c>
      <c r="E367" s="2" t="s">
        <v>55</v>
      </c>
      <c r="F367" s="5">
        <v>125067</v>
      </c>
      <c r="G367" s="6">
        <v>11432</v>
      </c>
      <c r="H367" t="str">
        <f t="shared" si="15"/>
        <v>Natsu e no tunnel, Sayonara n…</v>
      </c>
      <c r="I367" t="str">
        <f t="shared" si="16"/>
        <v>natsuenotunnelsayona</v>
      </c>
      <c r="J367" t="str">
        <f t="shared" si="17"/>
        <v>Sentai Filmworks</v>
      </c>
    </row>
    <row r="368" spans="1:10" ht="18" x14ac:dyDescent="0.2">
      <c r="A368" s="2">
        <v>368</v>
      </c>
      <c r="B368" s="3" t="s">
        <v>1983</v>
      </c>
      <c r="C368" s="4">
        <v>45086</v>
      </c>
      <c r="D368" s="2" t="s">
        <v>154</v>
      </c>
      <c r="E368" s="2" t="s">
        <v>19</v>
      </c>
      <c r="F368" s="5">
        <v>123107</v>
      </c>
      <c r="G368" s="6">
        <v>11253</v>
      </c>
      <c r="H368" t="str">
        <f t="shared" si="15"/>
        <v>The Angry Black Girl and Her …</v>
      </c>
      <c r="I368" t="str">
        <f t="shared" si="16"/>
        <v>theangryblackgirland</v>
      </c>
      <c r="J368" t="str">
        <f t="shared" si="17"/>
        <v>RLJ Entertainment</v>
      </c>
    </row>
    <row r="369" spans="1:10" ht="18" x14ac:dyDescent="0.2">
      <c r="A369" s="2">
        <v>369</v>
      </c>
      <c r="B369" s="3" t="s">
        <v>1984</v>
      </c>
      <c r="C369" s="4">
        <v>44971</v>
      </c>
      <c r="D369" s="2" t="s">
        <v>590</v>
      </c>
      <c r="E369" s="2" t="s">
        <v>55</v>
      </c>
      <c r="F369" s="5">
        <v>122154</v>
      </c>
      <c r="G369" s="6">
        <v>11166</v>
      </c>
      <c r="H369" t="str">
        <f t="shared" si="15"/>
        <v>Kaguya-sama wa Kokurasetai: F…</v>
      </c>
      <c r="I369" t="str">
        <f t="shared" si="16"/>
        <v>kaguyasamawakokuraseta</v>
      </c>
      <c r="J369" t="str">
        <f t="shared" si="17"/>
        <v>Crunchyroll</v>
      </c>
    </row>
    <row r="370" spans="1:10" ht="18" x14ac:dyDescent="0.2">
      <c r="A370" s="2">
        <v>370</v>
      </c>
      <c r="B370" s="3" t="s">
        <v>1985</v>
      </c>
      <c r="C370" s="4">
        <v>40970</v>
      </c>
      <c r="D370" s="2" t="s">
        <v>14</v>
      </c>
      <c r="E370" s="2" t="s">
        <v>8</v>
      </c>
      <c r="F370" s="5">
        <v>121050</v>
      </c>
      <c r="G370" s="6">
        <v>11065</v>
      </c>
      <c r="H370" t="str">
        <f t="shared" si="15"/>
        <v>Dr. Seuss’ The Lorax</v>
      </c>
      <c r="I370" t="str">
        <f t="shared" si="16"/>
        <v>drseussthelorax</v>
      </c>
      <c r="J370" t="str">
        <f t="shared" si="17"/>
        <v>Universal</v>
      </c>
    </row>
    <row r="371" spans="1:10" ht="18" x14ac:dyDescent="0.2">
      <c r="A371" s="2">
        <v>371</v>
      </c>
      <c r="B371" s="3" t="s">
        <v>1094</v>
      </c>
      <c r="C371" s="4">
        <v>45240</v>
      </c>
      <c r="D371" s="2" t="s">
        <v>413</v>
      </c>
      <c r="E371" s="2" t="s">
        <v>55</v>
      </c>
      <c r="F371" s="5">
        <v>118926</v>
      </c>
      <c r="G371" s="6">
        <v>10871</v>
      </c>
      <c r="H371" t="str">
        <f t="shared" si="15"/>
        <v>La passion de Dodin Bouffant</v>
      </c>
      <c r="I371" t="str">
        <f t="shared" si="16"/>
        <v>lapassiondedodinbouff</v>
      </c>
      <c r="J371" t="str">
        <f t="shared" si="17"/>
        <v>IFC Films</v>
      </c>
    </row>
    <row r="372" spans="1:10" ht="18" x14ac:dyDescent="0.2">
      <c r="A372" s="2">
        <v>372</v>
      </c>
      <c r="B372" s="3" t="s">
        <v>1986</v>
      </c>
      <c r="C372" s="4">
        <v>45170</v>
      </c>
      <c r="D372" s="2" t="s">
        <v>284</v>
      </c>
      <c r="E372" s="2" t="s">
        <v>19</v>
      </c>
      <c r="F372" s="5">
        <v>118281</v>
      </c>
      <c r="G372" s="6">
        <v>10812</v>
      </c>
      <c r="H372" t="str">
        <f t="shared" si="15"/>
        <v>Malibu Horror Story</v>
      </c>
      <c r="I372" t="str">
        <f t="shared" si="16"/>
        <v>malibuhorrorstory</v>
      </c>
      <c r="J372" t="str">
        <f t="shared" si="17"/>
        <v>Iconic Releasing</v>
      </c>
    </row>
    <row r="373" spans="1:10" ht="18" x14ac:dyDescent="0.2">
      <c r="A373" s="2">
        <v>373</v>
      </c>
      <c r="B373" s="3" t="s">
        <v>1062</v>
      </c>
      <c r="C373" s="4">
        <v>45310</v>
      </c>
      <c r="D373" s="2" t="s">
        <v>77</v>
      </c>
      <c r="E373" s="2" t="s">
        <v>55</v>
      </c>
      <c r="F373" s="5">
        <v>117063</v>
      </c>
      <c r="G373" s="6">
        <v>10700</v>
      </c>
      <c r="H373" t="str">
        <f t="shared" si="15"/>
        <v>Origin</v>
      </c>
      <c r="I373" t="str">
        <f t="shared" si="16"/>
        <v>origin</v>
      </c>
      <c r="J373" t="str">
        <f t="shared" si="17"/>
        <v>Neon</v>
      </c>
    </row>
    <row r="374" spans="1:10" ht="18" x14ac:dyDescent="0.2">
      <c r="A374" s="2">
        <v>374</v>
      </c>
      <c r="B374" s="3" t="s">
        <v>1579</v>
      </c>
      <c r="C374" s="4">
        <v>45149</v>
      </c>
      <c r="D374" s="2" t="s">
        <v>431</v>
      </c>
      <c r="E374" s="2" t="s">
        <v>89</v>
      </c>
      <c r="F374" s="5">
        <v>113556</v>
      </c>
      <c r="G374" s="6">
        <v>10380</v>
      </c>
      <c r="H374" t="str">
        <f t="shared" si="15"/>
        <v>Day By Day</v>
      </c>
      <c r="I374" t="str">
        <f t="shared" si="16"/>
        <v>daybyday</v>
      </c>
      <c r="J374" t="str">
        <f t="shared" si="17"/>
        <v>Utopia</v>
      </c>
    </row>
    <row r="375" spans="1:10" ht="18" x14ac:dyDescent="0.2">
      <c r="A375" s="2">
        <v>375</v>
      </c>
      <c r="B375" s="3" t="s">
        <v>1987</v>
      </c>
      <c r="C375" s="4">
        <v>45084</v>
      </c>
      <c r="D375" s="2" t="s">
        <v>431</v>
      </c>
      <c r="E375" s="2" t="s">
        <v>89</v>
      </c>
      <c r="F375" s="5">
        <v>111589</v>
      </c>
      <c r="G375" s="6">
        <v>10200</v>
      </c>
      <c r="H375" t="str">
        <f t="shared" si="15"/>
        <v>Squaring the Circle</v>
      </c>
      <c r="I375" t="str">
        <f t="shared" si="16"/>
        <v>squaringthecircle</v>
      </c>
      <c r="J375" t="str">
        <f t="shared" si="17"/>
        <v>Utopia</v>
      </c>
    </row>
    <row r="376" spans="1:10" ht="18" x14ac:dyDescent="0.2">
      <c r="A376" s="2">
        <v>376</v>
      </c>
      <c r="B376" s="3" t="s">
        <v>261</v>
      </c>
      <c r="C376" s="7">
        <v>34845</v>
      </c>
      <c r="D376" s="2" t="s">
        <v>14</v>
      </c>
      <c r="E376" s="2" t="s">
        <v>38</v>
      </c>
      <c r="F376" s="5">
        <v>111355</v>
      </c>
      <c r="G376" s="6">
        <v>10179</v>
      </c>
      <c r="H376" t="str">
        <f t="shared" si="15"/>
        <v>Casper</v>
      </c>
      <c r="I376" t="str">
        <f t="shared" si="16"/>
        <v>casper</v>
      </c>
      <c r="J376" t="str">
        <f t="shared" si="17"/>
        <v>Universal</v>
      </c>
    </row>
    <row r="377" spans="1:10" ht="18" x14ac:dyDescent="0.2">
      <c r="A377" s="2">
        <v>377</v>
      </c>
      <c r="B377" s="3" t="s">
        <v>1988</v>
      </c>
      <c r="C377" s="4">
        <v>45086</v>
      </c>
      <c r="D377" s="2" t="s">
        <v>289</v>
      </c>
      <c r="E377" s="2" t="s">
        <v>55</v>
      </c>
      <c r="F377" s="5">
        <v>110722</v>
      </c>
      <c r="G377" s="6">
        <v>10121</v>
      </c>
      <c r="H377" t="str">
        <f t="shared" si="15"/>
        <v>Blue Jean</v>
      </c>
      <c r="I377" t="str">
        <f t="shared" si="16"/>
        <v>bluejean</v>
      </c>
      <c r="J377" t="str">
        <f t="shared" si="17"/>
        <v>Magnolia Pictures</v>
      </c>
    </row>
    <row r="378" spans="1:10" ht="18" x14ac:dyDescent="0.2">
      <c r="A378" s="2">
        <v>378</v>
      </c>
      <c r="B378" s="3" t="s">
        <v>533</v>
      </c>
      <c r="C378" s="4">
        <v>40403</v>
      </c>
      <c r="D378" s="2" t="s">
        <v>14</v>
      </c>
      <c r="E378" s="2" t="s">
        <v>38</v>
      </c>
      <c r="F378" s="5">
        <v>110210</v>
      </c>
      <c r="G378" s="6">
        <v>10074</v>
      </c>
      <c r="H378" t="str">
        <f t="shared" si="15"/>
        <v>Scott Pilgrim vs. The World</v>
      </c>
      <c r="I378" t="str">
        <f t="shared" si="16"/>
        <v>scottpilgrimvsthewor</v>
      </c>
      <c r="J378" t="str">
        <f t="shared" si="17"/>
        <v>Universal</v>
      </c>
    </row>
    <row r="379" spans="1:10" ht="18" x14ac:dyDescent="0.2">
      <c r="A379" s="2">
        <v>379</v>
      </c>
      <c r="B379" s="3" t="s">
        <v>1989</v>
      </c>
      <c r="C379" s="4">
        <v>45028</v>
      </c>
      <c r="D379" s="2" t="s">
        <v>431</v>
      </c>
      <c r="E379" s="2" t="s">
        <v>70</v>
      </c>
      <c r="F379" s="5">
        <v>106156</v>
      </c>
      <c r="G379" s="6">
        <v>9703</v>
      </c>
      <c r="H379" t="str">
        <f t="shared" si="15"/>
        <v>Sick of Myself</v>
      </c>
      <c r="I379" t="str">
        <f t="shared" si="16"/>
        <v>sickofmyself</v>
      </c>
      <c r="J379" t="str">
        <f t="shared" si="17"/>
        <v>Utopia</v>
      </c>
    </row>
    <row r="380" spans="1:10" ht="18" x14ac:dyDescent="0.2">
      <c r="A380" s="2">
        <v>380</v>
      </c>
      <c r="B380" s="3" t="s">
        <v>1990</v>
      </c>
      <c r="C380" s="4">
        <v>43623</v>
      </c>
      <c r="D380" s="2" t="s">
        <v>14</v>
      </c>
      <c r="E380" s="2" t="s">
        <v>8</v>
      </c>
      <c r="F380" s="5">
        <v>105855</v>
      </c>
      <c r="G380" s="6">
        <v>9676</v>
      </c>
      <c r="H380" t="str">
        <f t="shared" si="15"/>
        <v>The Secret Life of Pets 2</v>
      </c>
      <c r="I380" t="str">
        <f t="shared" si="16"/>
        <v>thesecretlifeofpets2</v>
      </c>
      <c r="J380" t="str">
        <f t="shared" si="17"/>
        <v>Universal</v>
      </c>
    </row>
    <row r="381" spans="1:10" ht="18" x14ac:dyDescent="0.2">
      <c r="A381" s="2">
        <v>381</v>
      </c>
      <c r="B381" s="3" t="s">
        <v>1991</v>
      </c>
      <c r="C381" s="4">
        <v>45058</v>
      </c>
      <c r="D381" s="2" t="s">
        <v>391</v>
      </c>
      <c r="E381" s="2" t="s">
        <v>55</v>
      </c>
      <c r="F381" s="5">
        <v>104264</v>
      </c>
      <c r="G381" s="6">
        <v>9531</v>
      </c>
      <c r="H381" t="str">
        <f t="shared" si="15"/>
        <v>L'immensita</v>
      </c>
      <c r="I381" t="str">
        <f t="shared" si="16"/>
        <v>limmensita</v>
      </c>
      <c r="J381" t="str">
        <f t="shared" si="17"/>
        <v>Music Box Films</v>
      </c>
    </row>
    <row r="382" spans="1:10" ht="18" x14ac:dyDescent="0.2">
      <c r="A382" s="2">
        <v>382</v>
      </c>
      <c r="B382" s="3" t="s">
        <v>1992</v>
      </c>
      <c r="C382" s="4">
        <v>45037</v>
      </c>
      <c r="D382" s="2" t="s">
        <v>135</v>
      </c>
      <c r="E382" s="2" t="s">
        <v>55</v>
      </c>
      <c r="F382" s="5">
        <v>103388</v>
      </c>
      <c r="G382" s="6">
        <v>9450</v>
      </c>
      <c r="H382" t="str">
        <f t="shared" si="15"/>
        <v>Carmen</v>
      </c>
      <c r="I382" t="str">
        <f t="shared" si="16"/>
        <v>carmen</v>
      </c>
      <c r="J382" t="str">
        <f t="shared" si="17"/>
        <v>Sony Pictures Cla…</v>
      </c>
    </row>
    <row r="383" spans="1:10" ht="18" x14ac:dyDescent="0.2">
      <c r="A383" s="2">
        <v>383</v>
      </c>
      <c r="B383" s="3" t="s">
        <v>1993</v>
      </c>
      <c r="C383" s="4">
        <v>45212</v>
      </c>
      <c r="D383" s="2" t="s">
        <v>431</v>
      </c>
      <c r="E383" s="2" t="s">
        <v>50</v>
      </c>
      <c r="F383" s="5">
        <v>102891</v>
      </c>
      <c r="G383" s="6">
        <v>9405</v>
      </c>
      <c r="H383" t="str">
        <f t="shared" si="15"/>
        <v>Divinity</v>
      </c>
      <c r="I383" t="str">
        <f t="shared" si="16"/>
        <v>divinity</v>
      </c>
      <c r="J383" t="str">
        <f t="shared" si="17"/>
        <v>Utopia</v>
      </c>
    </row>
    <row r="384" spans="1:10" ht="18" x14ac:dyDescent="0.2">
      <c r="A384" s="2">
        <v>384</v>
      </c>
      <c r="B384" s="3" t="s">
        <v>1994</v>
      </c>
      <c r="C384" s="4">
        <v>45030</v>
      </c>
      <c r="D384" s="2" t="s">
        <v>284</v>
      </c>
      <c r="E384" s="2" t="s">
        <v>89</v>
      </c>
      <c r="F384" s="5">
        <v>102531</v>
      </c>
      <c r="G384" s="6">
        <v>9372</v>
      </c>
      <c r="H384" t="str">
        <f t="shared" si="15"/>
        <v>The Lost Weekend: A Love Story</v>
      </c>
      <c r="I384" t="str">
        <f t="shared" si="16"/>
        <v>thelostweekendalove</v>
      </c>
      <c r="J384" t="str">
        <f t="shared" si="17"/>
        <v>Iconic Releasing</v>
      </c>
    </row>
    <row r="385" spans="1:10" ht="18" x14ac:dyDescent="0.2">
      <c r="A385" s="2">
        <v>385</v>
      </c>
      <c r="B385" s="3" t="s">
        <v>1995</v>
      </c>
      <c r="C385" s="4">
        <v>45107</v>
      </c>
      <c r="D385" s="2" t="s">
        <v>260</v>
      </c>
      <c r="E385" s="2" t="s">
        <v>12</v>
      </c>
      <c r="F385" s="5">
        <v>102021</v>
      </c>
      <c r="G385" s="6">
        <v>9326</v>
      </c>
      <c r="H385" t="str">
        <f t="shared" si="15"/>
        <v>Gwigongja</v>
      </c>
      <c r="I385" t="str">
        <f t="shared" si="16"/>
        <v>gwigongja</v>
      </c>
      <c r="J385" t="str">
        <f t="shared" si="17"/>
        <v>Well Go USA</v>
      </c>
    </row>
    <row r="386" spans="1:10" ht="18" x14ac:dyDescent="0.2">
      <c r="A386" s="2">
        <v>386</v>
      </c>
      <c r="B386" s="3" t="s">
        <v>1967</v>
      </c>
      <c r="C386" s="4">
        <v>38961</v>
      </c>
      <c r="D386" s="2" t="s">
        <v>7</v>
      </c>
      <c r="E386" s="2" t="s">
        <v>19</v>
      </c>
      <c r="F386" s="5">
        <v>98117</v>
      </c>
      <c r="G386" s="6">
        <v>8969</v>
      </c>
      <c r="H386" t="str">
        <f t="shared" ref="H386:H449" si="18">IFERROR(TRIM(LEFT(B386,FIND("(",B386)-1)),TRIM(B386))</f>
        <v>The Wicker Man</v>
      </c>
      <c r="I386" t="str">
        <f t="shared" ref="I386:I449" si="19">SUBSTITUTE(SUBSTITUTE(SUBSTITUTE(SUBSTITUTE(SUBSTITUTE(SUBSTITUTE(SUBSTITUTE(SUBSTITUTE(SUBSTITUTE(SUBSTITUTE(SUBSTITUTE(SUBSTITUTE(LOWER(LEFT(SUBSTITUTE(H386,"…",""),25)),":",""),",",""),".",""),"'",""),"’",""),"!",""),"*",""),"—",""),"–",""),"-",""),"&amp;","")," ","")</f>
        <v>thewickerman</v>
      </c>
      <c r="J386" t="str">
        <f t="shared" ref="J386:J449" si="20">IF(D386="","Other",D386)</f>
        <v>Warner Bros.</v>
      </c>
    </row>
    <row r="387" spans="1:10" ht="18" x14ac:dyDescent="0.2">
      <c r="A387" s="2">
        <v>387</v>
      </c>
      <c r="B387" s="3" t="s">
        <v>1996</v>
      </c>
      <c r="C387" s="4">
        <v>44862</v>
      </c>
      <c r="D387" s="2" t="s">
        <v>431</v>
      </c>
      <c r="E387" s="2" t="s">
        <v>55</v>
      </c>
      <c r="F387" s="5">
        <v>93718</v>
      </c>
      <c r="G387" s="6">
        <v>8567</v>
      </c>
      <c r="H387" t="str">
        <f t="shared" si="18"/>
        <v>Holy Spider</v>
      </c>
      <c r="I387" t="str">
        <f t="shared" si="19"/>
        <v>holyspider</v>
      </c>
      <c r="J387" t="str">
        <f t="shared" si="20"/>
        <v>Utopia</v>
      </c>
    </row>
    <row r="388" spans="1:10" ht="18" x14ac:dyDescent="0.2">
      <c r="A388" s="2">
        <v>388</v>
      </c>
      <c r="B388" s="3" t="s">
        <v>1997</v>
      </c>
      <c r="C388" s="4">
        <v>45156</v>
      </c>
      <c r="D388" s="2" t="s">
        <v>260</v>
      </c>
      <c r="E388" s="2" t="s">
        <v>55</v>
      </c>
      <c r="F388" s="5">
        <v>92718</v>
      </c>
      <c r="G388" s="6">
        <v>8475</v>
      </c>
      <c r="H388" t="str">
        <f t="shared" si="18"/>
        <v>Deo Mun</v>
      </c>
      <c r="I388" t="str">
        <f t="shared" si="19"/>
        <v>deomun</v>
      </c>
      <c r="J388" t="str">
        <f t="shared" si="20"/>
        <v>Well Go USA</v>
      </c>
    </row>
    <row r="389" spans="1:10" ht="18" x14ac:dyDescent="0.2">
      <c r="A389" s="2">
        <v>389</v>
      </c>
      <c r="B389" s="3" t="s">
        <v>1998</v>
      </c>
      <c r="C389" s="4">
        <v>45184</v>
      </c>
      <c r="D389" s="2" t="s">
        <v>289</v>
      </c>
      <c r="E389" s="2" t="s">
        <v>89</v>
      </c>
      <c r="F389" s="5">
        <v>92040</v>
      </c>
      <c r="G389" s="6">
        <v>8413</v>
      </c>
      <c r="H389" t="str">
        <f t="shared" si="18"/>
        <v>Invisible Beauty</v>
      </c>
      <c r="I389" t="str">
        <f t="shared" si="19"/>
        <v>invisiblebeauty</v>
      </c>
      <c r="J389" t="str">
        <f t="shared" si="20"/>
        <v>Magnolia Pictures</v>
      </c>
    </row>
    <row r="390" spans="1:10" ht="18" x14ac:dyDescent="0.2">
      <c r="A390" s="2">
        <v>390</v>
      </c>
      <c r="B390" s="3" t="s">
        <v>1261</v>
      </c>
      <c r="C390" s="4">
        <v>45261</v>
      </c>
      <c r="D390" s="2" t="s">
        <v>431</v>
      </c>
      <c r="E390" s="2" t="s">
        <v>55</v>
      </c>
      <c r="F390" s="5">
        <v>91445</v>
      </c>
      <c r="G390" s="6">
        <v>8359</v>
      </c>
      <c r="H390" t="str">
        <f t="shared" si="18"/>
        <v>The Sweet East</v>
      </c>
      <c r="I390" t="str">
        <f t="shared" si="19"/>
        <v>thesweeteast</v>
      </c>
      <c r="J390" t="str">
        <f t="shared" si="20"/>
        <v>Utopia</v>
      </c>
    </row>
    <row r="391" spans="1:10" ht="18" x14ac:dyDescent="0.2">
      <c r="A391" s="2">
        <v>391</v>
      </c>
      <c r="B391" s="3" t="s">
        <v>1999</v>
      </c>
      <c r="C391" s="4">
        <v>45121</v>
      </c>
      <c r="D391" s="2" t="s">
        <v>413</v>
      </c>
      <c r="E391" s="2" t="s">
        <v>89</v>
      </c>
      <c r="F391" s="5">
        <v>89101</v>
      </c>
      <c r="G391" s="6">
        <v>8145</v>
      </c>
      <c r="H391" t="str">
        <f t="shared" si="18"/>
        <v>Lakota Nation vs. United Stat…</v>
      </c>
      <c r="I391" t="str">
        <f t="shared" si="19"/>
        <v>lakotanationvsunited</v>
      </c>
      <c r="J391" t="str">
        <f t="shared" si="20"/>
        <v>IFC Films</v>
      </c>
    </row>
    <row r="392" spans="1:10" ht="18" x14ac:dyDescent="0.2">
      <c r="A392" s="2">
        <v>392</v>
      </c>
      <c r="B392" s="3" t="s">
        <v>1570</v>
      </c>
      <c r="C392" s="4">
        <v>45191</v>
      </c>
      <c r="D392" s="2" t="s">
        <v>391</v>
      </c>
      <c r="E392" s="2" t="s">
        <v>55</v>
      </c>
      <c r="F392" s="5">
        <v>88084</v>
      </c>
      <c r="G392" s="6">
        <v>8052</v>
      </c>
      <c r="H392" t="str">
        <f t="shared" si="18"/>
        <v>My Sailor, My Love</v>
      </c>
      <c r="I392" t="str">
        <f t="shared" si="19"/>
        <v>mysailormylove</v>
      </c>
      <c r="J392" t="str">
        <f t="shared" si="20"/>
        <v>Music Box Films</v>
      </c>
    </row>
    <row r="393" spans="1:10" ht="18" x14ac:dyDescent="0.2">
      <c r="A393" s="2">
        <v>393</v>
      </c>
      <c r="B393" s="3" t="s">
        <v>2000</v>
      </c>
      <c r="C393" s="4">
        <v>44981</v>
      </c>
      <c r="D393" s="2" t="s">
        <v>1439</v>
      </c>
      <c r="E393" s="2" t="s">
        <v>38</v>
      </c>
      <c r="F393" s="5">
        <v>87786</v>
      </c>
      <c r="G393" s="6">
        <v>8024</v>
      </c>
      <c r="H393" t="str">
        <f t="shared" si="18"/>
        <v>Linoleum</v>
      </c>
      <c r="I393" t="str">
        <f t="shared" si="19"/>
        <v>linoleum</v>
      </c>
      <c r="J393" t="str">
        <f t="shared" si="20"/>
        <v>Shout! Factory</v>
      </c>
    </row>
    <row r="394" spans="1:10" ht="18" x14ac:dyDescent="0.2">
      <c r="A394" s="2">
        <v>394</v>
      </c>
      <c r="B394" s="3" t="s">
        <v>2001</v>
      </c>
      <c r="C394" s="4">
        <v>45191</v>
      </c>
      <c r="D394" s="2" t="s">
        <v>413</v>
      </c>
      <c r="E394" s="2" t="s">
        <v>50</v>
      </c>
      <c r="F394" s="5">
        <v>87344</v>
      </c>
      <c r="G394" s="6">
        <v>7984</v>
      </c>
      <c r="H394" t="str">
        <f t="shared" si="18"/>
        <v>L’origine du mal</v>
      </c>
      <c r="I394" t="str">
        <f t="shared" si="19"/>
        <v>loriginedumal</v>
      </c>
      <c r="J394" t="str">
        <f t="shared" si="20"/>
        <v>IFC Films</v>
      </c>
    </row>
    <row r="395" spans="1:10" ht="18" x14ac:dyDescent="0.2">
      <c r="A395" s="2">
        <v>395</v>
      </c>
      <c r="B395" s="3" t="s">
        <v>2002</v>
      </c>
      <c r="C395" s="4">
        <v>45205</v>
      </c>
      <c r="D395" s="2" t="s">
        <v>260</v>
      </c>
      <c r="E395" s="2" t="s">
        <v>55</v>
      </c>
      <c r="F395" s="5">
        <v>84362</v>
      </c>
      <c r="G395" s="6">
        <v>7711</v>
      </c>
      <c r="H395" t="str">
        <f t="shared" si="18"/>
        <v>Dr. Cheon and Lost Talisman</v>
      </c>
      <c r="I395" t="str">
        <f t="shared" si="19"/>
        <v>drcheonandlosttalism</v>
      </c>
      <c r="J395" t="str">
        <f t="shared" si="20"/>
        <v>Well Go USA</v>
      </c>
    </row>
    <row r="396" spans="1:10" ht="18" x14ac:dyDescent="0.2">
      <c r="A396" s="2">
        <v>396</v>
      </c>
      <c r="B396" s="3" t="s">
        <v>1563</v>
      </c>
      <c r="C396" s="4">
        <v>45037</v>
      </c>
      <c r="D396" s="2" t="s">
        <v>391</v>
      </c>
      <c r="E396" s="2" t="s">
        <v>55</v>
      </c>
      <c r="F396" s="5">
        <v>84178</v>
      </c>
      <c r="G396" s="6">
        <v>7695</v>
      </c>
      <c r="H396" t="str">
        <f t="shared" si="18"/>
        <v>Les enfants des autres</v>
      </c>
      <c r="I396" t="str">
        <f t="shared" si="19"/>
        <v>lesenfantsdesautres</v>
      </c>
      <c r="J396" t="str">
        <f t="shared" si="20"/>
        <v>Music Box Films</v>
      </c>
    </row>
    <row r="397" spans="1:10" ht="18" x14ac:dyDescent="0.2">
      <c r="A397" s="2">
        <v>397</v>
      </c>
      <c r="B397" s="3" t="s">
        <v>1401</v>
      </c>
      <c r="C397" s="4">
        <v>45252</v>
      </c>
      <c r="D397" s="2" t="s">
        <v>1402</v>
      </c>
      <c r="E397" s="2" t="s">
        <v>89</v>
      </c>
      <c r="F397" s="5">
        <v>83905</v>
      </c>
      <c r="G397" s="6">
        <v>7670</v>
      </c>
      <c r="H397" t="str">
        <f t="shared" si="18"/>
        <v>Menus plaisirs</v>
      </c>
      <c r="I397" t="str">
        <f t="shared" si="19"/>
        <v>menusplaisirs</v>
      </c>
      <c r="J397" t="str">
        <f t="shared" si="20"/>
        <v>Zipporah</v>
      </c>
    </row>
    <row r="398" spans="1:10" ht="18" x14ac:dyDescent="0.2">
      <c r="A398" s="2">
        <v>398</v>
      </c>
      <c r="B398" s="3" t="s">
        <v>2003</v>
      </c>
      <c r="C398" s="4">
        <v>44981</v>
      </c>
      <c r="D398" s="2" t="s">
        <v>461</v>
      </c>
      <c r="E398" s="2" t="s">
        <v>55</v>
      </c>
      <c r="F398" s="5">
        <v>82902</v>
      </c>
      <c r="G398" s="6">
        <v>7578</v>
      </c>
      <c r="H398" t="str">
        <f t="shared" si="18"/>
        <v>Juniper</v>
      </c>
      <c r="I398" t="str">
        <f t="shared" si="19"/>
        <v>juniper</v>
      </c>
      <c r="J398" t="str">
        <f t="shared" si="20"/>
        <v>Greenwich</v>
      </c>
    </row>
    <row r="399" spans="1:10" ht="18" x14ac:dyDescent="0.2">
      <c r="A399" s="2">
        <v>399</v>
      </c>
      <c r="B399" s="3" t="s">
        <v>2004</v>
      </c>
      <c r="C399" s="4">
        <v>45086</v>
      </c>
      <c r="D399" s="2" t="s">
        <v>289</v>
      </c>
      <c r="E399" s="2" t="s">
        <v>55</v>
      </c>
      <c r="F399" s="5">
        <v>82769</v>
      </c>
      <c r="G399" s="6">
        <v>7566</v>
      </c>
      <c r="H399" t="str">
        <f t="shared" si="18"/>
        <v>Daliland</v>
      </c>
      <c r="I399" t="str">
        <f t="shared" si="19"/>
        <v>daliland</v>
      </c>
      <c r="J399" t="str">
        <f t="shared" si="20"/>
        <v>Magnolia Pictures</v>
      </c>
    </row>
    <row r="400" spans="1:10" ht="18" x14ac:dyDescent="0.2">
      <c r="A400" s="2">
        <v>400</v>
      </c>
      <c r="B400" s="3" t="s">
        <v>1265</v>
      </c>
      <c r="C400" s="4">
        <v>45282</v>
      </c>
      <c r="D400" s="2" t="s">
        <v>260</v>
      </c>
      <c r="E400" s="2" t="s">
        <v>12</v>
      </c>
      <c r="F400" s="5">
        <v>81505</v>
      </c>
      <c r="G400" s="6">
        <v>7450</v>
      </c>
      <c r="H400" t="str">
        <f t="shared" si="18"/>
        <v>Noryang: Deadly Sea</v>
      </c>
      <c r="I400" t="str">
        <f t="shared" si="19"/>
        <v>noryangdeadlysea</v>
      </c>
      <c r="J400" t="str">
        <f t="shared" si="20"/>
        <v>Well Go USA</v>
      </c>
    </row>
    <row r="401" spans="1:10" ht="18" x14ac:dyDescent="0.2">
      <c r="A401" s="2">
        <v>401</v>
      </c>
      <c r="B401" s="3" t="s">
        <v>2005</v>
      </c>
      <c r="C401" s="4">
        <v>44896</v>
      </c>
      <c r="D401" s="2" t="s">
        <v>256</v>
      </c>
      <c r="E401" s="2" t="s">
        <v>55</v>
      </c>
      <c r="F401" s="5">
        <v>80781</v>
      </c>
      <c r="G401" s="6">
        <v>7384</v>
      </c>
      <c r="H401" t="str">
        <f t="shared" si="18"/>
        <v>I Heard the Bells</v>
      </c>
      <c r="I401" t="str">
        <f t="shared" si="19"/>
        <v>iheardthebells</v>
      </c>
      <c r="J401" t="str">
        <f t="shared" si="20"/>
        <v>Fathom Events</v>
      </c>
    </row>
    <row r="402" spans="1:10" ht="18" x14ac:dyDescent="0.2">
      <c r="A402" s="2">
        <v>402</v>
      </c>
      <c r="B402" s="3" t="s">
        <v>2006</v>
      </c>
      <c r="C402" s="4">
        <v>45086</v>
      </c>
      <c r="D402" s="2" t="s">
        <v>477</v>
      </c>
      <c r="E402" s="2" t="s">
        <v>55</v>
      </c>
      <c r="F402" s="5">
        <v>79439</v>
      </c>
      <c r="G402" s="6">
        <v>7261</v>
      </c>
      <c r="H402" t="str">
        <f t="shared" si="18"/>
        <v>L’envol</v>
      </c>
      <c r="I402" t="str">
        <f t="shared" si="19"/>
        <v>lenvol</v>
      </c>
      <c r="J402" t="str">
        <f t="shared" si="20"/>
        <v>Kino Lorber</v>
      </c>
    </row>
    <row r="403" spans="1:10" ht="18" x14ac:dyDescent="0.2">
      <c r="A403" s="2">
        <v>403</v>
      </c>
      <c r="B403" s="3" t="s">
        <v>1240</v>
      </c>
      <c r="C403" s="4">
        <v>45282</v>
      </c>
      <c r="D403" s="2" t="s">
        <v>147</v>
      </c>
      <c r="E403" s="2" t="s">
        <v>55</v>
      </c>
      <c r="F403" s="5">
        <v>78081</v>
      </c>
      <c r="G403" s="6">
        <v>7137</v>
      </c>
      <c r="H403" t="str">
        <f t="shared" si="18"/>
        <v>Memory</v>
      </c>
      <c r="I403" t="str">
        <f t="shared" si="19"/>
        <v>memory</v>
      </c>
      <c r="J403" t="str">
        <f t="shared" si="20"/>
        <v>Ketchup Entertain…</v>
      </c>
    </row>
    <row r="404" spans="1:10" ht="18" x14ac:dyDescent="0.2">
      <c r="A404" s="2">
        <v>404</v>
      </c>
      <c r="B404" s="3" t="s">
        <v>2007</v>
      </c>
      <c r="C404" s="7">
        <v>28993</v>
      </c>
      <c r="D404" s="2" t="s">
        <v>375</v>
      </c>
      <c r="E404" s="2" t="s">
        <v>55</v>
      </c>
      <c r="F404" s="5">
        <v>77587</v>
      </c>
      <c r="G404" s="6">
        <v>7092</v>
      </c>
      <c r="H404" t="str">
        <f t="shared" si="18"/>
        <v>Winter Kills</v>
      </c>
      <c r="I404" t="str">
        <f t="shared" si="19"/>
        <v>winterkills</v>
      </c>
      <c r="J404" t="str">
        <f t="shared" si="20"/>
        <v>Rialto Pictures</v>
      </c>
    </row>
    <row r="405" spans="1:10" ht="18" x14ac:dyDescent="0.2">
      <c r="A405" s="2">
        <v>405</v>
      </c>
      <c r="B405" s="3" t="s">
        <v>2008</v>
      </c>
      <c r="C405" s="4">
        <v>45135</v>
      </c>
      <c r="D405" s="2" t="s">
        <v>289</v>
      </c>
      <c r="E405" s="2" t="s">
        <v>89</v>
      </c>
      <c r="F405" s="5">
        <v>77278</v>
      </c>
      <c r="G405" s="6">
        <v>7064</v>
      </c>
      <c r="H405" t="str">
        <f t="shared" si="18"/>
        <v>Kokomo City</v>
      </c>
      <c r="I405" t="str">
        <f t="shared" si="19"/>
        <v>kokomocity</v>
      </c>
      <c r="J405" t="str">
        <f t="shared" si="20"/>
        <v>Magnolia Pictures</v>
      </c>
    </row>
    <row r="406" spans="1:10" ht="18" x14ac:dyDescent="0.2">
      <c r="A406" s="2">
        <v>406</v>
      </c>
      <c r="B406" s="3" t="s">
        <v>2009</v>
      </c>
      <c r="C406" s="4">
        <v>44981</v>
      </c>
      <c r="D406" s="2" t="s">
        <v>443</v>
      </c>
      <c r="E406" s="2" t="s">
        <v>19</v>
      </c>
      <c r="F406" s="5">
        <v>76727</v>
      </c>
      <c r="G406" s="6">
        <v>7013</v>
      </c>
      <c r="H406" t="str">
        <f t="shared" si="18"/>
        <v>Bunker</v>
      </c>
      <c r="I406" t="str">
        <f t="shared" si="19"/>
        <v>bunker</v>
      </c>
      <c r="J406" t="str">
        <f t="shared" si="20"/>
        <v>Blue Fox Entertai…</v>
      </c>
    </row>
    <row r="407" spans="1:10" ht="18" x14ac:dyDescent="0.2">
      <c r="A407" s="2">
        <v>407</v>
      </c>
      <c r="B407" s="3" t="s">
        <v>2010</v>
      </c>
      <c r="C407" s="4">
        <v>44960</v>
      </c>
      <c r="D407" s="2" t="s">
        <v>375</v>
      </c>
      <c r="E407" s="2" t="s">
        <v>55</v>
      </c>
      <c r="F407" s="5">
        <v>71630</v>
      </c>
      <c r="G407" s="6">
        <v>6548</v>
      </c>
      <c r="H407" t="str">
        <f t="shared" si="18"/>
        <v>Una vita difficile</v>
      </c>
      <c r="I407" t="str">
        <f t="shared" si="19"/>
        <v>unavitadifficile</v>
      </c>
      <c r="J407" t="str">
        <f t="shared" si="20"/>
        <v>Rialto Pictures</v>
      </c>
    </row>
    <row r="408" spans="1:10" ht="18" x14ac:dyDescent="0.2">
      <c r="A408" s="2">
        <v>408</v>
      </c>
      <c r="B408" s="3" t="s">
        <v>2011</v>
      </c>
      <c r="C408" s="4">
        <v>44855</v>
      </c>
      <c r="D408" s="2" t="s">
        <v>14</v>
      </c>
      <c r="E408" s="2" t="s">
        <v>83</v>
      </c>
      <c r="F408" s="5">
        <v>70225</v>
      </c>
      <c r="G408" s="6">
        <v>6419</v>
      </c>
      <c r="H408" t="str">
        <f t="shared" si="18"/>
        <v>Ticket to Paradise</v>
      </c>
      <c r="I408" t="str">
        <f t="shared" si="19"/>
        <v>tickettoparadise</v>
      </c>
      <c r="J408" t="str">
        <f t="shared" si="20"/>
        <v>Universal</v>
      </c>
    </row>
    <row r="409" spans="1:10" ht="18" x14ac:dyDescent="0.2">
      <c r="A409" s="2">
        <v>409</v>
      </c>
      <c r="B409" s="3" t="s">
        <v>2012</v>
      </c>
      <c r="C409" s="4">
        <v>45121</v>
      </c>
      <c r="D409" s="2" t="s">
        <v>289</v>
      </c>
      <c r="E409" s="2" t="s">
        <v>89</v>
      </c>
      <c r="F409" s="5">
        <v>70038</v>
      </c>
      <c r="G409" s="6">
        <v>6402</v>
      </c>
      <c r="H409" t="str">
        <f t="shared" si="18"/>
        <v>The League</v>
      </c>
      <c r="I409" t="str">
        <f t="shared" si="19"/>
        <v>theleague</v>
      </c>
      <c r="J409" t="str">
        <f t="shared" si="20"/>
        <v>Magnolia Pictures</v>
      </c>
    </row>
    <row r="410" spans="1:10" ht="18" x14ac:dyDescent="0.2">
      <c r="A410" s="2">
        <v>410</v>
      </c>
      <c r="B410" s="3" t="s">
        <v>2013</v>
      </c>
      <c r="C410" s="4">
        <v>44967</v>
      </c>
      <c r="D410" s="2" t="s">
        <v>477</v>
      </c>
      <c r="E410" s="2" t="s">
        <v>55</v>
      </c>
      <c r="F410" s="5">
        <v>69609</v>
      </c>
      <c r="G410" s="6">
        <v>6363</v>
      </c>
      <c r="H410" t="str">
        <f t="shared" si="18"/>
        <v>Cinema Sabaya</v>
      </c>
      <c r="I410" t="str">
        <f t="shared" si="19"/>
        <v>cinemasabaya</v>
      </c>
      <c r="J410" t="str">
        <f t="shared" si="20"/>
        <v>Kino Lorber</v>
      </c>
    </row>
    <row r="411" spans="1:10" ht="18" x14ac:dyDescent="0.2">
      <c r="A411" s="2">
        <v>411</v>
      </c>
      <c r="B411" s="3" t="s">
        <v>2014</v>
      </c>
      <c r="C411" s="4">
        <v>45149</v>
      </c>
      <c r="D411" s="2" t="s">
        <v>623</v>
      </c>
      <c r="E411" s="2" t="s">
        <v>89</v>
      </c>
      <c r="F411" s="5">
        <v>67594</v>
      </c>
      <c r="G411" s="6">
        <v>6179</v>
      </c>
      <c r="H411" t="str">
        <f t="shared" si="18"/>
        <v>The Eternal Memory</v>
      </c>
      <c r="I411" t="str">
        <f t="shared" si="19"/>
        <v>theeternalmemory</v>
      </c>
      <c r="J411" t="str">
        <f t="shared" si="20"/>
        <v>MTV Documentary F…</v>
      </c>
    </row>
    <row r="412" spans="1:10" ht="18" x14ac:dyDescent="0.2">
      <c r="A412" s="2">
        <v>412</v>
      </c>
      <c r="B412" s="3" t="s">
        <v>1566</v>
      </c>
      <c r="C412" s="4">
        <v>45135</v>
      </c>
      <c r="D412" s="2" t="s">
        <v>391</v>
      </c>
      <c r="E412" s="2" t="s">
        <v>55</v>
      </c>
      <c r="F412" s="5">
        <v>67307</v>
      </c>
      <c r="G412" s="6">
        <v>6152</v>
      </c>
      <c r="H412" t="str">
        <f t="shared" si="18"/>
        <v>The Unknown Country</v>
      </c>
      <c r="I412" t="str">
        <f t="shared" si="19"/>
        <v>theunknowncountry</v>
      </c>
      <c r="J412" t="str">
        <f t="shared" si="20"/>
        <v>Music Box Films</v>
      </c>
    </row>
    <row r="413" spans="1:10" ht="18" x14ac:dyDescent="0.2">
      <c r="A413" s="2">
        <v>413</v>
      </c>
      <c r="B413" s="3" t="s">
        <v>1169</v>
      </c>
      <c r="C413" s="4">
        <v>45282</v>
      </c>
      <c r="D413" s="2" t="s">
        <v>135</v>
      </c>
      <c r="E413" s="2" t="s">
        <v>55</v>
      </c>
      <c r="F413" s="5">
        <v>64780</v>
      </c>
      <c r="G413" s="6">
        <v>5921</v>
      </c>
      <c r="H413" t="str">
        <f t="shared" si="18"/>
        <v>Freud’s Last Session</v>
      </c>
      <c r="I413" t="str">
        <f t="shared" si="19"/>
        <v>freudslastsession</v>
      </c>
      <c r="J413" t="str">
        <f t="shared" si="20"/>
        <v>Sony Pictures Cla…</v>
      </c>
    </row>
    <row r="414" spans="1:10" ht="18" x14ac:dyDescent="0.2">
      <c r="A414" s="2">
        <v>414</v>
      </c>
      <c r="B414" s="3" t="s">
        <v>2015</v>
      </c>
      <c r="C414" s="4">
        <v>45023</v>
      </c>
      <c r="D414" s="2" t="s">
        <v>260</v>
      </c>
      <c r="E414" s="2" t="s">
        <v>12</v>
      </c>
      <c r="F414" s="5">
        <v>64759</v>
      </c>
      <c r="G414" s="6">
        <v>5919</v>
      </c>
      <c r="H414" t="str">
        <f t="shared" si="18"/>
        <v>Long Ma Jing Shen</v>
      </c>
      <c r="I414" t="str">
        <f t="shared" si="19"/>
        <v>longmajingshen</v>
      </c>
      <c r="J414" t="str">
        <f t="shared" si="20"/>
        <v>Well Go USA</v>
      </c>
    </row>
    <row r="415" spans="1:10" ht="18" x14ac:dyDescent="0.2">
      <c r="A415" s="2">
        <v>415</v>
      </c>
      <c r="B415" s="3" t="s">
        <v>2016</v>
      </c>
      <c r="C415" s="4">
        <v>45016</v>
      </c>
      <c r="D415" s="2" t="s">
        <v>542</v>
      </c>
      <c r="E415" s="2" t="s">
        <v>38</v>
      </c>
      <c r="F415" s="5">
        <v>64484</v>
      </c>
      <c r="G415" s="6">
        <v>5894</v>
      </c>
      <c r="H415" t="str">
        <f t="shared" si="18"/>
        <v>Fumer fait tousser</v>
      </c>
      <c r="I415" t="str">
        <f t="shared" si="19"/>
        <v>fumerfaittousser</v>
      </c>
      <c r="J415" t="str">
        <f t="shared" si="20"/>
        <v>Magnet Releasing</v>
      </c>
    </row>
    <row r="416" spans="1:10" ht="18" x14ac:dyDescent="0.2">
      <c r="A416" s="2">
        <v>416</v>
      </c>
      <c r="B416" s="3" t="s">
        <v>2017</v>
      </c>
      <c r="C416" s="4">
        <v>44960</v>
      </c>
      <c r="D416" s="2" t="s">
        <v>225</v>
      </c>
      <c r="E416" s="2" t="s">
        <v>55</v>
      </c>
      <c r="F416" s="5">
        <v>63796</v>
      </c>
      <c r="G416" s="6">
        <v>5831</v>
      </c>
      <c r="H416" t="str">
        <f t="shared" si="18"/>
        <v>Vanskabte Land</v>
      </c>
      <c r="I416" t="str">
        <f t="shared" si="19"/>
        <v>vanskabteland</v>
      </c>
      <c r="J416" t="str">
        <f t="shared" si="20"/>
        <v>Janus Films</v>
      </c>
    </row>
    <row r="417" spans="1:10" ht="18" x14ac:dyDescent="0.2">
      <c r="A417" s="2">
        <v>417</v>
      </c>
      <c r="B417" s="3" t="s">
        <v>2018</v>
      </c>
      <c r="C417" s="4">
        <v>44988</v>
      </c>
      <c r="D417" s="2" t="s">
        <v>477</v>
      </c>
      <c r="E417" s="2" t="s">
        <v>55</v>
      </c>
      <c r="F417" s="5">
        <v>61033</v>
      </c>
      <c r="G417" s="6">
        <v>5579</v>
      </c>
      <c r="H417" t="str">
        <f t="shared" si="18"/>
        <v>Der Passfälscher</v>
      </c>
      <c r="I417" t="str">
        <f t="shared" si="19"/>
        <v>derpassfälscher</v>
      </c>
      <c r="J417" t="str">
        <f t="shared" si="20"/>
        <v>Kino Lorber</v>
      </c>
    </row>
    <row r="418" spans="1:10" ht="18" x14ac:dyDescent="0.2">
      <c r="A418" s="2">
        <v>418</v>
      </c>
      <c r="B418" s="3" t="s">
        <v>2019</v>
      </c>
      <c r="C418" s="7">
        <v>23062</v>
      </c>
      <c r="D418" s="2" t="s">
        <v>375</v>
      </c>
      <c r="E418" s="2" t="s">
        <v>50</v>
      </c>
      <c r="F418" s="5">
        <v>60823</v>
      </c>
      <c r="G418" s="6">
        <v>5560</v>
      </c>
      <c r="H418" t="str">
        <f t="shared" si="18"/>
        <v>Le procès</v>
      </c>
      <c r="I418" t="str">
        <f t="shared" si="19"/>
        <v>leprocès</v>
      </c>
      <c r="J418" t="str">
        <f t="shared" si="20"/>
        <v>Rialto Pictures</v>
      </c>
    </row>
    <row r="419" spans="1:10" ht="18" x14ac:dyDescent="0.2">
      <c r="A419" s="2">
        <v>419</v>
      </c>
      <c r="B419" s="3" t="s">
        <v>2020</v>
      </c>
      <c r="C419" s="4">
        <v>45079</v>
      </c>
      <c r="D419" s="2" t="s">
        <v>225</v>
      </c>
      <c r="E419" s="2" t="s">
        <v>89</v>
      </c>
      <c r="F419" s="5">
        <v>60701</v>
      </c>
      <c r="G419" s="6">
        <v>5549</v>
      </c>
      <c r="H419" t="str">
        <f t="shared" si="18"/>
        <v>Lynch/Oz</v>
      </c>
      <c r="I419" t="str">
        <f t="shared" si="19"/>
        <v>lynch/oz</v>
      </c>
      <c r="J419" t="str">
        <f t="shared" si="20"/>
        <v>Janus Films</v>
      </c>
    </row>
    <row r="420" spans="1:10" ht="18" x14ac:dyDescent="0.2">
      <c r="A420" s="2">
        <v>420</v>
      </c>
      <c r="B420" s="3" t="s">
        <v>2021</v>
      </c>
      <c r="C420" s="4">
        <v>45198</v>
      </c>
      <c r="D420" s="2" t="s">
        <v>477</v>
      </c>
      <c r="E420" s="2" t="s">
        <v>55</v>
      </c>
      <c r="F420" s="5">
        <v>60218</v>
      </c>
      <c r="G420" s="6">
        <v>5504</v>
      </c>
      <c r="H420" t="str">
        <f t="shared" si="18"/>
        <v>Story Ave</v>
      </c>
      <c r="I420" t="str">
        <f t="shared" si="19"/>
        <v>storyave</v>
      </c>
      <c r="J420" t="str">
        <f t="shared" si="20"/>
        <v>Kino Lorber</v>
      </c>
    </row>
    <row r="421" spans="1:10" ht="18" x14ac:dyDescent="0.2">
      <c r="A421" s="2">
        <v>421</v>
      </c>
      <c r="B421" s="3" t="s">
        <v>2022</v>
      </c>
      <c r="C421" s="4">
        <v>45114</v>
      </c>
      <c r="D421" s="2" t="s">
        <v>413</v>
      </c>
      <c r="E421" s="2" t="s">
        <v>50</v>
      </c>
      <c r="F421" s="5">
        <v>60149</v>
      </c>
      <c r="G421" s="6">
        <v>5498</v>
      </c>
      <c r="H421" t="str">
        <f t="shared" si="18"/>
        <v>Biosphere</v>
      </c>
      <c r="I421" t="str">
        <f t="shared" si="19"/>
        <v>biosphere</v>
      </c>
      <c r="J421" t="str">
        <f t="shared" si="20"/>
        <v>IFC Films</v>
      </c>
    </row>
    <row r="422" spans="1:10" ht="18" x14ac:dyDescent="0.2">
      <c r="A422" s="2">
        <v>422</v>
      </c>
      <c r="B422" s="3" t="s">
        <v>2023</v>
      </c>
      <c r="C422" s="4">
        <v>44981</v>
      </c>
      <c r="D422" s="2" t="s">
        <v>185</v>
      </c>
      <c r="E422" s="2" t="s">
        <v>38</v>
      </c>
      <c r="F422" s="5">
        <v>59329</v>
      </c>
      <c r="G422" s="6">
        <v>5423</v>
      </c>
      <c r="H422" t="str">
        <f t="shared" si="18"/>
        <v>My Happy Ending</v>
      </c>
      <c r="I422" t="str">
        <f t="shared" si="19"/>
        <v>myhappyending</v>
      </c>
      <c r="J422" t="str">
        <f t="shared" si="20"/>
        <v>Roadside Attracti…</v>
      </c>
    </row>
    <row r="423" spans="1:10" ht="18" x14ac:dyDescent="0.2">
      <c r="A423" s="2">
        <v>423</v>
      </c>
      <c r="B423" s="3" t="s">
        <v>2024</v>
      </c>
      <c r="C423" s="4">
        <v>45009</v>
      </c>
      <c r="D423" s="2" t="s">
        <v>461</v>
      </c>
      <c r="E423" s="2" t="s">
        <v>89</v>
      </c>
      <c r="F423" s="5">
        <v>59023</v>
      </c>
      <c r="G423" s="6">
        <v>5395</v>
      </c>
      <c r="H423" t="str">
        <f t="shared" si="18"/>
        <v>Nam June Paik: Moon Is The Ol…</v>
      </c>
      <c r="I423" t="str">
        <f t="shared" si="19"/>
        <v>namjunepaikmoonisth</v>
      </c>
      <c r="J423" t="str">
        <f t="shared" si="20"/>
        <v>Greenwich</v>
      </c>
    </row>
    <row r="424" spans="1:10" ht="18" x14ac:dyDescent="0.2">
      <c r="A424" s="2">
        <v>424</v>
      </c>
      <c r="B424" s="3" t="s">
        <v>2025</v>
      </c>
      <c r="C424" s="4">
        <v>45212</v>
      </c>
      <c r="D424" s="2" t="s">
        <v>698</v>
      </c>
      <c r="E424" s="2" t="s">
        <v>89</v>
      </c>
      <c r="F424" s="5">
        <v>58639</v>
      </c>
      <c r="G424" s="6">
        <v>5360</v>
      </c>
      <c r="H424" t="str">
        <f t="shared" si="18"/>
        <v>The Mission</v>
      </c>
      <c r="I424" t="str">
        <f t="shared" si="19"/>
        <v>themission</v>
      </c>
      <c r="J424" t="str">
        <f t="shared" si="20"/>
        <v>Picturehouse</v>
      </c>
    </row>
    <row r="425" spans="1:10" ht="18" x14ac:dyDescent="0.2">
      <c r="A425" s="2">
        <v>425</v>
      </c>
      <c r="B425" s="3" t="s">
        <v>2026</v>
      </c>
      <c r="C425" s="4">
        <v>45009</v>
      </c>
      <c r="D425" s="2" t="s">
        <v>225</v>
      </c>
      <c r="E425" s="2" t="s">
        <v>50</v>
      </c>
      <c r="F425" s="5">
        <v>58430</v>
      </c>
      <c r="G425" s="6">
        <v>5341</v>
      </c>
      <c r="H425" t="str">
        <f t="shared" si="18"/>
        <v>Tori et Lokita</v>
      </c>
      <c r="I425" t="str">
        <f t="shared" si="19"/>
        <v>torietlokita</v>
      </c>
      <c r="J425" t="str">
        <f t="shared" si="20"/>
        <v>Janus Films</v>
      </c>
    </row>
    <row r="426" spans="1:10" ht="18" x14ac:dyDescent="0.2">
      <c r="A426" s="2">
        <v>426</v>
      </c>
      <c r="B426" s="3" t="s">
        <v>2027</v>
      </c>
      <c r="C426" s="4">
        <v>45247</v>
      </c>
      <c r="D426" s="2" t="s">
        <v>289</v>
      </c>
      <c r="E426" s="2" t="s">
        <v>89</v>
      </c>
      <c r="F426" s="5">
        <v>57924</v>
      </c>
      <c r="G426" s="6">
        <v>5295</v>
      </c>
      <c r="H426" t="str">
        <f t="shared" si="18"/>
        <v>The Stones and Brian Jones</v>
      </c>
      <c r="I426" t="str">
        <f t="shared" si="19"/>
        <v>thestonesandbrianjone</v>
      </c>
      <c r="J426" t="str">
        <f t="shared" si="20"/>
        <v>Magnolia Pictures</v>
      </c>
    </row>
    <row r="427" spans="1:10" ht="18" x14ac:dyDescent="0.2">
      <c r="A427" s="2">
        <v>427</v>
      </c>
      <c r="B427" s="3" t="s">
        <v>1532</v>
      </c>
      <c r="C427" s="4">
        <v>45275</v>
      </c>
      <c r="D427" s="2" t="s">
        <v>289</v>
      </c>
      <c r="E427" s="2" t="s">
        <v>89</v>
      </c>
      <c r="F427" s="5">
        <v>57666</v>
      </c>
      <c r="G427" s="6">
        <v>5271</v>
      </c>
      <c r="H427" t="str">
        <f t="shared" si="18"/>
        <v>Immediate Family</v>
      </c>
      <c r="I427" t="str">
        <f t="shared" si="19"/>
        <v>immediatefamily</v>
      </c>
      <c r="J427" t="str">
        <f t="shared" si="20"/>
        <v>Magnolia Pictures</v>
      </c>
    </row>
    <row r="428" spans="1:10" ht="18" x14ac:dyDescent="0.2">
      <c r="A428" s="2">
        <v>428</v>
      </c>
      <c r="B428" s="3" t="s">
        <v>2028</v>
      </c>
      <c r="C428" s="4">
        <v>44680</v>
      </c>
      <c r="D428" s="2" t="s">
        <v>77</v>
      </c>
      <c r="E428" s="2" t="s">
        <v>89</v>
      </c>
      <c r="F428" s="5">
        <v>56332</v>
      </c>
      <c r="G428" s="6">
        <v>5149</v>
      </c>
      <c r="H428" t="str">
        <f t="shared" si="18"/>
        <v>Fire of Love</v>
      </c>
      <c r="I428" t="str">
        <f t="shared" si="19"/>
        <v>fireoflove</v>
      </c>
      <c r="J428" t="str">
        <f t="shared" si="20"/>
        <v>Neon</v>
      </c>
    </row>
    <row r="429" spans="1:10" ht="18" x14ac:dyDescent="0.2">
      <c r="A429" s="2">
        <v>429</v>
      </c>
      <c r="B429" s="3" t="s">
        <v>2029</v>
      </c>
      <c r="C429" s="4">
        <v>45205</v>
      </c>
      <c r="D429" s="2" t="s">
        <v>375</v>
      </c>
      <c r="E429" s="2" t="s">
        <v>50</v>
      </c>
      <c r="F429" s="5">
        <v>55548</v>
      </c>
      <c r="G429" s="6">
        <v>5078</v>
      </c>
      <c r="H429" t="str">
        <f t="shared" si="18"/>
        <v>Cat Person</v>
      </c>
      <c r="I429" t="str">
        <f t="shared" si="19"/>
        <v>catperson</v>
      </c>
      <c r="J429" t="str">
        <f t="shared" si="20"/>
        <v>Rialto Pictures</v>
      </c>
    </row>
    <row r="430" spans="1:10" ht="18" x14ac:dyDescent="0.2">
      <c r="A430" s="2">
        <v>430</v>
      </c>
      <c r="B430" s="3" t="s">
        <v>2030</v>
      </c>
      <c r="C430" s="4">
        <v>45100</v>
      </c>
      <c r="D430" s="2" t="s">
        <v>555</v>
      </c>
      <c r="E430" s="2" t="s">
        <v>89</v>
      </c>
      <c r="F430" s="5">
        <v>55124</v>
      </c>
      <c r="G430" s="6">
        <v>5039</v>
      </c>
      <c r="H430" t="str">
        <f t="shared" si="18"/>
        <v>Desperate Souls, Dark City an…</v>
      </c>
      <c r="I430" t="str">
        <f t="shared" si="19"/>
        <v>desperatesoulsdarkcit</v>
      </c>
      <c r="J430" t="str">
        <f t="shared" si="20"/>
        <v>Zeitgeist</v>
      </c>
    </row>
    <row r="431" spans="1:10" ht="18" x14ac:dyDescent="0.2">
      <c r="A431" s="2">
        <v>431</v>
      </c>
      <c r="B431" s="3" t="s">
        <v>2031</v>
      </c>
      <c r="C431" s="4">
        <v>45044</v>
      </c>
      <c r="D431" s="2" t="s">
        <v>443</v>
      </c>
      <c r="E431" s="2" t="s">
        <v>83</v>
      </c>
      <c r="F431" s="5">
        <v>54527</v>
      </c>
      <c r="G431" s="6">
        <v>4984</v>
      </c>
      <c r="H431" t="str">
        <f t="shared" si="18"/>
        <v>The End of Sex</v>
      </c>
      <c r="I431" t="str">
        <f t="shared" si="19"/>
        <v>theendofsex</v>
      </c>
      <c r="J431" t="str">
        <f t="shared" si="20"/>
        <v>Blue Fox Entertai…</v>
      </c>
    </row>
    <row r="432" spans="1:10" ht="18" x14ac:dyDescent="0.2">
      <c r="A432" s="2">
        <v>432</v>
      </c>
      <c r="B432" s="3" t="s">
        <v>2032</v>
      </c>
      <c r="C432" s="4">
        <v>45065</v>
      </c>
      <c r="D432" s="2" t="s">
        <v>313</v>
      </c>
      <c r="E432" s="2" t="s">
        <v>19</v>
      </c>
      <c r="F432" s="5">
        <v>54013</v>
      </c>
      <c r="G432" s="6">
        <v>4937</v>
      </c>
      <c r="H432" t="str">
        <f t="shared" si="18"/>
        <v>Moon Garden</v>
      </c>
      <c r="I432" t="str">
        <f t="shared" si="19"/>
        <v>moongarden</v>
      </c>
      <c r="J432" t="str">
        <f t="shared" si="20"/>
        <v>Oscilloscope Pict…</v>
      </c>
    </row>
    <row r="433" spans="1:10" ht="18" x14ac:dyDescent="0.2">
      <c r="A433" s="2">
        <v>433</v>
      </c>
      <c r="B433" s="3" t="s">
        <v>2033</v>
      </c>
      <c r="C433" s="4">
        <v>45023</v>
      </c>
      <c r="D433" s="2" t="s">
        <v>203</v>
      </c>
      <c r="E433" s="2" t="s">
        <v>50</v>
      </c>
      <c r="F433" s="5">
        <v>53376</v>
      </c>
      <c r="G433" s="6">
        <v>4879</v>
      </c>
      <c r="H433" t="str">
        <f t="shared" si="18"/>
        <v>Simulant</v>
      </c>
      <c r="I433" t="str">
        <f t="shared" si="19"/>
        <v>simulant</v>
      </c>
      <c r="J433" t="str">
        <f t="shared" si="20"/>
        <v>Vertical Entertai…</v>
      </c>
    </row>
    <row r="434" spans="1:10" ht="18" x14ac:dyDescent="0.2">
      <c r="A434" s="2">
        <v>434</v>
      </c>
      <c r="B434" s="3" t="s">
        <v>657</v>
      </c>
      <c r="C434" s="4">
        <v>38779</v>
      </c>
      <c r="D434" s="2" t="s">
        <v>7</v>
      </c>
      <c r="E434" s="2" t="s">
        <v>89</v>
      </c>
      <c r="F434" s="5">
        <v>52218</v>
      </c>
      <c r="G434" s="6">
        <v>4773</v>
      </c>
      <c r="H434" t="str">
        <f t="shared" si="18"/>
        <v>Deep Sea 3D</v>
      </c>
      <c r="I434" t="str">
        <f t="shared" si="19"/>
        <v>deepsea3d</v>
      </c>
      <c r="J434" t="str">
        <f t="shared" si="20"/>
        <v>Warner Bros.</v>
      </c>
    </row>
    <row r="435" spans="1:10" ht="18" x14ac:dyDescent="0.2">
      <c r="A435" s="2">
        <v>435</v>
      </c>
      <c r="B435" s="3" t="s">
        <v>2034</v>
      </c>
      <c r="C435" s="4">
        <v>45233</v>
      </c>
      <c r="D435" s="2" t="s">
        <v>79</v>
      </c>
      <c r="E435" s="2" t="s">
        <v>55</v>
      </c>
      <c r="F435" s="5">
        <v>52084</v>
      </c>
      <c r="G435" s="6">
        <v>4761</v>
      </c>
      <c r="H435" t="str">
        <f t="shared" si="18"/>
        <v>All Dirt Roads Taste of Salt</v>
      </c>
      <c r="I435" t="str">
        <f t="shared" si="19"/>
        <v>alldirtroadstasteofs</v>
      </c>
      <c r="J435" t="str">
        <f t="shared" si="20"/>
        <v>A24</v>
      </c>
    </row>
    <row r="436" spans="1:10" ht="18" x14ac:dyDescent="0.2">
      <c r="A436" s="2">
        <v>436</v>
      </c>
      <c r="B436" s="3" t="s">
        <v>1573</v>
      </c>
      <c r="C436" s="4">
        <v>45100</v>
      </c>
      <c r="D436" s="2" t="s">
        <v>391</v>
      </c>
      <c r="E436" s="2" t="s">
        <v>55</v>
      </c>
      <c r="F436" s="5">
        <v>52044</v>
      </c>
      <c r="G436" s="6">
        <v>4757</v>
      </c>
      <c r="H436" t="str">
        <f t="shared" si="18"/>
        <v>Revoir Paris</v>
      </c>
      <c r="I436" t="str">
        <f t="shared" si="19"/>
        <v>revoirparis</v>
      </c>
      <c r="J436" t="str">
        <f t="shared" si="20"/>
        <v>Music Box Films</v>
      </c>
    </row>
    <row r="437" spans="1:10" ht="18" x14ac:dyDescent="0.2">
      <c r="A437" s="2">
        <v>437</v>
      </c>
      <c r="B437" s="3" t="s">
        <v>2035</v>
      </c>
      <c r="C437" s="4">
        <v>45030</v>
      </c>
      <c r="D437" s="2" t="s">
        <v>555</v>
      </c>
      <c r="E437" s="2" t="s">
        <v>55</v>
      </c>
      <c r="F437" s="5">
        <v>51351</v>
      </c>
      <c r="G437" s="6">
        <v>4694</v>
      </c>
      <c r="H437" t="str">
        <f t="shared" si="18"/>
        <v>Saules aveugles, femme endorm…</v>
      </c>
      <c r="I437" t="str">
        <f t="shared" si="19"/>
        <v>saulesaveuglesfemmeen</v>
      </c>
      <c r="J437" t="str">
        <f t="shared" si="20"/>
        <v>Zeitgeist</v>
      </c>
    </row>
    <row r="438" spans="1:10" ht="18" x14ac:dyDescent="0.2">
      <c r="A438" s="2">
        <v>438</v>
      </c>
      <c r="B438" s="3" t="s">
        <v>2036</v>
      </c>
      <c r="C438" s="4">
        <v>45212</v>
      </c>
      <c r="D438" s="2" t="s">
        <v>313</v>
      </c>
      <c r="E438" s="2" t="s">
        <v>38</v>
      </c>
      <c r="F438" s="5">
        <v>50377</v>
      </c>
      <c r="G438" s="6">
        <v>4605</v>
      </c>
      <c r="H438" t="str">
        <f t="shared" si="18"/>
        <v>Once Within a Time</v>
      </c>
      <c r="I438" t="str">
        <f t="shared" si="19"/>
        <v>oncewithinatime</v>
      </c>
      <c r="J438" t="str">
        <f t="shared" si="20"/>
        <v>Oscilloscope Pict…</v>
      </c>
    </row>
    <row r="439" spans="1:10" ht="18" x14ac:dyDescent="0.2">
      <c r="A439" s="2">
        <v>439</v>
      </c>
      <c r="B439" s="3" t="s">
        <v>1505</v>
      </c>
      <c r="C439" s="4">
        <v>45233</v>
      </c>
      <c r="D439" s="2" t="s">
        <v>1506</v>
      </c>
      <c r="E439" s="2" t="s">
        <v>55</v>
      </c>
      <c r="F439" s="5">
        <v>49407</v>
      </c>
      <c r="G439" s="6">
        <v>4516</v>
      </c>
      <c r="H439" t="str">
        <f t="shared" si="18"/>
        <v>Touch the Water</v>
      </c>
      <c r="I439" t="str">
        <f t="shared" si="19"/>
        <v>touchthewater</v>
      </c>
      <c r="J439" t="str">
        <f t="shared" si="20"/>
        <v>Holt Hamilton Dis…</v>
      </c>
    </row>
    <row r="440" spans="1:10" ht="18" x14ac:dyDescent="0.2">
      <c r="A440" s="2">
        <v>440</v>
      </c>
      <c r="B440" s="3" t="s">
        <v>2037</v>
      </c>
      <c r="C440" s="4">
        <v>44848</v>
      </c>
      <c r="D440" s="2" t="s">
        <v>2038</v>
      </c>
      <c r="E440" s="2" t="s">
        <v>89</v>
      </c>
      <c r="F440" s="5">
        <v>48834</v>
      </c>
      <c r="G440" s="6">
        <v>4464</v>
      </c>
      <c r="H440" t="str">
        <f t="shared" si="18"/>
        <v>Cat Daddies</v>
      </c>
      <c r="I440" t="str">
        <f t="shared" si="19"/>
        <v>catdaddies</v>
      </c>
      <c r="J440" t="str">
        <f t="shared" si="20"/>
        <v>Gray Hat Producti…</v>
      </c>
    </row>
    <row r="441" spans="1:10" ht="18" x14ac:dyDescent="0.2">
      <c r="A441" s="2">
        <v>441</v>
      </c>
      <c r="B441" s="3" t="s">
        <v>2039</v>
      </c>
      <c r="C441" s="4">
        <v>45121</v>
      </c>
      <c r="D441" s="2" t="s">
        <v>185</v>
      </c>
      <c r="E441" s="2" t="s">
        <v>89</v>
      </c>
      <c r="F441" s="5">
        <v>47362</v>
      </c>
      <c r="G441" s="6">
        <v>4329</v>
      </c>
      <c r="H441" t="str">
        <f t="shared" si="18"/>
        <v>Black Ice</v>
      </c>
      <c r="I441" t="str">
        <f t="shared" si="19"/>
        <v>blackice</v>
      </c>
      <c r="J441" t="str">
        <f t="shared" si="20"/>
        <v>Roadside Attracti…</v>
      </c>
    </row>
    <row r="442" spans="1:10" ht="18" x14ac:dyDescent="0.2">
      <c r="A442" s="2">
        <v>442</v>
      </c>
      <c r="B442" s="3" t="s">
        <v>2040</v>
      </c>
      <c r="C442" s="4">
        <v>45009</v>
      </c>
      <c r="D442" s="2" t="s">
        <v>175</v>
      </c>
      <c r="E442" s="2" t="s">
        <v>55</v>
      </c>
      <c r="F442" s="5">
        <v>46666</v>
      </c>
      <c r="G442" s="6">
        <v>4266</v>
      </c>
      <c r="H442" t="str">
        <f t="shared" si="18"/>
        <v>Les cinq diables</v>
      </c>
      <c r="I442" t="str">
        <f t="shared" si="19"/>
        <v>lescinqdiables</v>
      </c>
      <c r="J442" t="str">
        <f t="shared" si="20"/>
        <v>MUBI</v>
      </c>
    </row>
    <row r="443" spans="1:10" ht="18" x14ac:dyDescent="0.2">
      <c r="A443" s="2">
        <v>443</v>
      </c>
      <c r="B443" s="3" t="s">
        <v>1564</v>
      </c>
      <c r="C443" s="4">
        <v>45247</v>
      </c>
      <c r="D443" s="2" t="s">
        <v>413</v>
      </c>
      <c r="E443" s="2" t="s">
        <v>89</v>
      </c>
      <c r="F443" s="5">
        <v>46472</v>
      </c>
      <c r="G443" s="6">
        <v>4248</v>
      </c>
      <c r="H443" t="str">
        <f t="shared" si="18"/>
        <v>The Disappearance of Shere Hi…</v>
      </c>
      <c r="I443" t="str">
        <f t="shared" si="19"/>
        <v>thedisappearanceofsher</v>
      </c>
      <c r="J443" t="str">
        <f t="shared" si="20"/>
        <v>IFC Films</v>
      </c>
    </row>
    <row r="444" spans="1:10" ht="18" x14ac:dyDescent="0.2">
      <c r="A444" s="2">
        <v>444</v>
      </c>
      <c r="B444" s="3" t="s">
        <v>2041</v>
      </c>
      <c r="C444" s="4">
        <v>45044</v>
      </c>
      <c r="D444" s="2" t="s">
        <v>413</v>
      </c>
      <c r="E444" s="2" t="s">
        <v>55</v>
      </c>
      <c r="F444" s="5">
        <v>46360</v>
      </c>
      <c r="G444" s="6">
        <v>4238</v>
      </c>
      <c r="H444" t="str">
        <f t="shared" si="18"/>
        <v>R.M.N.</v>
      </c>
      <c r="I444" t="str">
        <f t="shared" si="19"/>
        <v>rmn</v>
      </c>
      <c r="J444" t="str">
        <f t="shared" si="20"/>
        <v>IFC Films</v>
      </c>
    </row>
    <row r="445" spans="1:10" ht="18" x14ac:dyDescent="0.2">
      <c r="A445" s="2">
        <v>445</v>
      </c>
      <c r="B445" s="3" t="s">
        <v>2042</v>
      </c>
      <c r="C445" s="4">
        <v>45135</v>
      </c>
      <c r="D445" s="2" t="s">
        <v>461</v>
      </c>
      <c r="E445" s="2" t="s">
        <v>50</v>
      </c>
      <c r="F445" s="5">
        <v>46105</v>
      </c>
      <c r="G445" s="6">
        <v>4214</v>
      </c>
      <c r="H445" t="str">
        <f t="shared" si="18"/>
        <v>As bestas</v>
      </c>
      <c r="I445" t="str">
        <f t="shared" si="19"/>
        <v>asbestas</v>
      </c>
      <c r="J445" t="str">
        <f t="shared" si="20"/>
        <v>Greenwich</v>
      </c>
    </row>
    <row r="446" spans="1:10" ht="18" x14ac:dyDescent="0.2">
      <c r="A446" s="2">
        <v>446</v>
      </c>
      <c r="B446" s="3" t="s">
        <v>2043</v>
      </c>
      <c r="C446" s="7">
        <v>30974</v>
      </c>
      <c r="D446" s="2" t="s">
        <v>79</v>
      </c>
      <c r="E446" s="2" t="s">
        <v>229</v>
      </c>
      <c r="F446" s="5">
        <v>45413</v>
      </c>
      <c r="G446" s="6">
        <v>4151</v>
      </c>
      <c r="H446" t="str">
        <f t="shared" si="18"/>
        <v>Stop Making Sense</v>
      </c>
      <c r="I446" t="str">
        <f t="shared" si="19"/>
        <v>stopmakingsense</v>
      </c>
      <c r="J446" t="str">
        <f t="shared" si="20"/>
        <v>A24</v>
      </c>
    </row>
    <row r="447" spans="1:10" ht="18" x14ac:dyDescent="0.2">
      <c r="A447" s="2">
        <v>447</v>
      </c>
      <c r="B447" s="3" t="s">
        <v>2044</v>
      </c>
      <c r="C447" s="4">
        <v>44288</v>
      </c>
      <c r="D447" s="2" t="s">
        <v>431</v>
      </c>
      <c r="E447" s="2" t="s">
        <v>38</v>
      </c>
      <c r="F447" s="5">
        <v>45141</v>
      </c>
      <c r="G447" s="6">
        <v>4126</v>
      </c>
      <c r="H447" t="str">
        <f t="shared" si="18"/>
        <v>Shiva Baby</v>
      </c>
      <c r="I447" t="str">
        <f t="shared" si="19"/>
        <v>shivababy</v>
      </c>
      <c r="J447" t="str">
        <f t="shared" si="20"/>
        <v>Utopia</v>
      </c>
    </row>
    <row r="448" spans="1:10" ht="18" x14ac:dyDescent="0.2">
      <c r="A448" s="2">
        <v>448</v>
      </c>
      <c r="B448" s="3" t="s">
        <v>2045</v>
      </c>
      <c r="C448" s="4">
        <v>38776</v>
      </c>
      <c r="D448" s="2" t="s">
        <v>225</v>
      </c>
      <c r="E448" s="2" t="s">
        <v>55</v>
      </c>
      <c r="F448" s="5">
        <v>44462</v>
      </c>
      <c r="G448" s="6">
        <v>4064</v>
      </c>
      <c r="H448" t="str">
        <f t="shared" si="18"/>
        <v>Werckmeister harmóniák</v>
      </c>
      <c r="I448" t="str">
        <f t="shared" si="19"/>
        <v>werckmeisterharmóniák</v>
      </c>
      <c r="J448" t="str">
        <f t="shared" si="20"/>
        <v>Janus Films</v>
      </c>
    </row>
    <row r="449" spans="1:10" ht="18" x14ac:dyDescent="0.2">
      <c r="A449" s="2">
        <v>449</v>
      </c>
      <c r="B449" s="3" t="s">
        <v>1348</v>
      </c>
      <c r="C449" s="4">
        <v>45226</v>
      </c>
      <c r="D449" s="2" t="s">
        <v>477</v>
      </c>
      <c r="E449" s="2" t="s">
        <v>89</v>
      </c>
      <c r="F449" s="5">
        <v>44032</v>
      </c>
      <c r="G449" s="6">
        <v>4025</v>
      </c>
      <c r="H449" t="str">
        <f t="shared" si="18"/>
        <v>Les Filles d'Olfa</v>
      </c>
      <c r="I449" t="str">
        <f t="shared" si="19"/>
        <v>lesfillesdolfa</v>
      </c>
      <c r="J449" t="str">
        <f t="shared" si="20"/>
        <v>Kino Lorber</v>
      </c>
    </row>
    <row r="450" spans="1:10" ht="18" x14ac:dyDescent="0.2">
      <c r="A450" s="2">
        <v>450</v>
      </c>
      <c r="B450" s="3" t="s">
        <v>2046</v>
      </c>
      <c r="C450" s="4">
        <v>37113</v>
      </c>
      <c r="D450" s="2" t="s">
        <v>375</v>
      </c>
      <c r="E450" s="2" t="s">
        <v>19</v>
      </c>
      <c r="F450" s="5">
        <v>43822</v>
      </c>
      <c r="G450" s="6">
        <v>4006</v>
      </c>
      <c r="H450" t="str">
        <f t="shared" ref="H450:H513" si="21">IFERROR(TRIM(LEFT(B450,FIND("(",B450)-1)),TRIM(B450))</f>
        <v>The Others</v>
      </c>
      <c r="I450" t="str">
        <f t="shared" ref="I450:I513" si="22">SUBSTITUTE(SUBSTITUTE(SUBSTITUTE(SUBSTITUTE(SUBSTITUTE(SUBSTITUTE(SUBSTITUTE(SUBSTITUTE(SUBSTITUTE(SUBSTITUTE(SUBSTITUTE(SUBSTITUTE(LOWER(LEFT(SUBSTITUTE(H450,"…",""),25)),":",""),",",""),".",""),"'",""),"’",""),"!",""),"*",""),"—",""),"–",""),"-",""),"&amp;","")," ","")</f>
        <v>theothers</v>
      </c>
      <c r="J450" t="str">
        <f t="shared" ref="J450:J513" si="23">IF(D450="","Other",D450)</f>
        <v>Rialto Pictures</v>
      </c>
    </row>
    <row r="451" spans="1:10" ht="18" x14ac:dyDescent="0.2">
      <c r="A451" s="2">
        <v>451</v>
      </c>
      <c r="B451" s="3" t="s">
        <v>2047</v>
      </c>
      <c r="C451" s="4">
        <v>44960</v>
      </c>
      <c r="D451" s="2" t="s">
        <v>391</v>
      </c>
      <c r="E451" s="2" t="s">
        <v>55</v>
      </c>
      <c r="F451" s="5">
        <v>42566</v>
      </c>
      <c r="G451" s="6">
        <v>3891</v>
      </c>
      <c r="H451" t="str">
        <f t="shared" si="21"/>
        <v>À plein temps</v>
      </c>
      <c r="I451" t="str">
        <f t="shared" si="22"/>
        <v>àpleintemps</v>
      </c>
      <c r="J451" t="str">
        <f t="shared" si="23"/>
        <v>Music Box Films</v>
      </c>
    </row>
    <row r="452" spans="1:10" ht="18" x14ac:dyDescent="0.2">
      <c r="A452" s="2">
        <v>452</v>
      </c>
      <c r="B452" s="3" t="s">
        <v>2048</v>
      </c>
      <c r="C452" s="4">
        <v>45217</v>
      </c>
      <c r="D452" s="2" t="s">
        <v>175</v>
      </c>
      <c r="E452" s="2" t="s">
        <v>55</v>
      </c>
      <c r="F452" s="5">
        <v>42279</v>
      </c>
      <c r="G452" s="6">
        <v>3865</v>
      </c>
      <c r="H452" t="str">
        <f t="shared" si="21"/>
        <v>Los delincuentes</v>
      </c>
      <c r="I452" t="str">
        <f t="shared" si="22"/>
        <v>losdelincuentes</v>
      </c>
      <c r="J452" t="str">
        <f t="shared" si="23"/>
        <v>MUBI</v>
      </c>
    </row>
    <row r="453" spans="1:10" ht="18" x14ac:dyDescent="0.2">
      <c r="A453" s="2">
        <v>453</v>
      </c>
      <c r="B453" s="3" t="s">
        <v>2049</v>
      </c>
      <c r="C453" s="4">
        <v>44932</v>
      </c>
      <c r="D453" s="2" t="s">
        <v>175</v>
      </c>
      <c r="E453" s="2" t="s">
        <v>55</v>
      </c>
      <c r="F453" s="5">
        <v>41093</v>
      </c>
      <c r="G453" s="6">
        <v>3756</v>
      </c>
      <c r="H453" t="str">
        <f t="shared" si="21"/>
        <v>Alcarràs</v>
      </c>
      <c r="I453" t="str">
        <f t="shared" si="22"/>
        <v>alcarràs</v>
      </c>
      <c r="J453" t="str">
        <f t="shared" si="23"/>
        <v>MUBI</v>
      </c>
    </row>
    <row r="454" spans="1:10" ht="18" x14ac:dyDescent="0.2">
      <c r="A454" s="2">
        <v>454</v>
      </c>
      <c r="B454" s="3" t="s">
        <v>2050</v>
      </c>
      <c r="C454" s="4">
        <v>45100</v>
      </c>
      <c r="D454" s="2" t="s">
        <v>225</v>
      </c>
      <c r="E454" s="2" t="s">
        <v>55</v>
      </c>
      <c r="F454" s="5">
        <v>40555</v>
      </c>
      <c r="G454" s="6">
        <v>3707</v>
      </c>
      <c r="H454" t="str">
        <f t="shared" si="21"/>
        <v>La maman et la putain</v>
      </c>
      <c r="I454" t="str">
        <f t="shared" si="22"/>
        <v>lamamanetlaputain</v>
      </c>
      <c r="J454" t="str">
        <f t="shared" si="23"/>
        <v>Janus Films</v>
      </c>
    </row>
    <row r="455" spans="1:10" ht="18" x14ac:dyDescent="0.2">
      <c r="A455" s="2">
        <v>455</v>
      </c>
      <c r="B455" s="3" t="s">
        <v>2051</v>
      </c>
      <c r="C455" s="4">
        <v>45184</v>
      </c>
      <c r="D455" s="2" t="s">
        <v>477</v>
      </c>
      <c r="E455" s="2" t="s">
        <v>89</v>
      </c>
      <c r="F455" s="5">
        <v>39288</v>
      </c>
      <c r="G455" s="6">
        <v>3591</v>
      </c>
      <c r="H455" t="str">
        <f t="shared" si="21"/>
        <v>Radical Wolfe</v>
      </c>
      <c r="I455" t="str">
        <f t="shared" si="22"/>
        <v>radicalwolfe</v>
      </c>
      <c r="J455" t="str">
        <f t="shared" si="23"/>
        <v>Kino Lorber</v>
      </c>
    </row>
    <row r="456" spans="1:10" ht="18" x14ac:dyDescent="0.2">
      <c r="A456" s="2">
        <v>456</v>
      </c>
      <c r="B456" s="3" t="s">
        <v>2052</v>
      </c>
      <c r="C456" s="4">
        <v>45261</v>
      </c>
      <c r="D456" s="2" t="s">
        <v>443</v>
      </c>
      <c r="E456" s="2" t="s">
        <v>8</v>
      </c>
      <c r="F456" s="5">
        <v>38953</v>
      </c>
      <c r="G456" s="6">
        <v>3561</v>
      </c>
      <c r="H456" t="str">
        <f t="shared" si="21"/>
        <v>Teddybjørnens jul</v>
      </c>
      <c r="I456" t="str">
        <f t="shared" si="22"/>
        <v>teddybjørnensjul</v>
      </c>
      <c r="J456" t="str">
        <f t="shared" si="23"/>
        <v>Blue Fox Entertai…</v>
      </c>
    </row>
    <row r="457" spans="1:10" ht="18" x14ac:dyDescent="0.2">
      <c r="A457" s="2">
        <v>457</v>
      </c>
      <c r="B457" s="3" t="s">
        <v>2053</v>
      </c>
      <c r="C457" s="7">
        <v>32248</v>
      </c>
      <c r="D457" s="2" t="s">
        <v>477</v>
      </c>
      <c r="E457" s="2" t="s">
        <v>38</v>
      </c>
      <c r="F457" s="5">
        <v>37835</v>
      </c>
      <c r="G457" s="6">
        <v>3458</v>
      </c>
      <c r="H457" t="str">
        <f t="shared" si="21"/>
        <v>Tokyo Pop</v>
      </c>
      <c r="I457" t="str">
        <f t="shared" si="22"/>
        <v>tokyopop</v>
      </c>
      <c r="J457" t="str">
        <f t="shared" si="23"/>
        <v>Kino Lorber</v>
      </c>
    </row>
    <row r="458" spans="1:10" ht="18" x14ac:dyDescent="0.2">
      <c r="A458" s="2">
        <v>458</v>
      </c>
      <c r="B458" s="3" t="s">
        <v>2054</v>
      </c>
      <c r="C458" s="4">
        <v>45240</v>
      </c>
      <c r="D458" s="2" t="s">
        <v>225</v>
      </c>
      <c r="E458" s="2" t="s">
        <v>55</v>
      </c>
      <c r="F458" s="5">
        <v>37461</v>
      </c>
      <c r="G458" s="6">
        <v>3424</v>
      </c>
      <c r="H458" t="str">
        <f t="shared" si="21"/>
        <v>Orlando, Ma Biographie Politi…</v>
      </c>
      <c r="I458" t="str">
        <f t="shared" si="22"/>
        <v>orlandomabiographiepo</v>
      </c>
      <c r="J458" t="str">
        <f t="shared" si="23"/>
        <v>Janus Films</v>
      </c>
    </row>
    <row r="459" spans="1:10" ht="18" x14ac:dyDescent="0.2">
      <c r="A459" s="2">
        <v>459</v>
      </c>
      <c r="B459" s="3" t="s">
        <v>754</v>
      </c>
      <c r="C459" s="4">
        <v>45099</v>
      </c>
      <c r="D459" s="2" t="s">
        <v>755</v>
      </c>
      <c r="E459" s="2" t="s">
        <v>89</v>
      </c>
      <c r="F459" s="5">
        <v>37295</v>
      </c>
      <c r="G459" s="6">
        <v>3409</v>
      </c>
      <c r="H459" t="str">
        <f t="shared" si="21"/>
        <v>Make Me Famous</v>
      </c>
      <c r="I459" t="str">
        <f t="shared" si="22"/>
        <v>makemefamous</v>
      </c>
      <c r="J459" t="str">
        <f t="shared" si="23"/>
        <v>Red Splat Product…</v>
      </c>
    </row>
    <row r="460" spans="1:10" ht="18" x14ac:dyDescent="0.2">
      <c r="A460" s="2">
        <v>460</v>
      </c>
      <c r="B460" s="3" t="s">
        <v>2055</v>
      </c>
      <c r="C460" s="4">
        <v>45205</v>
      </c>
      <c r="D460" s="2" t="s">
        <v>742</v>
      </c>
      <c r="E460" s="2" t="s">
        <v>89</v>
      </c>
      <c r="F460" s="5">
        <v>36434</v>
      </c>
      <c r="G460" s="6">
        <v>3330</v>
      </c>
      <c r="H460" t="str">
        <f t="shared" si="21"/>
        <v>Mister Organ</v>
      </c>
      <c r="I460" t="str">
        <f t="shared" si="22"/>
        <v>misterorgan</v>
      </c>
      <c r="J460" t="str">
        <f t="shared" si="23"/>
        <v>Drafthouse Films</v>
      </c>
    </row>
    <row r="461" spans="1:10" ht="18" x14ac:dyDescent="0.2">
      <c r="A461" s="2">
        <v>461</v>
      </c>
      <c r="B461" s="3" t="s">
        <v>2056</v>
      </c>
      <c r="C461" s="4">
        <v>45184</v>
      </c>
      <c r="D461" s="2" t="s">
        <v>313</v>
      </c>
      <c r="E461" s="2" t="s">
        <v>89</v>
      </c>
      <c r="F461" s="5">
        <v>35603</v>
      </c>
      <c r="G461" s="6">
        <v>3254</v>
      </c>
      <c r="H461" t="str">
        <f t="shared" si="21"/>
        <v>Canary</v>
      </c>
      <c r="I461" t="str">
        <f t="shared" si="22"/>
        <v>canary</v>
      </c>
      <c r="J461" t="str">
        <f t="shared" si="23"/>
        <v>Oscilloscope Pict…</v>
      </c>
    </row>
    <row r="462" spans="1:10" ht="18" x14ac:dyDescent="0.2">
      <c r="A462" s="2">
        <v>462</v>
      </c>
      <c r="B462" s="3" t="s">
        <v>2057</v>
      </c>
      <c r="C462" s="4">
        <v>45002</v>
      </c>
      <c r="D462" s="2" t="s">
        <v>225</v>
      </c>
      <c r="E462" s="2" t="s">
        <v>38</v>
      </c>
      <c r="F462" s="5">
        <v>34822</v>
      </c>
      <c r="G462" s="6">
        <v>3183</v>
      </c>
      <c r="H462" t="str">
        <f t="shared" si="21"/>
        <v>L'Innocent</v>
      </c>
      <c r="I462" t="str">
        <f t="shared" si="22"/>
        <v>linnocent</v>
      </c>
      <c r="J462" t="str">
        <f t="shared" si="23"/>
        <v>Janus Films</v>
      </c>
    </row>
    <row r="463" spans="1:10" ht="18" x14ac:dyDescent="0.2">
      <c r="A463" s="2">
        <v>463</v>
      </c>
      <c r="B463" s="3" t="s">
        <v>2058</v>
      </c>
      <c r="C463" s="4">
        <v>45142</v>
      </c>
      <c r="D463" s="2" t="s">
        <v>289</v>
      </c>
      <c r="E463" s="2" t="s">
        <v>89</v>
      </c>
      <c r="F463" s="5">
        <v>34502</v>
      </c>
      <c r="G463" s="6">
        <v>3154</v>
      </c>
      <c r="H463" t="str">
        <f t="shared" si="21"/>
        <v>A Compassionate Spy</v>
      </c>
      <c r="I463" t="str">
        <f t="shared" si="22"/>
        <v>acompassionatespy</v>
      </c>
      <c r="J463" t="str">
        <f t="shared" si="23"/>
        <v>Magnolia Pictures</v>
      </c>
    </row>
    <row r="464" spans="1:10" ht="18" x14ac:dyDescent="0.2">
      <c r="A464" s="2">
        <v>464</v>
      </c>
      <c r="B464" s="3" t="s">
        <v>693</v>
      </c>
      <c r="C464" s="4">
        <v>41733</v>
      </c>
      <c r="D464" s="2" t="s">
        <v>7</v>
      </c>
      <c r="E464" s="2" t="s">
        <v>89</v>
      </c>
      <c r="F464" s="5">
        <v>34164</v>
      </c>
      <c r="G464" s="6">
        <v>3123</v>
      </c>
      <c r="H464" t="str">
        <f t="shared" si="21"/>
        <v>Island of Lemurs: Madagascar</v>
      </c>
      <c r="I464" t="str">
        <f t="shared" si="22"/>
        <v>islandoflemursmadagas</v>
      </c>
      <c r="J464" t="str">
        <f t="shared" si="23"/>
        <v>Warner Bros.</v>
      </c>
    </row>
    <row r="465" spans="1:10" ht="18" x14ac:dyDescent="0.2">
      <c r="A465" s="2">
        <v>465</v>
      </c>
      <c r="B465" s="3" t="s">
        <v>563</v>
      </c>
      <c r="C465" s="4">
        <v>43196</v>
      </c>
      <c r="D465" s="2" t="s">
        <v>349</v>
      </c>
      <c r="E465" s="2" t="s">
        <v>89</v>
      </c>
      <c r="F465" s="5">
        <v>32774</v>
      </c>
      <c r="G465" s="6">
        <v>2996</v>
      </c>
      <c r="H465" t="str">
        <f t="shared" si="21"/>
        <v>Pandas</v>
      </c>
      <c r="I465" t="str">
        <f t="shared" si="22"/>
        <v>pandas</v>
      </c>
      <c r="J465" t="str">
        <f t="shared" si="23"/>
        <v>IMAX Films</v>
      </c>
    </row>
    <row r="466" spans="1:10" ht="18" x14ac:dyDescent="0.2">
      <c r="A466" s="2">
        <v>466</v>
      </c>
      <c r="B466" s="3" t="s">
        <v>2059</v>
      </c>
      <c r="C466" s="4">
        <v>44967</v>
      </c>
      <c r="D466" s="2" t="s">
        <v>431</v>
      </c>
      <c r="E466" s="2" t="s">
        <v>38</v>
      </c>
      <c r="F466" s="5">
        <v>32346</v>
      </c>
      <c r="G466" s="6">
        <v>2957</v>
      </c>
      <c r="H466" t="str">
        <f t="shared" si="21"/>
        <v>The Civil Dead</v>
      </c>
      <c r="I466" t="str">
        <f t="shared" si="22"/>
        <v>thecivildead</v>
      </c>
      <c r="J466" t="str">
        <f t="shared" si="23"/>
        <v>Utopia</v>
      </c>
    </row>
    <row r="467" spans="1:10" ht="18" x14ac:dyDescent="0.2">
      <c r="A467" s="2">
        <v>467</v>
      </c>
      <c r="B467" s="3" t="s">
        <v>2060</v>
      </c>
      <c r="C467" s="4">
        <v>45065</v>
      </c>
      <c r="D467" s="2" t="s">
        <v>477</v>
      </c>
      <c r="E467" s="2" t="s">
        <v>55</v>
      </c>
      <c r="F467" s="5">
        <v>31879</v>
      </c>
      <c r="G467" s="6">
        <v>2914</v>
      </c>
      <c r="H467" t="str">
        <f t="shared" si="21"/>
        <v>La Vaca Que Cantó Una Canción…</v>
      </c>
      <c r="I467" t="str">
        <f t="shared" si="22"/>
        <v>lavacaquecantóunacan</v>
      </c>
      <c r="J467" t="str">
        <f t="shared" si="23"/>
        <v>Kino Lorber</v>
      </c>
    </row>
    <row r="468" spans="1:10" ht="18" x14ac:dyDescent="0.2">
      <c r="A468" s="2">
        <v>468</v>
      </c>
      <c r="B468" s="3" t="s">
        <v>2061</v>
      </c>
      <c r="C468" s="4">
        <v>45149</v>
      </c>
      <c r="D468" s="2" t="s">
        <v>203</v>
      </c>
      <c r="E468" s="2" t="s">
        <v>70</v>
      </c>
      <c r="F468" s="5">
        <v>31569</v>
      </c>
      <c r="G468" s="6">
        <v>2886</v>
      </c>
      <c r="H468" t="str">
        <f t="shared" si="21"/>
        <v>The Pod Generation</v>
      </c>
      <c r="I468" t="str">
        <f t="shared" si="22"/>
        <v>thepodgeneration</v>
      </c>
      <c r="J468" t="str">
        <f t="shared" si="23"/>
        <v>Vertical Entertai…</v>
      </c>
    </row>
    <row r="469" spans="1:10" ht="18" x14ac:dyDescent="0.2">
      <c r="A469" s="2">
        <v>469</v>
      </c>
      <c r="B469" s="3" t="s">
        <v>1196</v>
      </c>
      <c r="C469" s="4">
        <v>45285</v>
      </c>
      <c r="D469" s="2" t="s">
        <v>135</v>
      </c>
      <c r="E469" s="2" t="s">
        <v>55</v>
      </c>
      <c r="F469" s="5">
        <v>31252</v>
      </c>
      <c r="G469" s="6">
        <v>2857</v>
      </c>
      <c r="H469" t="str">
        <f t="shared" si="21"/>
        <v>Das Lehrerzimmer</v>
      </c>
      <c r="I469" t="str">
        <f t="shared" si="22"/>
        <v>daslehrerzimmer</v>
      </c>
      <c r="J469" t="str">
        <f t="shared" si="23"/>
        <v>Sony Pictures Cla…</v>
      </c>
    </row>
    <row r="470" spans="1:10" ht="18" x14ac:dyDescent="0.2">
      <c r="A470" s="2">
        <v>470</v>
      </c>
      <c r="B470" s="3" t="s">
        <v>2062</v>
      </c>
      <c r="C470" s="4">
        <v>45006</v>
      </c>
      <c r="D470" s="2" t="s">
        <v>492</v>
      </c>
      <c r="E470" s="2" t="s">
        <v>19</v>
      </c>
      <c r="F470" s="5">
        <v>30680</v>
      </c>
      <c r="G470" s="6">
        <v>2804</v>
      </c>
      <c r="H470" t="str">
        <f t="shared" si="21"/>
        <v>The Headmistress</v>
      </c>
      <c r="I470" t="str">
        <f t="shared" si="22"/>
        <v>theheadmistress</v>
      </c>
      <c r="J470" t="str">
        <f t="shared" si="23"/>
        <v>Indican Pictures</v>
      </c>
    </row>
    <row r="471" spans="1:10" ht="18" x14ac:dyDescent="0.2">
      <c r="A471" s="2">
        <v>471</v>
      </c>
      <c r="B471" s="3" t="s">
        <v>2063</v>
      </c>
      <c r="C471" s="4">
        <v>45135</v>
      </c>
      <c r="D471" s="2" t="s">
        <v>1329</v>
      </c>
      <c r="E471" s="2" t="s">
        <v>89</v>
      </c>
      <c r="F471" s="5">
        <v>30263</v>
      </c>
      <c r="G471" s="6">
        <v>2766</v>
      </c>
      <c r="H471" t="str">
        <f t="shared" si="21"/>
        <v>Bobi Wine: The People's Presi…</v>
      </c>
      <c r="I471" t="str">
        <f t="shared" si="22"/>
        <v>bobiwinethepeoplesp</v>
      </c>
      <c r="J471" t="str">
        <f t="shared" si="23"/>
        <v>National Geograph…</v>
      </c>
    </row>
    <row r="472" spans="1:10" ht="18" x14ac:dyDescent="0.2">
      <c r="A472" s="2">
        <v>472</v>
      </c>
      <c r="B472" s="3" t="s">
        <v>1540</v>
      </c>
      <c r="C472" s="4">
        <v>36196</v>
      </c>
      <c r="D472" s="2" t="s">
        <v>375</v>
      </c>
      <c r="E472" s="2" t="s">
        <v>50</v>
      </c>
      <c r="F472" s="5">
        <v>30195</v>
      </c>
      <c r="G472" s="6">
        <v>2760</v>
      </c>
      <c r="H472" t="str">
        <f t="shared" si="21"/>
        <v>Peeping Tom</v>
      </c>
      <c r="I472" t="str">
        <f t="shared" si="22"/>
        <v>peepingtom</v>
      </c>
      <c r="J472" t="str">
        <f t="shared" si="23"/>
        <v>Rialto Pictures</v>
      </c>
    </row>
    <row r="473" spans="1:10" ht="18" x14ac:dyDescent="0.2">
      <c r="A473" s="2">
        <v>473</v>
      </c>
      <c r="B473" s="3" t="s">
        <v>2064</v>
      </c>
      <c r="C473" s="4">
        <v>45051</v>
      </c>
      <c r="D473" s="2" t="s">
        <v>461</v>
      </c>
      <c r="E473" s="2" t="s">
        <v>89</v>
      </c>
      <c r="F473" s="5">
        <v>28654</v>
      </c>
      <c r="G473" s="6">
        <v>2619</v>
      </c>
      <c r="H473" t="str">
        <f t="shared" si="21"/>
        <v>The Melt Goes on Forever: The…</v>
      </c>
      <c r="I473" t="str">
        <f t="shared" si="22"/>
        <v>themeltgoesonforever</v>
      </c>
      <c r="J473" t="str">
        <f t="shared" si="23"/>
        <v>Greenwich</v>
      </c>
    </row>
    <row r="474" spans="1:10" ht="18" x14ac:dyDescent="0.2">
      <c r="A474" s="2">
        <v>474</v>
      </c>
      <c r="B474" s="3" t="s">
        <v>2065</v>
      </c>
      <c r="C474" s="4">
        <v>45114</v>
      </c>
      <c r="D474" s="2" t="s">
        <v>313</v>
      </c>
      <c r="E474" s="2" t="s">
        <v>38</v>
      </c>
      <c r="F474" s="5">
        <v>28588</v>
      </c>
      <c r="G474" s="6">
        <v>2613</v>
      </c>
      <c r="H474" t="str">
        <f t="shared" si="21"/>
        <v>Amanda</v>
      </c>
      <c r="I474" t="str">
        <f t="shared" si="22"/>
        <v>amanda</v>
      </c>
      <c r="J474" t="str">
        <f t="shared" si="23"/>
        <v>Oscilloscope Pict…</v>
      </c>
    </row>
    <row r="475" spans="1:10" ht="18" x14ac:dyDescent="0.2">
      <c r="A475" s="2">
        <v>475</v>
      </c>
      <c r="B475" s="3" t="s">
        <v>724</v>
      </c>
      <c r="C475" s="4">
        <v>41019</v>
      </c>
      <c r="D475" s="2" t="s">
        <v>7</v>
      </c>
      <c r="E475" s="2" t="s">
        <v>89</v>
      </c>
      <c r="F475" s="5">
        <v>28574</v>
      </c>
      <c r="G475" s="6">
        <v>2612</v>
      </c>
      <c r="H475" t="str">
        <f t="shared" si="21"/>
        <v>To the Arctic 3D</v>
      </c>
      <c r="I475" t="str">
        <f t="shared" si="22"/>
        <v>tothearctic3d</v>
      </c>
      <c r="J475" t="str">
        <f t="shared" si="23"/>
        <v>Warner Bros.</v>
      </c>
    </row>
    <row r="476" spans="1:10" ht="18" x14ac:dyDescent="0.2">
      <c r="A476" s="2">
        <v>476</v>
      </c>
      <c r="B476" s="3" t="s">
        <v>2066</v>
      </c>
      <c r="C476" s="4">
        <v>44904</v>
      </c>
      <c r="D476" s="2" t="s">
        <v>260</v>
      </c>
      <c r="E476" s="2" t="s">
        <v>55</v>
      </c>
      <c r="F476" s="5">
        <v>27527</v>
      </c>
      <c r="G476" s="6">
        <v>2516</v>
      </c>
      <c r="H476" t="str">
        <f t="shared" si="21"/>
        <v>Jing yi wui long</v>
      </c>
      <c r="I476" t="str">
        <f t="shared" si="22"/>
        <v>jingyiwuilong</v>
      </c>
      <c r="J476" t="str">
        <f t="shared" si="23"/>
        <v>Well Go USA</v>
      </c>
    </row>
    <row r="477" spans="1:10" ht="18" x14ac:dyDescent="0.2">
      <c r="A477" s="2">
        <v>477</v>
      </c>
      <c r="B477" s="3" t="s">
        <v>2067</v>
      </c>
      <c r="C477" s="4">
        <v>44903</v>
      </c>
      <c r="D477" s="2" t="s">
        <v>495</v>
      </c>
      <c r="E477" s="2" t="s">
        <v>19</v>
      </c>
      <c r="F477" s="5">
        <v>27235</v>
      </c>
      <c r="G477" s="6">
        <v>2489</v>
      </c>
      <c r="H477" t="str">
        <f t="shared" si="21"/>
        <v>The Mean One</v>
      </c>
      <c r="I477" t="str">
        <f t="shared" si="22"/>
        <v>themeanone</v>
      </c>
      <c r="J477" t="str">
        <f t="shared" si="23"/>
        <v>Atlas Distribution</v>
      </c>
    </row>
    <row r="478" spans="1:10" ht="18" x14ac:dyDescent="0.2">
      <c r="A478" s="2">
        <v>478</v>
      </c>
      <c r="B478" s="3" t="s">
        <v>1559</v>
      </c>
      <c r="C478" s="4">
        <v>45261</v>
      </c>
      <c r="D478" s="2" t="s">
        <v>477</v>
      </c>
      <c r="E478" s="2" t="s">
        <v>50</v>
      </c>
      <c r="F478" s="5">
        <v>26890</v>
      </c>
      <c r="G478" s="6">
        <v>2458</v>
      </c>
      <c r="H478" t="str">
        <f t="shared" si="21"/>
        <v>La syndicaliste</v>
      </c>
      <c r="I478" t="str">
        <f t="shared" si="22"/>
        <v>lasyndicaliste</v>
      </c>
      <c r="J478" t="str">
        <f t="shared" si="23"/>
        <v>Kino Lorber</v>
      </c>
    </row>
    <row r="479" spans="1:10" ht="18" x14ac:dyDescent="0.2">
      <c r="A479" s="2">
        <v>479</v>
      </c>
      <c r="B479" s="3" t="s">
        <v>2068</v>
      </c>
      <c r="C479" s="4">
        <v>45065</v>
      </c>
      <c r="D479" s="2" t="s">
        <v>1456</v>
      </c>
      <c r="E479" s="2" t="s">
        <v>50</v>
      </c>
      <c r="F479" s="5">
        <v>26410</v>
      </c>
      <c r="G479" s="6">
        <v>2414</v>
      </c>
      <c r="H479" t="str">
        <f t="shared" si="21"/>
        <v>La nuit du 12</v>
      </c>
      <c r="I479" t="str">
        <f t="shared" si="22"/>
        <v>lanuitdu12</v>
      </c>
      <c r="J479" t="str">
        <f t="shared" si="23"/>
        <v>Film Movement</v>
      </c>
    </row>
    <row r="480" spans="1:10" ht="18" x14ac:dyDescent="0.2">
      <c r="A480" s="2">
        <v>480</v>
      </c>
      <c r="B480" s="3" t="s">
        <v>2069</v>
      </c>
      <c r="C480" s="4">
        <v>45037</v>
      </c>
      <c r="D480" s="2" t="s">
        <v>1456</v>
      </c>
      <c r="E480" s="2" t="s">
        <v>55</v>
      </c>
      <c r="F480" s="5">
        <v>24847</v>
      </c>
      <c r="G480" s="6">
        <v>2271</v>
      </c>
      <c r="H480" t="str">
        <f t="shared" si="21"/>
        <v>Cadejo Blanco</v>
      </c>
      <c r="I480" t="str">
        <f t="shared" si="22"/>
        <v>cadejoblanco</v>
      </c>
      <c r="J480" t="str">
        <f t="shared" si="23"/>
        <v>Film Movement</v>
      </c>
    </row>
    <row r="481" spans="1:10" ht="18" x14ac:dyDescent="0.2">
      <c r="A481" s="2">
        <v>481</v>
      </c>
      <c r="B481" s="3" t="s">
        <v>2070</v>
      </c>
      <c r="C481" s="4">
        <v>45198</v>
      </c>
      <c r="D481" s="2" t="s">
        <v>1426</v>
      </c>
      <c r="E481" s="2" t="s">
        <v>55</v>
      </c>
      <c r="F481" s="5">
        <v>23306</v>
      </c>
      <c r="G481" s="6">
        <v>2130</v>
      </c>
      <c r="H481" t="str">
        <f t="shared" si="21"/>
        <v>Before the Sunset</v>
      </c>
      <c r="I481" t="str">
        <f t="shared" si="22"/>
        <v>beforethesunset</v>
      </c>
      <c r="J481" t="str">
        <f t="shared" si="23"/>
        <v>Freestyle Releasi…</v>
      </c>
    </row>
    <row r="482" spans="1:10" ht="18" x14ac:dyDescent="0.2">
      <c r="A482" s="2">
        <v>482</v>
      </c>
      <c r="B482" s="3" t="s">
        <v>2071</v>
      </c>
      <c r="C482" s="4">
        <v>45016</v>
      </c>
      <c r="D482" s="2" t="s">
        <v>289</v>
      </c>
      <c r="E482" s="2" t="s">
        <v>89</v>
      </c>
      <c r="F482" s="5">
        <v>23142</v>
      </c>
      <c r="G482" s="6">
        <v>2115</v>
      </c>
      <c r="H482" t="str">
        <f t="shared" si="21"/>
        <v>In Viaggio</v>
      </c>
      <c r="I482" t="str">
        <f t="shared" si="22"/>
        <v>inviaggio</v>
      </c>
      <c r="J482" t="str">
        <f t="shared" si="23"/>
        <v>Magnolia Pictures</v>
      </c>
    </row>
    <row r="483" spans="1:10" ht="18" x14ac:dyDescent="0.2">
      <c r="A483" s="2">
        <v>483</v>
      </c>
      <c r="B483" s="3" t="s">
        <v>2072</v>
      </c>
      <c r="C483" s="4">
        <v>45037</v>
      </c>
      <c r="D483" s="2" t="s">
        <v>461</v>
      </c>
      <c r="E483" s="2" t="s">
        <v>89</v>
      </c>
      <c r="F483" s="5">
        <v>22789</v>
      </c>
      <c r="G483" s="6">
        <v>2083</v>
      </c>
      <c r="H483" t="str">
        <f t="shared" si="21"/>
        <v>River</v>
      </c>
      <c r="I483" t="str">
        <f t="shared" si="22"/>
        <v>river</v>
      </c>
      <c r="J483" t="str">
        <f t="shared" si="23"/>
        <v>Greenwich</v>
      </c>
    </row>
    <row r="484" spans="1:10" ht="18" x14ac:dyDescent="0.2">
      <c r="A484" s="2">
        <v>484</v>
      </c>
      <c r="B484" s="3" t="s">
        <v>1577</v>
      </c>
      <c r="C484" s="4">
        <v>45212</v>
      </c>
      <c r="D484" s="2" t="s">
        <v>391</v>
      </c>
      <c r="E484" s="2" t="s">
        <v>55</v>
      </c>
      <c r="F484" s="5">
        <v>22362</v>
      </c>
      <c r="G484" s="6">
        <v>2044</v>
      </c>
      <c r="H484" t="str">
        <f t="shared" si="21"/>
        <v>The Road Dance</v>
      </c>
      <c r="I484" t="str">
        <f t="shared" si="22"/>
        <v>theroaddance</v>
      </c>
      <c r="J484" t="str">
        <f t="shared" si="23"/>
        <v>Music Box Films</v>
      </c>
    </row>
    <row r="485" spans="1:10" ht="18" x14ac:dyDescent="0.2">
      <c r="A485" s="2">
        <v>485</v>
      </c>
      <c r="B485" s="3" t="s">
        <v>2073</v>
      </c>
      <c r="C485" s="4">
        <v>45163</v>
      </c>
      <c r="D485" s="2" t="s">
        <v>313</v>
      </c>
      <c r="E485" s="2" t="s">
        <v>55</v>
      </c>
      <c r="F485" s="5">
        <v>21861</v>
      </c>
      <c r="G485" s="6">
        <v>1998</v>
      </c>
      <c r="H485" t="str">
        <f t="shared" si="21"/>
        <v>Piaffe</v>
      </c>
      <c r="I485" t="str">
        <f t="shared" si="22"/>
        <v>piaffe</v>
      </c>
      <c r="J485" t="str">
        <f t="shared" si="23"/>
        <v>Oscilloscope Pict…</v>
      </c>
    </row>
    <row r="486" spans="1:10" ht="18" x14ac:dyDescent="0.2">
      <c r="A486" s="2">
        <v>486</v>
      </c>
      <c r="B486" s="3" t="s">
        <v>2074</v>
      </c>
      <c r="C486" s="4">
        <v>45149</v>
      </c>
      <c r="D486" s="2" t="s">
        <v>260</v>
      </c>
      <c r="E486" s="2" t="s">
        <v>55</v>
      </c>
      <c r="F486" s="5">
        <v>21587</v>
      </c>
      <c r="G486" s="6">
        <v>1973</v>
      </c>
      <c r="H486" t="str">
        <f t="shared" si="21"/>
        <v>Aporia</v>
      </c>
      <c r="I486" t="str">
        <f t="shared" si="22"/>
        <v>aporia</v>
      </c>
      <c r="J486" t="str">
        <f t="shared" si="23"/>
        <v>Well Go USA</v>
      </c>
    </row>
    <row r="487" spans="1:10" ht="18" x14ac:dyDescent="0.2">
      <c r="A487" s="2">
        <v>487</v>
      </c>
      <c r="B487" s="3" t="s">
        <v>2075</v>
      </c>
      <c r="C487" s="4">
        <v>44995</v>
      </c>
      <c r="D487" s="2" t="s">
        <v>260</v>
      </c>
      <c r="E487" s="2" t="s">
        <v>19</v>
      </c>
      <c r="F487" s="5">
        <v>21284</v>
      </c>
      <c r="G487" s="6">
        <v>1946</v>
      </c>
      <c r="H487" t="str">
        <f t="shared" si="21"/>
        <v>Unwelcome</v>
      </c>
      <c r="I487" t="str">
        <f t="shared" si="22"/>
        <v>unwelcome</v>
      </c>
      <c r="J487" t="str">
        <f t="shared" si="23"/>
        <v>Well Go USA</v>
      </c>
    </row>
    <row r="488" spans="1:10" ht="18" x14ac:dyDescent="0.2">
      <c r="A488" s="2">
        <v>488</v>
      </c>
      <c r="B488" s="3" t="s">
        <v>2076</v>
      </c>
      <c r="C488" s="4">
        <v>45016</v>
      </c>
      <c r="D488" s="2" t="s">
        <v>2077</v>
      </c>
      <c r="E488" s="2" t="s">
        <v>19</v>
      </c>
      <c r="F488" s="5">
        <v>21169</v>
      </c>
      <c r="G488" s="6">
        <v>1935</v>
      </c>
      <c r="H488" t="str">
        <f t="shared" si="21"/>
        <v>Trinket Box</v>
      </c>
      <c r="I488" t="str">
        <f t="shared" si="22"/>
        <v>trinketbox</v>
      </c>
      <c r="J488" t="str">
        <f t="shared" si="23"/>
        <v>Self Distributed</v>
      </c>
    </row>
    <row r="489" spans="1:10" ht="18" x14ac:dyDescent="0.2">
      <c r="A489" s="2">
        <v>489</v>
      </c>
      <c r="B489" s="3" t="s">
        <v>2078</v>
      </c>
      <c r="C489" s="4">
        <v>44988</v>
      </c>
      <c r="D489" s="2" t="s">
        <v>555</v>
      </c>
      <c r="E489" s="2" t="s">
        <v>50</v>
      </c>
      <c r="F489" s="5">
        <v>21108</v>
      </c>
      <c r="G489" s="6">
        <v>1929</v>
      </c>
      <c r="H489" t="str">
        <f t="shared" si="21"/>
        <v>La Civil</v>
      </c>
      <c r="I489" t="str">
        <f t="shared" si="22"/>
        <v>lacivil</v>
      </c>
      <c r="J489" t="str">
        <f t="shared" si="23"/>
        <v>Zeitgeist</v>
      </c>
    </row>
    <row r="490" spans="1:10" ht="18" x14ac:dyDescent="0.2">
      <c r="A490" s="2">
        <v>490</v>
      </c>
      <c r="B490" s="3" t="s">
        <v>2079</v>
      </c>
      <c r="C490" s="4">
        <v>37043</v>
      </c>
      <c r="D490" s="2" t="s">
        <v>375</v>
      </c>
      <c r="E490" s="2" t="s">
        <v>12</v>
      </c>
      <c r="F490" s="5">
        <v>19984</v>
      </c>
      <c r="G490" s="6">
        <v>1827</v>
      </c>
      <c r="H490" t="str">
        <f t="shared" si="21"/>
        <v>Le pacte des loups</v>
      </c>
      <c r="I490" t="str">
        <f t="shared" si="22"/>
        <v>lepactedesloups</v>
      </c>
      <c r="J490" t="str">
        <f t="shared" si="23"/>
        <v>Rialto Pictures</v>
      </c>
    </row>
    <row r="491" spans="1:10" ht="18" x14ac:dyDescent="0.2">
      <c r="A491" s="2">
        <v>491</v>
      </c>
      <c r="B491" s="3" t="s">
        <v>2080</v>
      </c>
      <c r="C491" s="4">
        <v>45009</v>
      </c>
      <c r="D491" s="2" t="s">
        <v>477</v>
      </c>
      <c r="E491" s="2" t="s">
        <v>55</v>
      </c>
      <c r="F491" s="5">
        <v>19833</v>
      </c>
      <c r="G491" s="6">
        <v>1813</v>
      </c>
      <c r="H491" t="str">
        <f t="shared" si="21"/>
        <v>Les pires</v>
      </c>
      <c r="I491" t="str">
        <f t="shared" si="22"/>
        <v>lespires</v>
      </c>
      <c r="J491" t="str">
        <f t="shared" si="23"/>
        <v>Kino Lorber</v>
      </c>
    </row>
    <row r="492" spans="1:10" ht="18" x14ac:dyDescent="0.2">
      <c r="A492" s="2">
        <v>492</v>
      </c>
      <c r="B492" s="3" t="s">
        <v>2081</v>
      </c>
      <c r="C492" s="4">
        <v>44883</v>
      </c>
      <c r="D492" s="2" t="s">
        <v>2082</v>
      </c>
      <c r="E492" s="2" t="s">
        <v>89</v>
      </c>
      <c r="F492" s="5">
        <v>19832</v>
      </c>
      <c r="G492" s="6">
        <v>1813</v>
      </c>
      <c r="H492" t="str">
        <f t="shared" si="21"/>
        <v>Only in Theaters</v>
      </c>
      <c r="I492" t="str">
        <f t="shared" si="22"/>
        <v>onlyintheaters</v>
      </c>
      <c r="J492" t="str">
        <f t="shared" si="23"/>
        <v>The Film Collabor…</v>
      </c>
    </row>
    <row r="493" spans="1:10" ht="18" x14ac:dyDescent="0.2">
      <c r="A493" s="2">
        <v>493</v>
      </c>
      <c r="B493" s="3" t="s">
        <v>1338</v>
      </c>
      <c r="C493" s="4">
        <v>45285</v>
      </c>
      <c r="D493" s="2" t="s">
        <v>391</v>
      </c>
      <c r="E493" s="2" t="s">
        <v>55</v>
      </c>
      <c r="F493" s="5">
        <v>19359</v>
      </c>
      <c r="G493" s="6">
        <v>1770</v>
      </c>
      <c r="H493" t="str">
        <f t="shared" si="21"/>
        <v>Mon crime</v>
      </c>
      <c r="I493" t="str">
        <f t="shared" si="22"/>
        <v>moncrime</v>
      </c>
      <c r="J493" t="str">
        <f t="shared" si="23"/>
        <v>Music Box Films</v>
      </c>
    </row>
    <row r="494" spans="1:10" ht="18" x14ac:dyDescent="0.2">
      <c r="A494" s="2">
        <v>494</v>
      </c>
      <c r="B494" s="3" t="s">
        <v>2083</v>
      </c>
      <c r="C494" s="4">
        <v>44950</v>
      </c>
      <c r="D494" s="2" t="s">
        <v>477</v>
      </c>
      <c r="E494" s="2" t="s">
        <v>89</v>
      </c>
      <c r="F494" s="5">
        <v>19246</v>
      </c>
      <c r="G494" s="6">
        <v>1759</v>
      </c>
      <c r="H494" t="str">
        <f t="shared" si="21"/>
        <v>Filmmakers for the Prosecution</v>
      </c>
      <c r="I494" t="str">
        <f t="shared" si="22"/>
        <v>filmmakersfortheprosec</v>
      </c>
      <c r="J494" t="str">
        <f t="shared" si="23"/>
        <v>Kino Lorber</v>
      </c>
    </row>
    <row r="495" spans="1:10" ht="18" x14ac:dyDescent="0.2">
      <c r="A495" s="2">
        <v>495</v>
      </c>
      <c r="B495" s="3" t="s">
        <v>1552</v>
      </c>
      <c r="C495" s="4">
        <v>45275</v>
      </c>
      <c r="D495" s="2" t="s">
        <v>477</v>
      </c>
      <c r="E495" s="2" t="s">
        <v>89</v>
      </c>
      <c r="F495" s="5">
        <v>18649</v>
      </c>
      <c r="G495" s="6">
        <v>1705</v>
      </c>
      <c r="H495" t="str">
        <f t="shared" si="21"/>
        <v>Godard seul le cinéma</v>
      </c>
      <c r="I495" t="str">
        <f t="shared" si="22"/>
        <v>godardseullecinéma</v>
      </c>
      <c r="J495" t="str">
        <f t="shared" si="23"/>
        <v>Kino Lorber</v>
      </c>
    </row>
    <row r="496" spans="1:10" ht="18" x14ac:dyDescent="0.2">
      <c r="A496" s="2">
        <v>496</v>
      </c>
      <c r="B496" s="3" t="s">
        <v>2084</v>
      </c>
      <c r="C496" s="4">
        <v>45009</v>
      </c>
      <c r="D496" s="2" t="s">
        <v>570</v>
      </c>
      <c r="E496" s="2" t="s">
        <v>89</v>
      </c>
      <c r="F496" s="5">
        <v>18571</v>
      </c>
      <c r="G496" s="6">
        <v>1698</v>
      </c>
      <c r="H496" t="str">
        <f t="shared" si="21"/>
        <v>What the Hell Happened to Blo…</v>
      </c>
      <c r="I496" t="str">
        <f t="shared" si="22"/>
        <v>whatthehellhappenedto</v>
      </c>
      <c r="J496" t="str">
        <f t="shared" si="23"/>
        <v>Abramorama Films</v>
      </c>
    </row>
    <row r="497" spans="1:10" ht="18" x14ac:dyDescent="0.2">
      <c r="A497" s="2">
        <v>497</v>
      </c>
      <c r="B497" s="3" t="s">
        <v>2085</v>
      </c>
      <c r="C497" s="4">
        <v>45121</v>
      </c>
      <c r="D497" s="2" t="s">
        <v>461</v>
      </c>
      <c r="E497" s="2" t="s">
        <v>38</v>
      </c>
      <c r="F497" s="5">
        <v>18513</v>
      </c>
      <c r="G497" s="6">
        <v>1692</v>
      </c>
      <c r="H497" t="str">
        <f t="shared" si="21"/>
        <v>Les cyclades</v>
      </c>
      <c r="I497" t="str">
        <f t="shared" si="22"/>
        <v>lescyclades</v>
      </c>
      <c r="J497" t="str">
        <f t="shared" si="23"/>
        <v>Greenwich</v>
      </c>
    </row>
    <row r="498" spans="1:10" ht="18" x14ac:dyDescent="0.2">
      <c r="A498" s="2">
        <v>498</v>
      </c>
      <c r="B498" s="3" t="s">
        <v>2086</v>
      </c>
      <c r="C498" s="4">
        <v>45226</v>
      </c>
      <c r="D498" s="2" t="s">
        <v>413</v>
      </c>
      <c r="E498" s="2" t="s">
        <v>19</v>
      </c>
      <c r="F498" s="5">
        <v>18447</v>
      </c>
      <c r="G498" s="6">
        <v>1686</v>
      </c>
      <c r="H498" t="str">
        <f t="shared" si="21"/>
        <v>Suitable Flesh</v>
      </c>
      <c r="I498" t="str">
        <f t="shared" si="22"/>
        <v>suitableflesh</v>
      </c>
      <c r="J498" t="str">
        <f t="shared" si="23"/>
        <v>IFC Films</v>
      </c>
    </row>
    <row r="499" spans="1:10" ht="18" x14ac:dyDescent="0.2">
      <c r="A499" s="2">
        <v>499</v>
      </c>
      <c r="B499" s="3" t="s">
        <v>2087</v>
      </c>
      <c r="C499" s="4">
        <v>45240</v>
      </c>
      <c r="D499" s="2" t="s">
        <v>260</v>
      </c>
      <c r="E499" s="2" t="s">
        <v>50</v>
      </c>
      <c r="F499" s="5">
        <v>18232</v>
      </c>
      <c r="G499" s="6">
        <v>1667</v>
      </c>
      <c r="H499" t="str">
        <f t="shared" si="21"/>
        <v>Your Lucky Day</v>
      </c>
      <c r="I499" t="str">
        <f t="shared" si="22"/>
        <v>yourluckyday</v>
      </c>
      <c r="J499" t="str">
        <f t="shared" si="23"/>
        <v>Well Go USA</v>
      </c>
    </row>
    <row r="500" spans="1:10" ht="18" x14ac:dyDescent="0.2">
      <c r="A500" s="2">
        <v>500</v>
      </c>
      <c r="B500" s="3" t="s">
        <v>2088</v>
      </c>
      <c r="C500" s="4">
        <v>45002</v>
      </c>
      <c r="D500" s="2" t="s">
        <v>391</v>
      </c>
      <c r="E500" s="2" t="s">
        <v>55</v>
      </c>
      <c r="F500" s="5">
        <v>18076</v>
      </c>
      <c r="G500" s="6">
        <v>1652</v>
      </c>
      <c r="H500" t="str">
        <f t="shared" si="21"/>
        <v>Rodeo</v>
      </c>
      <c r="I500" t="str">
        <f t="shared" si="22"/>
        <v>rodeo</v>
      </c>
      <c r="J500" t="str">
        <f t="shared" si="23"/>
        <v>Music Box Films</v>
      </c>
    </row>
    <row r="501" spans="1:10" ht="18" x14ac:dyDescent="0.2">
      <c r="A501" s="2">
        <v>501</v>
      </c>
      <c r="B501" s="3" t="s">
        <v>2089</v>
      </c>
      <c r="C501" s="4">
        <v>45191</v>
      </c>
      <c r="D501" s="2" t="s">
        <v>636</v>
      </c>
      <c r="E501" s="2" t="s">
        <v>38</v>
      </c>
      <c r="F501" s="5">
        <v>17980</v>
      </c>
      <c r="G501" s="6">
        <v>1644</v>
      </c>
      <c r="H501" t="str">
        <f t="shared" si="21"/>
        <v>What Doesn’t Float</v>
      </c>
      <c r="I501" t="str">
        <f t="shared" si="22"/>
        <v>whatdoesntfloat</v>
      </c>
      <c r="J501" t="str">
        <f t="shared" si="23"/>
        <v>Circle Collective</v>
      </c>
    </row>
    <row r="502" spans="1:10" ht="18" x14ac:dyDescent="0.2">
      <c r="A502" s="2">
        <v>502</v>
      </c>
      <c r="B502" s="3" t="s">
        <v>2090</v>
      </c>
      <c r="C502" s="4">
        <v>45233</v>
      </c>
      <c r="D502" s="2" t="s">
        <v>2091</v>
      </c>
      <c r="E502" s="2" t="s">
        <v>89</v>
      </c>
      <c r="F502" s="5">
        <v>17895</v>
      </c>
      <c r="G502" s="6">
        <v>1636</v>
      </c>
      <c r="H502" t="str">
        <f t="shared" si="21"/>
        <v>Fast Dreams</v>
      </c>
      <c r="I502" t="str">
        <f t="shared" si="22"/>
        <v>fastdreams</v>
      </c>
      <c r="J502" t="str">
        <f t="shared" si="23"/>
        <v>99 Ways Entertain…</v>
      </c>
    </row>
    <row r="503" spans="1:10" ht="18" x14ac:dyDescent="0.2">
      <c r="A503" s="2">
        <v>503</v>
      </c>
      <c r="B503" s="3" t="s">
        <v>2092</v>
      </c>
      <c r="C503" s="4">
        <v>45170</v>
      </c>
      <c r="D503" s="2" t="s">
        <v>125</v>
      </c>
      <c r="E503" s="2" t="s">
        <v>38</v>
      </c>
      <c r="F503" s="5">
        <v>17446</v>
      </c>
      <c r="G503" s="6">
        <v>1595</v>
      </c>
      <c r="H503" t="str">
        <f t="shared" si="21"/>
        <v>Ernest et Célestine, le Voyag…</v>
      </c>
      <c r="I503" t="str">
        <f t="shared" si="22"/>
        <v>ernestetcélestinelev</v>
      </c>
      <c r="J503" t="str">
        <f t="shared" si="23"/>
        <v>GKIDS</v>
      </c>
    </row>
    <row r="504" spans="1:10" ht="18" x14ac:dyDescent="0.2">
      <c r="A504" s="2">
        <v>504</v>
      </c>
      <c r="B504" s="3" t="s">
        <v>2093</v>
      </c>
      <c r="C504" s="4">
        <v>44960</v>
      </c>
      <c r="D504" s="2" t="s">
        <v>542</v>
      </c>
      <c r="E504" s="2" t="s">
        <v>50</v>
      </c>
      <c r="F504" s="5">
        <v>16991</v>
      </c>
      <c r="G504" s="6">
        <v>1553</v>
      </c>
      <c r="H504" t="str">
        <f t="shared" si="21"/>
        <v>Baby Ruby</v>
      </c>
      <c r="I504" t="str">
        <f t="shared" si="22"/>
        <v>babyruby</v>
      </c>
      <c r="J504" t="str">
        <f t="shared" si="23"/>
        <v>Magnet Releasing</v>
      </c>
    </row>
    <row r="505" spans="1:10" ht="18" x14ac:dyDescent="0.2">
      <c r="A505" s="2">
        <v>505</v>
      </c>
      <c r="B505" s="3" t="s">
        <v>2094</v>
      </c>
      <c r="C505" s="4">
        <v>36248</v>
      </c>
      <c r="D505" s="2" t="s">
        <v>225</v>
      </c>
      <c r="E505" s="2" t="s">
        <v>55</v>
      </c>
      <c r="F505" s="5">
        <v>16423</v>
      </c>
      <c r="G505" s="6">
        <v>1501</v>
      </c>
      <c r="H505" t="str">
        <f t="shared" si="21"/>
        <v>Drylongso</v>
      </c>
      <c r="I505" t="str">
        <f t="shared" si="22"/>
        <v>drylongso</v>
      </c>
      <c r="J505" t="str">
        <f t="shared" si="23"/>
        <v>Janus Films</v>
      </c>
    </row>
    <row r="506" spans="1:10" ht="18" x14ac:dyDescent="0.2">
      <c r="A506" s="2">
        <v>506</v>
      </c>
      <c r="B506" s="3" t="s">
        <v>2095</v>
      </c>
      <c r="C506" s="4">
        <v>45114</v>
      </c>
      <c r="D506" s="2" t="s">
        <v>718</v>
      </c>
      <c r="E506" s="2" t="s">
        <v>89</v>
      </c>
      <c r="F506" s="5">
        <v>16185</v>
      </c>
      <c r="G506" s="6">
        <v>1479</v>
      </c>
      <c r="H506" t="str">
        <f t="shared" si="21"/>
        <v>Once Upon a Time in Uganda</v>
      </c>
      <c r="I506" t="str">
        <f t="shared" si="22"/>
        <v>onceuponatimeinugand</v>
      </c>
      <c r="J506" t="str">
        <f t="shared" si="23"/>
        <v>Yellow Veil Pictu…</v>
      </c>
    </row>
    <row r="507" spans="1:10" ht="18" x14ac:dyDescent="0.2">
      <c r="A507" s="2">
        <v>507</v>
      </c>
      <c r="B507" s="3" t="s">
        <v>2096</v>
      </c>
      <c r="C507" s="4">
        <v>45016</v>
      </c>
      <c r="D507" s="2" t="s">
        <v>2097</v>
      </c>
      <c r="E507" s="2" t="s">
        <v>55</v>
      </c>
      <c r="F507" s="5">
        <v>15882</v>
      </c>
      <c r="G507" s="6">
        <v>1452</v>
      </c>
      <c r="H507" t="str">
        <f t="shared" si="21"/>
        <v>You Can Live Forever</v>
      </c>
      <c r="I507" t="str">
        <f t="shared" si="22"/>
        <v>youcanliveforever</v>
      </c>
      <c r="J507" t="str">
        <f t="shared" si="23"/>
        <v>Good Deed Enterta…</v>
      </c>
    </row>
    <row r="508" spans="1:10" ht="18" x14ac:dyDescent="0.2">
      <c r="A508" s="2">
        <v>508</v>
      </c>
      <c r="B508" s="3" t="s">
        <v>2098</v>
      </c>
      <c r="C508" s="4">
        <v>45121</v>
      </c>
      <c r="D508" s="2" t="s">
        <v>477</v>
      </c>
      <c r="E508" s="2" t="s">
        <v>38</v>
      </c>
      <c r="F508" s="5">
        <v>15124</v>
      </c>
      <c r="G508" s="6">
        <v>1382</v>
      </c>
      <c r="H508" t="str">
        <f t="shared" si="21"/>
        <v>Coupez !</v>
      </c>
      <c r="I508" t="str">
        <f t="shared" si="22"/>
        <v>coupez</v>
      </c>
      <c r="J508" t="str">
        <f t="shared" si="23"/>
        <v>Kino Lorber</v>
      </c>
    </row>
    <row r="509" spans="1:10" ht="18" x14ac:dyDescent="0.2">
      <c r="A509" s="2">
        <v>509</v>
      </c>
      <c r="B509" s="3" t="s">
        <v>2099</v>
      </c>
      <c r="C509" s="4">
        <v>45233</v>
      </c>
      <c r="D509" s="2" t="s">
        <v>461</v>
      </c>
      <c r="E509" s="2" t="s">
        <v>89</v>
      </c>
      <c r="F509" s="5">
        <v>15117</v>
      </c>
      <c r="G509" s="6">
        <v>1382</v>
      </c>
      <c r="H509" t="str">
        <f t="shared" si="21"/>
        <v>Subject</v>
      </c>
      <c r="I509" t="str">
        <f t="shared" si="22"/>
        <v>subject</v>
      </c>
      <c r="J509" t="str">
        <f t="shared" si="23"/>
        <v>Greenwich</v>
      </c>
    </row>
    <row r="510" spans="1:10" ht="18" x14ac:dyDescent="0.2">
      <c r="A510" s="2">
        <v>510</v>
      </c>
      <c r="B510" s="3" t="s">
        <v>1493</v>
      </c>
      <c r="C510" s="4">
        <v>45254</v>
      </c>
      <c r="D510" s="2" t="s">
        <v>461</v>
      </c>
      <c r="E510" s="2" t="s">
        <v>89</v>
      </c>
      <c r="F510" s="5">
        <v>14412</v>
      </c>
      <c r="G510" s="6">
        <v>1317</v>
      </c>
      <c r="H510" t="str">
        <f t="shared" si="21"/>
        <v>Smoke Sauna Sisterhood</v>
      </c>
      <c r="I510" t="str">
        <f t="shared" si="22"/>
        <v>smokesaunasisterhood</v>
      </c>
      <c r="J510" t="str">
        <f t="shared" si="23"/>
        <v>Greenwich</v>
      </c>
    </row>
    <row r="511" spans="1:10" ht="18" x14ac:dyDescent="0.2">
      <c r="A511" s="2">
        <v>511</v>
      </c>
      <c r="B511" s="3" t="s">
        <v>2100</v>
      </c>
      <c r="C511" s="4">
        <v>45219</v>
      </c>
      <c r="D511" s="2" t="s">
        <v>431</v>
      </c>
      <c r="E511" s="2" t="s">
        <v>89</v>
      </c>
      <c r="F511" s="5">
        <v>14403</v>
      </c>
      <c r="G511" s="6">
        <v>1317</v>
      </c>
      <c r="H511" t="str">
        <f t="shared" si="21"/>
        <v>Another Body</v>
      </c>
      <c r="I511" t="str">
        <f t="shared" si="22"/>
        <v>anotherbody</v>
      </c>
      <c r="J511" t="str">
        <f t="shared" si="23"/>
        <v>Utopia</v>
      </c>
    </row>
    <row r="512" spans="1:10" ht="18" x14ac:dyDescent="0.2">
      <c r="A512" s="2">
        <v>512</v>
      </c>
      <c r="B512" s="3" t="s">
        <v>2101</v>
      </c>
      <c r="C512" s="4">
        <v>44981</v>
      </c>
      <c r="D512" s="2" t="s">
        <v>2102</v>
      </c>
      <c r="E512" s="2" t="s">
        <v>55</v>
      </c>
      <c r="F512" s="5">
        <v>14229</v>
      </c>
      <c r="G512" s="6">
        <v>1301</v>
      </c>
      <c r="H512" t="str">
        <f t="shared" si="21"/>
        <v>Twist à Bamako</v>
      </c>
      <c r="I512" t="str">
        <f t="shared" si="22"/>
        <v>twistàbamako</v>
      </c>
      <c r="J512" t="str">
        <f t="shared" si="23"/>
        <v>ArtMattan Films</v>
      </c>
    </row>
    <row r="513" spans="1:10" ht="18" x14ac:dyDescent="0.2">
      <c r="A513" s="2">
        <v>513</v>
      </c>
      <c r="B513" s="3" t="s">
        <v>1558</v>
      </c>
      <c r="C513" s="4">
        <v>45100</v>
      </c>
      <c r="D513" s="2" t="s">
        <v>1506</v>
      </c>
      <c r="E513" s="2" t="s">
        <v>89</v>
      </c>
      <c r="F513" s="5">
        <v>14074</v>
      </c>
      <c r="G513" s="6">
        <v>1286</v>
      </c>
      <c r="H513" t="str">
        <f t="shared" si="21"/>
        <v>Break the Mold: The Zach Bate…</v>
      </c>
      <c r="I513" t="str">
        <f t="shared" si="22"/>
        <v>breakthemoldthezach</v>
      </c>
      <c r="J513" t="str">
        <f t="shared" si="23"/>
        <v>Holt Hamilton Dis…</v>
      </c>
    </row>
    <row r="514" spans="1:10" ht="18" x14ac:dyDescent="0.2">
      <c r="A514" s="2">
        <v>514</v>
      </c>
      <c r="B514" s="3" t="s">
        <v>2103</v>
      </c>
      <c r="C514" s="4">
        <v>45163</v>
      </c>
      <c r="D514" s="2" t="s">
        <v>461</v>
      </c>
      <c r="E514" s="2" t="s">
        <v>89</v>
      </c>
      <c r="F514" s="5">
        <v>14000</v>
      </c>
      <c r="G514" s="6">
        <v>1280</v>
      </c>
      <c r="H514" t="str">
        <f t="shared" ref="H514:H577" si="24">IFERROR(TRIM(LEFT(B514,FIND("(",B514)-1)),TRIM(B514))</f>
        <v>The Elephant 6 Recording Co.</v>
      </c>
      <c r="I514" t="str">
        <f t="shared" ref="I514:I577" si="25">SUBSTITUTE(SUBSTITUTE(SUBSTITUTE(SUBSTITUTE(SUBSTITUTE(SUBSTITUTE(SUBSTITUTE(SUBSTITUTE(SUBSTITUTE(SUBSTITUTE(SUBSTITUTE(SUBSTITUTE(LOWER(LEFT(SUBSTITUTE(H514,"…",""),25)),":",""),",",""),".",""),"'",""),"’",""),"!",""),"*",""),"—",""),"–",""),"-",""),"&amp;","")," ","")</f>
        <v>theelephant6recording</v>
      </c>
      <c r="J514" t="str">
        <f t="shared" ref="J514:J577" si="26">IF(D514="","Other",D514)</f>
        <v>Greenwich</v>
      </c>
    </row>
    <row r="515" spans="1:10" ht="18" x14ac:dyDescent="0.2">
      <c r="A515" s="2">
        <v>515</v>
      </c>
      <c r="B515" s="3" t="s">
        <v>2104</v>
      </c>
      <c r="C515" s="4">
        <v>45044</v>
      </c>
      <c r="D515" s="2" t="s">
        <v>477</v>
      </c>
      <c r="E515" s="2" t="s">
        <v>229</v>
      </c>
      <c r="F515" s="5">
        <v>13098</v>
      </c>
      <c r="G515" s="6">
        <v>1197</v>
      </c>
      <c r="H515" t="str">
        <f t="shared" si="24"/>
        <v>TS Eliot’s Four Quartets</v>
      </c>
      <c r="I515" t="str">
        <f t="shared" si="25"/>
        <v>tseliotsfourquartets</v>
      </c>
      <c r="J515" t="str">
        <f t="shared" si="26"/>
        <v>Kino Lorber</v>
      </c>
    </row>
    <row r="516" spans="1:10" ht="18" x14ac:dyDescent="0.2">
      <c r="A516" s="2">
        <v>516</v>
      </c>
      <c r="B516" s="3" t="s">
        <v>2105</v>
      </c>
      <c r="C516" s="7">
        <v>26383</v>
      </c>
      <c r="D516" s="2" t="s">
        <v>477</v>
      </c>
      <c r="E516" s="2" t="s">
        <v>89</v>
      </c>
      <c r="F516" s="5">
        <v>13082</v>
      </c>
      <c r="G516" s="6">
        <v>1196</v>
      </c>
      <c r="H516" t="str">
        <f t="shared" si="24"/>
        <v>Le chagrin et la pitié</v>
      </c>
      <c r="I516" t="str">
        <f t="shared" si="25"/>
        <v>lechagrinetlapitié</v>
      </c>
      <c r="J516" t="str">
        <f t="shared" si="26"/>
        <v>Kino Lorber</v>
      </c>
    </row>
    <row r="517" spans="1:10" ht="18" x14ac:dyDescent="0.2">
      <c r="A517" s="2">
        <v>517</v>
      </c>
      <c r="B517" s="3" t="s">
        <v>2106</v>
      </c>
      <c r="C517" s="4">
        <v>45079</v>
      </c>
      <c r="D517" s="2" t="s">
        <v>718</v>
      </c>
      <c r="E517" s="2" t="s">
        <v>55</v>
      </c>
      <c r="F517" s="5">
        <v>12768</v>
      </c>
      <c r="G517" s="6">
        <v>1167</v>
      </c>
      <c r="H517" t="str">
        <f t="shared" si="24"/>
        <v>Falcon Lake</v>
      </c>
      <c r="I517" t="str">
        <f t="shared" si="25"/>
        <v>falconlake</v>
      </c>
      <c r="J517" t="str">
        <f t="shared" si="26"/>
        <v>Yellow Veil Pictu…</v>
      </c>
    </row>
    <row r="518" spans="1:10" ht="18" x14ac:dyDescent="0.2">
      <c r="A518" s="2">
        <v>518</v>
      </c>
      <c r="B518" s="3" t="s">
        <v>2107</v>
      </c>
      <c r="C518" s="4">
        <v>44862</v>
      </c>
      <c r="D518" s="2" t="s">
        <v>65</v>
      </c>
      <c r="E518" s="2" t="s">
        <v>55</v>
      </c>
      <c r="F518" s="5">
        <v>12575</v>
      </c>
      <c r="G518" s="6">
        <v>1149</v>
      </c>
      <c r="H518" t="str">
        <f t="shared" si="24"/>
        <v>Armageddon Time</v>
      </c>
      <c r="I518" t="str">
        <f t="shared" si="25"/>
        <v>armageddontime</v>
      </c>
      <c r="J518" t="str">
        <f t="shared" si="26"/>
        <v>Focus Features</v>
      </c>
    </row>
    <row r="519" spans="1:10" ht="18" x14ac:dyDescent="0.2">
      <c r="A519" s="2">
        <v>519</v>
      </c>
      <c r="B519" s="3" t="s">
        <v>2108</v>
      </c>
      <c r="C519" s="4">
        <v>45135</v>
      </c>
      <c r="D519" s="2" t="s">
        <v>154</v>
      </c>
      <c r="E519" s="2" t="s">
        <v>50</v>
      </c>
      <c r="F519" s="5">
        <v>11990</v>
      </c>
      <c r="G519" s="6">
        <v>1096</v>
      </c>
      <c r="H519" t="str">
        <f t="shared" si="24"/>
        <v>Sympathy for the Devil</v>
      </c>
      <c r="I519" t="str">
        <f t="shared" si="25"/>
        <v>sympathyforthedevil</v>
      </c>
      <c r="J519" t="str">
        <f t="shared" si="26"/>
        <v>RLJ Entertainment</v>
      </c>
    </row>
    <row r="520" spans="1:10" ht="18" x14ac:dyDescent="0.2">
      <c r="A520" s="2">
        <v>520</v>
      </c>
      <c r="B520" s="3" t="s">
        <v>2109</v>
      </c>
      <c r="C520" s="4">
        <v>45030</v>
      </c>
      <c r="D520" s="2" t="s">
        <v>1456</v>
      </c>
      <c r="E520" s="2" t="s">
        <v>55</v>
      </c>
      <c r="F520" s="5">
        <v>11770</v>
      </c>
      <c r="G520" s="6">
        <v>1076</v>
      </c>
      <c r="H520" t="str">
        <f t="shared" si="24"/>
        <v>Passion</v>
      </c>
      <c r="I520" t="str">
        <f t="shared" si="25"/>
        <v>passion</v>
      </c>
      <c r="J520" t="str">
        <f t="shared" si="26"/>
        <v>Film Movement</v>
      </c>
    </row>
    <row r="521" spans="1:10" ht="18" x14ac:dyDescent="0.2">
      <c r="A521" s="2">
        <v>521</v>
      </c>
      <c r="B521" s="3" t="s">
        <v>2110</v>
      </c>
      <c r="C521" s="4">
        <v>45222</v>
      </c>
      <c r="D521" s="2" t="s">
        <v>256</v>
      </c>
      <c r="E521" s="2" t="s">
        <v>89</v>
      </c>
      <c r="F521" s="5">
        <v>11716</v>
      </c>
      <c r="G521" s="6">
        <v>1071</v>
      </c>
      <c r="H521" t="str">
        <f t="shared" si="24"/>
        <v>Beyond Utopia</v>
      </c>
      <c r="I521" t="str">
        <f t="shared" si="25"/>
        <v>beyondutopia</v>
      </c>
      <c r="J521" t="str">
        <f t="shared" si="26"/>
        <v>Fathom Events</v>
      </c>
    </row>
    <row r="522" spans="1:10" ht="18" x14ac:dyDescent="0.2">
      <c r="A522" s="2">
        <v>522</v>
      </c>
      <c r="B522" s="3" t="s">
        <v>2111</v>
      </c>
      <c r="C522" s="7">
        <v>33603</v>
      </c>
      <c r="D522" s="2" t="s">
        <v>375</v>
      </c>
      <c r="E522" s="2" t="s">
        <v>55</v>
      </c>
      <c r="F522" s="5">
        <v>10955</v>
      </c>
      <c r="G522" s="6">
        <v>1001</v>
      </c>
      <c r="H522" t="str">
        <f t="shared" si="24"/>
        <v>Davandeh</v>
      </c>
      <c r="I522" t="str">
        <f t="shared" si="25"/>
        <v>davandeh</v>
      </c>
      <c r="J522" t="str">
        <f t="shared" si="26"/>
        <v>Rialto Pictures</v>
      </c>
    </row>
    <row r="523" spans="1:10" ht="18" x14ac:dyDescent="0.2">
      <c r="A523" s="2">
        <v>523</v>
      </c>
      <c r="B523" s="3" t="s">
        <v>2112</v>
      </c>
      <c r="C523" s="4">
        <v>45100</v>
      </c>
      <c r="D523" s="2"/>
      <c r="E523" s="2" t="s">
        <v>55</v>
      </c>
      <c r="F523" s="5">
        <v>10514</v>
      </c>
      <c r="G523" s="2">
        <v>961</v>
      </c>
      <c r="H523" t="str">
        <f t="shared" si="24"/>
        <v>Loren &amp; Rose</v>
      </c>
      <c r="I523" t="str">
        <f t="shared" si="25"/>
        <v>lorenrose</v>
      </c>
      <c r="J523" t="str">
        <f t="shared" si="26"/>
        <v>Other</v>
      </c>
    </row>
    <row r="524" spans="1:10" ht="18" x14ac:dyDescent="0.2">
      <c r="A524" s="2">
        <v>524</v>
      </c>
      <c r="B524" s="3" t="s">
        <v>2113</v>
      </c>
      <c r="C524" s="4">
        <v>45184</v>
      </c>
      <c r="D524" s="2" t="s">
        <v>718</v>
      </c>
      <c r="E524" s="2" t="s">
        <v>50</v>
      </c>
      <c r="F524" s="5">
        <v>10500</v>
      </c>
      <c r="G524" s="2">
        <v>960</v>
      </c>
      <c r="H524" t="str">
        <f t="shared" si="24"/>
        <v>Rebel</v>
      </c>
      <c r="I524" t="str">
        <f t="shared" si="25"/>
        <v>rebel</v>
      </c>
      <c r="J524" t="str">
        <f t="shared" si="26"/>
        <v>Yellow Veil Pictu…</v>
      </c>
    </row>
    <row r="525" spans="1:10" ht="18" x14ac:dyDescent="0.2">
      <c r="A525" s="2">
        <v>525</v>
      </c>
      <c r="B525" s="3" t="s">
        <v>2114</v>
      </c>
      <c r="C525" s="4">
        <v>45030</v>
      </c>
      <c r="D525" s="2" t="s">
        <v>413</v>
      </c>
      <c r="E525" s="2" t="s">
        <v>55</v>
      </c>
      <c r="F525" s="5">
        <v>10454</v>
      </c>
      <c r="G525" s="2">
        <v>956</v>
      </c>
      <c r="H525" t="str">
        <f t="shared" si="24"/>
        <v>Rare Objects</v>
      </c>
      <c r="I525" t="str">
        <f t="shared" si="25"/>
        <v>rareobjects</v>
      </c>
      <c r="J525" t="str">
        <f t="shared" si="26"/>
        <v>IFC Films</v>
      </c>
    </row>
    <row r="526" spans="1:10" ht="18" x14ac:dyDescent="0.2">
      <c r="A526" s="2">
        <v>526</v>
      </c>
      <c r="B526" s="3" t="s">
        <v>2115</v>
      </c>
      <c r="C526" s="4">
        <v>44981</v>
      </c>
      <c r="D526" s="2" t="s">
        <v>413</v>
      </c>
      <c r="E526" s="2" t="s">
        <v>50</v>
      </c>
      <c r="F526" s="5">
        <v>10033</v>
      </c>
      <c r="G526" s="2">
        <v>917</v>
      </c>
      <c r="H526" t="str">
        <f t="shared" si="24"/>
        <v>God’s Time</v>
      </c>
      <c r="I526" t="str">
        <f t="shared" si="25"/>
        <v>godstime</v>
      </c>
      <c r="J526" t="str">
        <f t="shared" si="26"/>
        <v>IFC Films</v>
      </c>
    </row>
    <row r="527" spans="1:10" ht="18" x14ac:dyDescent="0.2">
      <c r="A527" s="2">
        <v>527</v>
      </c>
      <c r="B527" s="3" t="s">
        <v>2116</v>
      </c>
      <c r="C527" s="4">
        <v>44911</v>
      </c>
      <c r="D527" s="2" t="s">
        <v>477</v>
      </c>
      <c r="E527" s="2" t="s">
        <v>89</v>
      </c>
      <c r="F527" s="5">
        <v>9184</v>
      </c>
      <c r="G527" s="2">
        <v>839</v>
      </c>
      <c r="H527" t="str">
        <f t="shared" si="24"/>
        <v>Les années Super-8</v>
      </c>
      <c r="I527" t="str">
        <f t="shared" si="25"/>
        <v>lesannéessuper8</v>
      </c>
      <c r="J527" t="str">
        <f t="shared" si="26"/>
        <v>Kino Lorber</v>
      </c>
    </row>
    <row r="528" spans="1:10" ht="18" x14ac:dyDescent="0.2">
      <c r="A528" s="2">
        <v>528</v>
      </c>
      <c r="B528" s="3" t="s">
        <v>2117</v>
      </c>
      <c r="C528" s="4">
        <v>44984</v>
      </c>
      <c r="D528" s="2" t="s">
        <v>477</v>
      </c>
      <c r="E528" s="2" t="s">
        <v>89</v>
      </c>
      <c r="F528" s="5">
        <v>8655</v>
      </c>
      <c r="G528" s="2">
        <v>791</v>
      </c>
      <c r="H528" t="str">
        <f t="shared" si="24"/>
        <v>Film, the Living Record of ou…</v>
      </c>
      <c r="I528" t="str">
        <f t="shared" si="25"/>
        <v>filmthelivingrecordo</v>
      </c>
      <c r="J528" t="str">
        <f t="shared" si="26"/>
        <v>Kino Lorber</v>
      </c>
    </row>
    <row r="529" spans="1:10" ht="18" x14ac:dyDescent="0.2">
      <c r="A529" s="2">
        <v>529</v>
      </c>
      <c r="B529" s="3" t="s">
        <v>2118</v>
      </c>
      <c r="C529" s="4">
        <v>44897</v>
      </c>
      <c r="D529" s="2" t="s">
        <v>477</v>
      </c>
      <c r="E529" s="2" t="s">
        <v>55</v>
      </c>
      <c r="F529" s="5">
        <v>8630</v>
      </c>
      <c r="G529" s="2">
        <v>789</v>
      </c>
      <c r="H529" t="str">
        <f t="shared" si="24"/>
        <v>Framing Agnes</v>
      </c>
      <c r="I529" t="str">
        <f t="shared" si="25"/>
        <v>framingagnes</v>
      </c>
      <c r="J529" t="str">
        <f t="shared" si="26"/>
        <v>Kino Lorber</v>
      </c>
    </row>
    <row r="530" spans="1:10" ht="18" x14ac:dyDescent="0.2">
      <c r="A530" s="2">
        <v>530</v>
      </c>
      <c r="B530" s="3" t="s">
        <v>2119</v>
      </c>
      <c r="C530" s="4">
        <v>44988</v>
      </c>
      <c r="D530" s="2" t="s">
        <v>431</v>
      </c>
      <c r="E530" s="2" t="s">
        <v>38</v>
      </c>
      <c r="F530" s="5">
        <v>8572</v>
      </c>
      <c r="G530" s="2">
        <v>784</v>
      </c>
      <c r="H530" t="str">
        <f t="shared" si="24"/>
        <v>Give Me Pity!</v>
      </c>
      <c r="I530" t="str">
        <f t="shared" si="25"/>
        <v>givemepity</v>
      </c>
      <c r="J530" t="str">
        <f t="shared" si="26"/>
        <v>Utopia</v>
      </c>
    </row>
    <row r="531" spans="1:10" ht="18" x14ac:dyDescent="0.2">
      <c r="A531" s="2">
        <v>531</v>
      </c>
      <c r="B531" s="3" t="s">
        <v>2120</v>
      </c>
      <c r="C531" s="4">
        <v>45233</v>
      </c>
      <c r="D531" s="2" t="s">
        <v>698</v>
      </c>
      <c r="E531" s="2" t="s">
        <v>55</v>
      </c>
      <c r="F531" s="5">
        <v>8448</v>
      </c>
      <c r="G531" s="2">
        <v>772</v>
      </c>
      <c r="H531" t="str">
        <f t="shared" si="24"/>
        <v>At the Gates</v>
      </c>
      <c r="I531" t="str">
        <f t="shared" si="25"/>
        <v>atthegates</v>
      </c>
      <c r="J531" t="str">
        <f t="shared" si="26"/>
        <v>Picturehouse</v>
      </c>
    </row>
    <row r="532" spans="1:10" ht="18" x14ac:dyDescent="0.2">
      <c r="A532" s="2">
        <v>532</v>
      </c>
      <c r="B532" s="3" t="s">
        <v>2121</v>
      </c>
      <c r="C532" s="4">
        <v>45139</v>
      </c>
      <c r="D532" s="2" t="s">
        <v>492</v>
      </c>
      <c r="E532" s="2" t="s">
        <v>50</v>
      </c>
      <c r="F532" s="5">
        <v>8288</v>
      </c>
      <c r="G532" s="2">
        <v>758</v>
      </c>
      <c r="H532" t="str">
        <f t="shared" si="24"/>
        <v>The Kennedy Incident</v>
      </c>
      <c r="I532" t="str">
        <f t="shared" si="25"/>
        <v>thekennedyincident</v>
      </c>
      <c r="J532" t="str">
        <f t="shared" si="26"/>
        <v>Indican Pictures</v>
      </c>
    </row>
    <row r="533" spans="1:10" ht="18" x14ac:dyDescent="0.2">
      <c r="A533" s="2">
        <v>533</v>
      </c>
      <c r="B533" s="3" t="s">
        <v>2122</v>
      </c>
      <c r="C533" s="4">
        <v>45233</v>
      </c>
      <c r="D533" s="2" t="s">
        <v>492</v>
      </c>
      <c r="E533" s="2" t="s">
        <v>38</v>
      </c>
      <c r="F533" s="5">
        <v>8086</v>
      </c>
      <c r="G533" s="2">
        <v>739</v>
      </c>
      <c r="H533" t="str">
        <f t="shared" si="24"/>
        <v>Lucy and Whitney</v>
      </c>
      <c r="I533" t="str">
        <f t="shared" si="25"/>
        <v>lucyandwhitney</v>
      </c>
      <c r="J533" t="str">
        <f t="shared" si="26"/>
        <v>Indican Pictures</v>
      </c>
    </row>
    <row r="534" spans="1:10" ht="18" x14ac:dyDescent="0.2">
      <c r="A534" s="2">
        <v>534</v>
      </c>
      <c r="B534" s="3" t="s">
        <v>2123</v>
      </c>
      <c r="C534" s="4">
        <v>44995</v>
      </c>
      <c r="D534" s="2" t="s">
        <v>461</v>
      </c>
      <c r="E534" s="2" t="s">
        <v>89</v>
      </c>
      <c r="F534" s="5">
        <v>7971</v>
      </c>
      <c r="G534" s="2">
        <v>729</v>
      </c>
      <c r="H534" t="str">
        <f t="shared" si="24"/>
        <v>I Got a Monster</v>
      </c>
      <c r="I534" t="str">
        <f t="shared" si="25"/>
        <v>igotamonster</v>
      </c>
      <c r="J534" t="str">
        <f t="shared" si="26"/>
        <v>Greenwich</v>
      </c>
    </row>
    <row r="535" spans="1:10" ht="18" x14ac:dyDescent="0.2">
      <c r="A535" s="2">
        <v>535</v>
      </c>
      <c r="B535" s="3" t="s">
        <v>2124</v>
      </c>
      <c r="C535" s="4">
        <v>44869</v>
      </c>
      <c r="D535" s="2" t="s">
        <v>477</v>
      </c>
      <c r="E535" s="2" t="s">
        <v>55</v>
      </c>
      <c r="F535" s="5">
        <v>7966</v>
      </c>
      <c r="G535" s="2">
        <v>728</v>
      </c>
      <c r="H535" t="str">
        <f t="shared" si="24"/>
        <v>Utama</v>
      </c>
      <c r="I535" t="str">
        <f t="shared" si="25"/>
        <v>utama</v>
      </c>
      <c r="J535" t="str">
        <f t="shared" si="26"/>
        <v>Kino Lorber</v>
      </c>
    </row>
    <row r="536" spans="1:10" ht="18" x14ac:dyDescent="0.2">
      <c r="A536" s="2">
        <v>536</v>
      </c>
      <c r="B536" s="3" t="s">
        <v>2125</v>
      </c>
      <c r="C536" s="4">
        <v>45149</v>
      </c>
      <c r="D536" s="2"/>
      <c r="E536" s="2" t="s">
        <v>38</v>
      </c>
      <c r="F536" s="5">
        <v>7920</v>
      </c>
      <c r="G536" s="2">
        <v>724</v>
      </c>
      <c r="H536" t="str">
        <f t="shared" si="24"/>
        <v>CHAAW: Chapter 1</v>
      </c>
      <c r="I536" t="str">
        <f t="shared" si="25"/>
        <v>chaawchapter1</v>
      </c>
      <c r="J536" t="str">
        <f t="shared" si="26"/>
        <v>Other</v>
      </c>
    </row>
    <row r="537" spans="1:10" ht="18" x14ac:dyDescent="0.2">
      <c r="A537" s="2">
        <v>537</v>
      </c>
      <c r="B537" s="3" t="s">
        <v>2126</v>
      </c>
      <c r="C537" s="7">
        <v>26201</v>
      </c>
      <c r="D537" s="2" t="s">
        <v>225</v>
      </c>
      <c r="E537" s="2" t="s">
        <v>8</v>
      </c>
      <c r="F537" s="5">
        <v>7826</v>
      </c>
      <c r="G537" s="2">
        <v>715</v>
      </c>
      <c r="H537" t="str">
        <f t="shared" si="24"/>
        <v>Deus e o Diabo na Terra do Sol</v>
      </c>
      <c r="I537" t="str">
        <f t="shared" si="25"/>
        <v>deuseodiabonaterrad</v>
      </c>
      <c r="J537" t="str">
        <f t="shared" si="26"/>
        <v>Janus Films</v>
      </c>
    </row>
    <row r="538" spans="1:10" ht="18" x14ac:dyDescent="0.2">
      <c r="A538" s="2">
        <v>538</v>
      </c>
      <c r="B538" s="3" t="s">
        <v>2127</v>
      </c>
      <c r="C538" s="4">
        <v>45198</v>
      </c>
      <c r="D538" s="2" t="s">
        <v>154</v>
      </c>
      <c r="E538" s="2" t="s">
        <v>50</v>
      </c>
      <c r="F538" s="5">
        <v>7807</v>
      </c>
      <c r="G538" s="2">
        <v>714</v>
      </c>
      <c r="H538" t="str">
        <f t="shared" si="24"/>
        <v>Muzzle</v>
      </c>
      <c r="I538" t="str">
        <f t="shared" si="25"/>
        <v>muzzle</v>
      </c>
      <c r="J538" t="str">
        <f t="shared" si="26"/>
        <v>RLJ Entertainment</v>
      </c>
    </row>
    <row r="539" spans="1:10" ht="18" x14ac:dyDescent="0.2">
      <c r="A539" s="2">
        <v>539</v>
      </c>
      <c r="B539" s="3" t="s">
        <v>1543</v>
      </c>
      <c r="C539" s="7">
        <v>30305</v>
      </c>
      <c r="D539" s="2" t="s">
        <v>375</v>
      </c>
      <c r="E539" s="2" t="s">
        <v>55</v>
      </c>
      <c r="F539" s="5">
        <v>7660</v>
      </c>
      <c r="G539" s="2">
        <v>700</v>
      </c>
      <c r="H539" t="str">
        <f t="shared" si="24"/>
        <v>Coup de Torchon</v>
      </c>
      <c r="I539" t="str">
        <f t="shared" si="25"/>
        <v>coupdetorchon</v>
      </c>
      <c r="J539" t="str">
        <f t="shared" si="26"/>
        <v>Rialto Pictures</v>
      </c>
    </row>
    <row r="540" spans="1:10" ht="18" x14ac:dyDescent="0.2">
      <c r="A540" s="2">
        <v>540</v>
      </c>
      <c r="B540" s="3" t="s">
        <v>2128</v>
      </c>
      <c r="C540" s="4">
        <v>44988</v>
      </c>
      <c r="D540" s="2" t="s">
        <v>313</v>
      </c>
      <c r="E540" s="2" t="s">
        <v>89</v>
      </c>
      <c r="F540" s="5">
        <v>7031</v>
      </c>
      <c r="G540" s="2">
        <v>643</v>
      </c>
      <c r="H540" t="str">
        <f t="shared" si="24"/>
        <v>Gods of Mexico</v>
      </c>
      <c r="I540" t="str">
        <f t="shared" si="25"/>
        <v>godsofmexico</v>
      </c>
      <c r="J540" t="str">
        <f t="shared" si="26"/>
        <v>Oscilloscope Pict…</v>
      </c>
    </row>
    <row r="541" spans="1:10" ht="18" x14ac:dyDescent="0.2">
      <c r="A541" s="2">
        <v>541</v>
      </c>
      <c r="B541" s="3" t="s">
        <v>2129</v>
      </c>
      <c r="C541" s="7">
        <v>28866</v>
      </c>
      <c r="D541" s="2" t="s">
        <v>1456</v>
      </c>
      <c r="E541" s="2" t="s">
        <v>55</v>
      </c>
      <c r="F541" s="5">
        <v>6902</v>
      </c>
      <c r="G541" s="2">
        <v>631</v>
      </c>
      <c r="H541" t="str">
        <f t="shared" si="24"/>
        <v>L’innocente</v>
      </c>
      <c r="I541" t="str">
        <f t="shared" si="25"/>
        <v>linnocente</v>
      </c>
      <c r="J541" t="str">
        <f t="shared" si="26"/>
        <v>Film Movement</v>
      </c>
    </row>
    <row r="542" spans="1:10" ht="18" x14ac:dyDescent="0.2">
      <c r="A542" s="2">
        <v>542</v>
      </c>
      <c r="B542" s="3" t="s">
        <v>2130</v>
      </c>
      <c r="C542" s="4">
        <v>45107</v>
      </c>
      <c r="D542" s="2" t="s">
        <v>604</v>
      </c>
      <c r="E542" s="2" t="s">
        <v>55</v>
      </c>
      <c r="F542" s="5">
        <v>6863</v>
      </c>
      <c r="G542" s="2">
        <v>627</v>
      </c>
      <c r="H542" t="str">
        <f t="shared" si="24"/>
        <v>So Much Tenderness</v>
      </c>
      <c r="I542" t="str">
        <f t="shared" si="25"/>
        <v>somuchtenderness</v>
      </c>
      <c r="J542" t="str">
        <f t="shared" si="26"/>
        <v>Mongrel Media</v>
      </c>
    </row>
    <row r="543" spans="1:10" ht="18" x14ac:dyDescent="0.2">
      <c r="A543" s="2">
        <v>543</v>
      </c>
      <c r="B543" s="3" t="s">
        <v>2131</v>
      </c>
      <c r="C543" s="4">
        <v>45149</v>
      </c>
      <c r="D543" s="2" t="s">
        <v>313</v>
      </c>
      <c r="E543" s="2" t="s">
        <v>55</v>
      </c>
      <c r="F543" s="5">
        <v>6623</v>
      </c>
      <c r="G543" s="2">
        <v>605</v>
      </c>
      <c r="H543" t="str">
        <f t="shared" si="24"/>
        <v>Love Life</v>
      </c>
      <c r="I543" t="str">
        <f t="shared" si="25"/>
        <v>lovelife</v>
      </c>
      <c r="J543" t="str">
        <f t="shared" si="26"/>
        <v>Oscilloscope Pict…</v>
      </c>
    </row>
    <row r="544" spans="1:10" ht="18" x14ac:dyDescent="0.2">
      <c r="A544" s="2">
        <v>544</v>
      </c>
      <c r="B544" s="3" t="s">
        <v>2132</v>
      </c>
      <c r="C544" s="4">
        <v>45149</v>
      </c>
      <c r="D544" s="2" t="s">
        <v>1557</v>
      </c>
      <c r="E544" s="2" t="s">
        <v>55</v>
      </c>
      <c r="F544" s="5">
        <v>6360</v>
      </c>
      <c r="G544" s="2">
        <v>581</v>
      </c>
      <c r="H544" t="str">
        <f t="shared" si="24"/>
        <v>Ouistreham</v>
      </c>
      <c r="I544" t="str">
        <f t="shared" si="25"/>
        <v>ouistreham</v>
      </c>
      <c r="J544" t="str">
        <f t="shared" si="26"/>
        <v>Cohen Media Group</v>
      </c>
    </row>
    <row r="545" spans="1:10" ht="18" x14ac:dyDescent="0.2">
      <c r="A545" s="2">
        <v>545</v>
      </c>
      <c r="B545" s="3" t="s">
        <v>2133</v>
      </c>
      <c r="C545" s="4">
        <v>44953</v>
      </c>
      <c r="D545" s="2" t="s">
        <v>461</v>
      </c>
      <c r="E545" s="2" t="s">
        <v>55</v>
      </c>
      <c r="F545" s="5">
        <v>6095</v>
      </c>
      <c r="G545" s="2">
        <v>557</v>
      </c>
      <c r="H545" t="str">
        <f t="shared" si="24"/>
        <v>L’homme de la cave</v>
      </c>
      <c r="I545" t="str">
        <f t="shared" si="25"/>
        <v>lhommedelacave</v>
      </c>
      <c r="J545" t="str">
        <f t="shared" si="26"/>
        <v>Greenwich</v>
      </c>
    </row>
    <row r="546" spans="1:10" ht="18" x14ac:dyDescent="0.2">
      <c r="A546" s="2">
        <v>546</v>
      </c>
      <c r="B546" s="3" t="s">
        <v>2134</v>
      </c>
      <c r="C546" s="4">
        <v>45121</v>
      </c>
      <c r="D546" s="2" t="s">
        <v>570</v>
      </c>
      <c r="E546" s="2" t="s">
        <v>89</v>
      </c>
      <c r="F546" s="5">
        <v>6015</v>
      </c>
      <c r="G546" s="2">
        <v>550</v>
      </c>
      <c r="H546" t="str">
        <f t="shared" si="24"/>
        <v>Have You Got It Yet? The Stor…</v>
      </c>
      <c r="I546" t="str">
        <f t="shared" si="25"/>
        <v>haveyougotityet?the</v>
      </c>
      <c r="J546" t="str">
        <f t="shared" si="26"/>
        <v>Abramorama Films</v>
      </c>
    </row>
    <row r="547" spans="1:10" ht="18" x14ac:dyDescent="0.2">
      <c r="A547" s="2">
        <v>547</v>
      </c>
      <c r="B547" s="3" t="s">
        <v>2135</v>
      </c>
      <c r="C547" s="4">
        <v>44960</v>
      </c>
      <c r="D547" s="2" t="s">
        <v>1557</v>
      </c>
      <c r="E547" s="2" t="s">
        <v>55</v>
      </c>
      <c r="F547" s="5">
        <v>6000</v>
      </c>
      <c r="G547" s="2">
        <v>548</v>
      </c>
      <c r="H547" t="str">
        <f t="shared" si="24"/>
        <v>Vayehi Boker</v>
      </c>
      <c r="I547" t="str">
        <f t="shared" si="25"/>
        <v>vayehiboker</v>
      </c>
      <c r="J547" t="str">
        <f t="shared" si="26"/>
        <v>Cohen Media Group</v>
      </c>
    </row>
    <row r="548" spans="1:10" ht="18" x14ac:dyDescent="0.2">
      <c r="A548" s="2">
        <v>548</v>
      </c>
      <c r="B548" s="3" t="s">
        <v>2136</v>
      </c>
      <c r="C548" s="4">
        <v>45142</v>
      </c>
      <c r="D548" s="2" t="s">
        <v>413</v>
      </c>
      <c r="E548" s="2" t="s">
        <v>50</v>
      </c>
      <c r="F548" s="5">
        <v>5935</v>
      </c>
      <c r="G548" s="2">
        <v>543</v>
      </c>
      <c r="H548" t="str">
        <f t="shared" si="24"/>
        <v>What Comes Around</v>
      </c>
      <c r="I548" t="str">
        <f t="shared" si="25"/>
        <v>whatcomesaround</v>
      </c>
      <c r="J548" t="str">
        <f t="shared" si="26"/>
        <v>IFC Films</v>
      </c>
    </row>
    <row r="549" spans="1:10" ht="18" x14ac:dyDescent="0.2">
      <c r="A549" s="2">
        <v>549</v>
      </c>
      <c r="B549" s="3" t="s">
        <v>2137</v>
      </c>
      <c r="C549" s="4">
        <v>45163</v>
      </c>
      <c r="D549" s="2" t="s">
        <v>413</v>
      </c>
      <c r="E549" s="2" t="s">
        <v>50</v>
      </c>
      <c r="F549" s="5">
        <v>5914</v>
      </c>
      <c r="G549" s="2">
        <v>541</v>
      </c>
      <c r="H549" t="str">
        <f t="shared" si="24"/>
        <v>The Dive</v>
      </c>
      <c r="I549" t="str">
        <f t="shared" si="25"/>
        <v>thedive</v>
      </c>
      <c r="J549" t="str">
        <f t="shared" si="26"/>
        <v>IFC Films</v>
      </c>
    </row>
    <row r="550" spans="1:10" ht="18" x14ac:dyDescent="0.2">
      <c r="A550" s="2">
        <v>550</v>
      </c>
      <c r="B550" s="3" t="s">
        <v>2138</v>
      </c>
      <c r="C550" s="4">
        <v>45114</v>
      </c>
      <c r="D550" s="2" t="s">
        <v>2139</v>
      </c>
      <c r="E550" s="2" t="s">
        <v>38</v>
      </c>
      <c r="F550" s="5">
        <v>5887</v>
      </c>
      <c r="G550" s="2">
        <v>538</v>
      </c>
      <c r="H550" t="str">
        <f t="shared" si="24"/>
        <v>The Crusades</v>
      </c>
      <c r="I550" t="str">
        <f t="shared" si="25"/>
        <v>thecrusades</v>
      </c>
      <c r="J550" t="str">
        <f t="shared" si="26"/>
        <v>VMI Worldwide</v>
      </c>
    </row>
    <row r="551" spans="1:10" ht="18" x14ac:dyDescent="0.2">
      <c r="A551" s="2">
        <v>551</v>
      </c>
      <c r="B551" s="3" t="s">
        <v>2140</v>
      </c>
      <c r="C551" s="4">
        <v>45090</v>
      </c>
      <c r="D551" s="2" t="s">
        <v>492</v>
      </c>
      <c r="E551" s="2" t="s">
        <v>12</v>
      </c>
      <c r="F551" s="5">
        <v>5880</v>
      </c>
      <c r="G551" s="2">
        <v>537</v>
      </c>
      <c r="H551" t="str">
        <f t="shared" si="24"/>
        <v>Kings of L.A.</v>
      </c>
      <c r="I551" t="str">
        <f t="shared" si="25"/>
        <v>kingsofla</v>
      </c>
      <c r="J551" t="str">
        <f t="shared" si="26"/>
        <v>Indican Pictures</v>
      </c>
    </row>
    <row r="552" spans="1:10" ht="18" x14ac:dyDescent="0.2">
      <c r="A552" s="2">
        <v>552</v>
      </c>
      <c r="B552" s="3" t="s">
        <v>2141</v>
      </c>
      <c r="C552" s="4">
        <v>44890</v>
      </c>
      <c r="D552" s="2" t="s">
        <v>391</v>
      </c>
      <c r="E552" s="2" t="s">
        <v>38</v>
      </c>
      <c r="F552" s="5">
        <v>5850</v>
      </c>
      <c r="G552" s="2">
        <v>535</v>
      </c>
      <c r="H552" t="str">
        <f t="shared" si="24"/>
        <v>Leonor Will Never Die</v>
      </c>
      <c r="I552" t="str">
        <f t="shared" si="25"/>
        <v>leonorwillneverdie</v>
      </c>
      <c r="J552" t="str">
        <f t="shared" si="26"/>
        <v>Music Box Films</v>
      </c>
    </row>
    <row r="553" spans="1:10" ht="18" x14ac:dyDescent="0.2">
      <c r="A553" s="2">
        <v>553</v>
      </c>
      <c r="B553" s="3" t="s">
        <v>2142</v>
      </c>
      <c r="C553" s="4">
        <v>45233</v>
      </c>
      <c r="D553" s="2" t="s">
        <v>2143</v>
      </c>
      <c r="E553" s="2" t="s">
        <v>55</v>
      </c>
      <c r="F553" s="5">
        <v>5729</v>
      </c>
      <c r="G553" s="2">
        <v>524</v>
      </c>
      <c r="H553" t="str">
        <f t="shared" si="24"/>
        <v>Hands That Bind</v>
      </c>
      <c r="I553" t="str">
        <f t="shared" si="25"/>
        <v>handsthatbind</v>
      </c>
      <c r="J553" t="str">
        <f t="shared" si="26"/>
        <v>Dark Sky Films</v>
      </c>
    </row>
    <row r="554" spans="1:10" ht="18" x14ac:dyDescent="0.2">
      <c r="A554" s="2">
        <v>554</v>
      </c>
      <c r="B554" s="3" t="s">
        <v>2144</v>
      </c>
      <c r="C554" s="4">
        <v>45043</v>
      </c>
      <c r="D554" s="2" t="s">
        <v>492</v>
      </c>
      <c r="E554" s="2" t="s">
        <v>19</v>
      </c>
      <c r="F554" s="5">
        <v>5628</v>
      </c>
      <c r="G554" s="2">
        <v>514</v>
      </c>
      <c r="H554" t="str">
        <f t="shared" si="24"/>
        <v>The Monsters Without</v>
      </c>
      <c r="I554" t="str">
        <f t="shared" si="25"/>
        <v>themonsterswithout</v>
      </c>
      <c r="J554" t="str">
        <f t="shared" si="26"/>
        <v>Indican Pictures</v>
      </c>
    </row>
    <row r="555" spans="1:10" ht="18" x14ac:dyDescent="0.2">
      <c r="A555" s="2">
        <v>555</v>
      </c>
      <c r="B555" s="3" t="s">
        <v>2145</v>
      </c>
      <c r="C555" s="4">
        <v>45261</v>
      </c>
      <c r="D555" s="2" t="s">
        <v>461</v>
      </c>
      <c r="E555" s="2" t="s">
        <v>89</v>
      </c>
      <c r="F555" s="5">
        <v>5500</v>
      </c>
      <c r="G555" s="2">
        <v>503</v>
      </c>
      <c r="H555" t="str">
        <f t="shared" si="24"/>
        <v>Pianoforte</v>
      </c>
      <c r="I555" t="str">
        <f t="shared" si="25"/>
        <v>pianoforte</v>
      </c>
      <c r="J555" t="str">
        <f t="shared" si="26"/>
        <v>Greenwich</v>
      </c>
    </row>
    <row r="556" spans="1:10" ht="18" x14ac:dyDescent="0.2">
      <c r="A556" s="2">
        <v>556</v>
      </c>
      <c r="B556" s="3" t="s">
        <v>2146</v>
      </c>
      <c r="C556" s="4">
        <v>45198</v>
      </c>
      <c r="D556" s="2" t="s">
        <v>495</v>
      </c>
      <c r="E556" s="2" t="s">
        <v>55</v>
      </c>
      <c r="F556" s="5">
        <v>5470</v>
      </c>
      <c r="G556" s="2">
        <v>500</v>
      </c>
      <c r="H556" t="str">
        <f t="shared" si="24"/>
        <v>Senior Year: Love Never Fails</v>
      </c>
      <c r="I556" t="str">
        <f t="shared" si="25"/>
        <v>senioryearloveneverf</v>
      </c>
      <c r="J556" t="str">
        <f t="shared" si="26"/>
        <v>Atlas Distribution</v>
      </c>
    </row>
    <row r="557" spans="1:10" ht="18" x14ac:dyDescent="0.2">
      <c r="A557" s="2">
        <v>557</v>
      </c>
      <c r="B557" s="3" t="s">
        <v>2147</v>
      </c>
      <c r="C557" s="4">
        <v>44995</v>
      </c>
      <c r="D557" s="2" t="s">
        <v>431</v>
      </c>
      <c r="E557" s="2" t="s">
        <v>314</v>
      </c>
      <c r="F557" s="5">
        <v>5393</v>
      </c>
      <c r="G557" s="2">
        <v>493</v>
      </c>
      <c r="H557" t="str">
        <f t="shared" si="24"/>
        <v>Therapy Dogs</v>
      </c>
      <c r="I557" t="str">
        <f t="shared" si="25"/>
        <v>therapydogs</v>
      </c>
      <c r="J557" t="str">
        <f t="shared" si="26"/>
        <v>Utopia</v>
      </c>
    </row>
    <row r="558" spans="1:10" ht="18" x14ac:dyDescent="0.2">
      <c r="A558" s="2">
        <v>558</v>
      </c>
      <c r="B558" s="3" t="s">
        <v>2148</v>
      </c>
      <c r="C558" s="4">
        <v>45002</v>
      </c>
      <c r="D558" s="2" t="s">
        <v>773</v>
      </c>
      <c r="E558" s="2" t="s">
        <v>38</v>
      </c>
      <c r="F558" s="5">
        <v>5219</v>
      </c>
      <c r="G558" s="2">
        <v>477</v>
      </c>
      <c r="H558" t="str">
        <f t="shared" si="24"/>
        <v>Rimini</v>
      </c>
      <c r="I558" t="str">
        <f t="shared" si="25"/>
        <v>rimini</v>
      </c>
      <c r="J558" t="str">
        <f t="shared" si="26"/>
        <v>Big World Pictures</v>
      </c>
    </row>
    <row r="559" spans="1:10" ht="18" x14ac:dyDescent="0.2">
      <c r="A559" s="2">
        <v>559</v>
      </c>
      <c r="B559" s="3" t="s">
        <v>2149</v>
      </c>
      <c r="C559" s="4">
        <v>45261</v>
      </c>
      <c r="D559" s="2" t="s">
        <v>1456</v>
      </c>
      <c r="E559" s="2" t="s">
        <v>55</v>
      </c>
      <c r="F559" s="5">
        <v>5125</v>
      </c>
      <c r="G559" s="2">
        <v>468</v>
      </c>
      <c r="H559" t="str">
        <f t="shared" si="24"/>
        <v>How I Learned to Fly</v>
      </c>
      <c r="I559" t="str">
        <f t="shared" si="25"/>
        <v>howilearnedtofly</v>
      </c>
      <c r="J559" t="str">
        <f t="shared" si="26"/>
        <v>Film Movement</v>
      </c>
    </row>
    <row r="560" spans="1:10" ht="18" x14ac:dyDescent="0.2">
      <c r="A560" s="2">
        <v>560</v>
      </c>
      <c r="B560" s="3" t="s">
        <v>2150</v>
      </c>
      <c r="C560" s="4">
        <v>45028</v>
      </c>
      <c r="D560" s="2" t="s">
        <v>477</v>
      </c>
      <c r="E560" s="2" t="s">
        <v>19</v>
      </c>
      <c r="F560" s="5">
        <v>5085</v>
      </c>
      <c r="G560" s="2">
        <v>465</v>
      </c>
      <c r="H560" t="str">
        <f t="shared" si="24"/>
        <v>Nação Valente</v>
      </c>
      <c r="I560" t="str">
        <f t="shared" si="25"/>
        <v>naçãovalente</v>
      </c>
      <c r="J560" t="str">
        <f t="shared" si="26"/>
        <v>Kino Lorber</v>
      </c>
    </row>
    <row r="561" spans="1:10" ht="18" x14ac:dyDescent="0.2">
      <c r="A561" s="2">
        <v>561</v>
      </c>
      <c r="B561" s="3" t="s">
        <v>995</v>
      </c>
      <c r="C561" s="4">
        <v>44957</v>
      </c>
      <c r="D561" s="2" t="s">
        <v>492</v>
      </c>
      <c r="E561" s="2" t="s">
        <v>19</v>
      </c>
      <c r="F561" s="5">
        <v>5002</v>
      </c>
      <c r="G561" s="2">
        <v>457</v>
      </c>
      <c r="H561" t="str">
        <f t="shared" si="24"/>
        <v>Heretic</v>
      </c>
      <c r="I561" t="str">
        <f t="shared" si="25"/>
        <v>heretic</v>
      </c>
      <c r="J561" t="str">
        <f t="shared" si="26"/>
        <v>Indican Pictures</v>
      </c>
    </row>
    <row r="562" spans="1:10" ht="18" x14ac:dyDescent="0.2">
      <c r="A562" s="2">
        <v>562</v>
      </c>
      <c r="B562" s="3" t="s">
        <v>2151</v>
      </c>
      <c r="C562" s="4">
        <v>45198</v>
      </c>
      <c r="D562" s="2" t="s">
        <v>542</v>
      </c>
      <c r="E562" s="2" t="s">
        <v>19</v>
      </c>
      <c r="F562" s="5">
        <v>4883</v>
      </c>
      <c r="G562" s="2">
        <v>446</v>
      </c>
      <c r="H562" t="str">
        <f t="shared" si="24"/>
        <v>Deliver Us</v>
      </c>
      <c r="I562" t="str">
        <f t="shared" si="25"/>
        <v>deliverus</v>
      </c>
      <c r="J562" t="str">
        <f t="shared" si="26"/>
        <v>Magnet Releasing</v>
      </c>
    </row>
    <row r="563" spans="1:10" ht="18" x14ac:dyDescent="0.2">
      <c r="A563" s="2">
        <v>563</v>
      </c>
      <c r="B563" s="3" t="s">
        <v>2152</v>
      </c>
      <c r="C563" s="4">
        <v>44953</v>
      </c>
      <c r="D563" s="2" t="s">
        <v>413</v>
      </c>
      <c r="E563" s="2" t="s">
        <v>38</v>
      </c>
      <c r="F563" s="5">
        <v>4467</v>
      </c>
      <c r="G563" s="2">
        <v>408</v>
      </c>
      <c r="H563" t="str">
        <f t="shared" si="24"/>
        <v>Life Upside Down</v>
      </c>
      <c r="I563" t="str">
        <f t="shared" si="25"/>
        <v>lifeupsidedown</v>
      </c>
      <c r="J563" t="str">
        <f t="shared" si="26"/>
        <v>IFC Films</v>
      </c>
    </row>
    <row r="564" spans="1:10" ht="18" x14ac:dyDescent="0.2">
      <c r="A564" s="2">
        <v>564</v>
      </c>
      <c r="B564" s="3" t="s">
        <v>2153</v>
      </c>
      <c r="C564" s="4">
        <v>45122</v>
      </c>
      <c r="D564" s="2" t="s">
        <v>2154</v>
      </c>
      <c r="E564" s="2" t="s">
        <v>50</v>
      </c>
      <c r="F564" s="5">
        <v>3865</v>
      </c>
      <c r="G564" s="2">
        <v>353</v>
      </c>
      <c r="H564" t="str">
        <f t="shared" si="24"/>
        <v>L'ultima notte di Amore</v>
      </c>
      <c r="I564" t="str">
        <f t="shared" si="25"/>
        <v>lultimanottediamore</v>
      </c>
      <c r="J564" t="str">
        <f t="shared" si="26"/>
        <v>Focus World</v>
      </c>
    </row>
    <row r="565" spans="1:10" ht="18" x14ac:dyDescent="0.2">
      <c r="A565" s="2">
        <v>565</v>
      </c>
      <c r="B565" s="3" t="s">
        <v>2155</v>
      </c>
      <c r="C565" s="4">
        <v>45016</v>
      </c>
      <c r="D565" s="2" t="s">
        <v>225</v>
      </c>
      <c r="E565" s="2" t="s">
        <v>55</v>
      </c>
      <c r="F565" s="5">
        <v>3776</v>
      </c>
      <c r="G565" s="2">
        <v>345</v>
      </c>
      <c r="H565" t="str">
        <f t="shared" si="24"/>
        <v>Kahdeksan surmanluotia</v>
      </c>
      <c r="I565" t="str">
        <f t="shared" si="25"/>
        <v>kahdeksansurmanluotia</v>
      </c>
      <c r="J565" t="str">
        <f t="shared" si="26"/>
        <v>Janus Films</v>
      </c>
    </row>
    <row r="566" spans="1:10" ht="18" x14ac:dyDescent="0.2">
      <c r="A566" s="2">
        <v>566</v>
      </c>
      <c r="B566" s="3" t="s">
        <v>2156</v>
      </c>
      <c r="C566" s="4">
        <v>36658</v>
      </c>
      <c r="D566" s="2" t="s">
        <v>375</v>
      </c>
      <c r="E566" s="2" t="s">
        <v>38</v>
      </c>
      <c r="F566" s="5">
        <v>3726</v>
      </c>
      <c r="G566" s="2">
        <v>341</v>
      </c>
      <c r="H566" t="str">
        <f t="shared" si="24"/>
        <v>The Discreet Charm of the Bou…</v>
      </c>
      <c r="I566" t="str">
        <f t="shared" si="25"/>
        <v>thediscreetcharmofthe</v>
      </c>
      <c r="J566" t="str">
        <f t="shared" si="26"/>
        <v>Rialto Pictures</v>
      </c>
    </row>
    <row r="567" spans="1:10" ht="18" x14ac:dyDescent="0.2">
      <c r="A567" s="2">
        <v>567</v>
      </c>
      <c r="B567" s="3" t="s">
        <v>2157</v>
      </c>
      <c r="C567" s="4">
        <v>45268</v>
      </c>
      <c r="D567" s="2" t="s">
        <v>542</v>
      </c>
      <c r="E567" s="2" t="s">
        <v>19</v>
      </c>
      <c r="F567" s="5">
        <v>3717</v>
      </c>
      <c r="G567" s="2">
        <v>340</v>
      </c>
      <c r="H567" t="str">
        <f t="shared" si="24"/>
        <v>Lord of Misrule</v>
      </c>
      <c r="I567" t="str">
        <f t="shared" si="25"/>
        <v>lordofmisrule</v>
      </c>
      <c r="J567" t="str">
        <f t="shared" si="26"/>
        <v>Magnet Releasing</v>
      </c>
    </row>
    <row r="568" spans="1:10" ht="18" x14ac:dyDescent="0.2">
      <c r="A568" s="2">
        <v>568</v>
      </c>
      <c r="B568" s="3" t="s">
        <v>2158</v>
      </c>
      <c r="C568" s="4">
        <v>44939</v>
      </c>
      <c r="D568" s="2" t="s">
        <v>2159</v>
      </c>
      <c r="E568" s="2" t="s">
        <v>38</v>
      </c>
      <c r="F568" s="5">
        <v>3440</v>
      </c>
      <c r="G568" s="2">
        <v>314</v>
      </c>
      <c r="H568" t="str">
        <f t="shared" si="24"/>
        <v>Jethica</v>
      </c>
      <c r="I568" t="str">
        <f t="shared" si="25"/>
        <v>jethica</v>
      </c>
      <c r="J568" t="str">
        <f t="shared" si="26"/>
        <v>Cinedigm</v>
      </c>
    </row>
    <row r="569" spans="1:10" ht="18" x14ac:dyDescent="0.2">
      <c r="A569" s="2">
        <v>569</v>
      </c>
      <c r="B569" s="3" t="s">
        <v>2160</v>
      </c>
      <c r="C569" s="4">
        <v>45247</v>
      </c>
      <c r="D569" s="2" t="s">
        <v>492</v>
      </c>
      <c r="E569" s="2" t="s">
        <v>19</v>
      </c>
      <c r="F569" s="5">
        <v>3399</v>
      </c>
      <c r="G569" s="2">
        <v>311</v>
      </c>
      <c r="H569" t="str">
        <f t="shared" si="24"/>
        <v>You’re All Gonna Die</v>
      </c>
      <c r="I569" t="str">
        <f t="shared" si="25"/>
        <v>youreallgonnadie</v>
      </c>
      <c r="J569" t="str">
        <f t="shared" si="26"/>
        <v>Indican Pictures</v>
      </c>
    </row>
    <row r="570" spans="1:10" ht="18" x14ac:dyDescent="0.2">
      <c r="A570" s="2">
        <v>570</v>
      </c>
      <c r="B570" s="3" t="s">
        <v>2161</v>
      </c>
      <c r="C570" s="4">
        <v>45226</v>
      </c>
      <c r="D570" s="2" t="s">
        <v>2162</v>
      </c>
      <c r="E570" s="2" t="s">
        <v>19</v>
      </c>
      <c r="F570" s="5">
        <v>3244</v>
      </c>
      <c r="G570" s="2">
        <v>297</v>
      </c>
      <c r="H570" t="str">
        <f t="shared" si="24"/>
        <v>Bonded</v>
      </c>
      <c r="I570" t="str">
        <f t="shared" si="25"/>
        <v>bonded</v>
      </c>
      <c r="J570" t="str">
        <f t="shared" si="26"/>
        <v>Breaking Glass Pi…</v>
      </c>
    </row>
    <row r="571" spans="1:10" ht="18" x14ac:dyDescent="0.2">
      <c r="A571" s="2">
        <v>571</v>
      </c>
      <c r="B571" s="3" t="s">
        <v>2163</v>
      </c>
      <c r="C571" s="4">
        <v>44862</v>
      </c>
      <c r="D571" s="2" t="s">
        <v>391</v>
      </c>
      <c r="E571" s="2" t="s">
        <v>17</v>
      </c>
      <c r="F571" s="5">
        <v>3086</v>
      </c>
      <c r="G571" s="2">
        <v>282</v>
      </c>
      <c r="H571" t="str">
        <f t="shared" si="24"/>
        <v>Please Baby Please</v>
      </c>
      <c r="I571" t="str">
        <f t="shared" si="25"/>
        <v>pleasebabyplease</v>
      </c>
      <c r="J571" t="str">
        <f t="shared" si="26"/>
        <v>Music Box Films</v>
      </c>
    </row>
    <row r="572" spans="1:10" ht="18" x14ac:dyDescent="0.2">
      <c r="A572" s="2">
        <v>572</v>
      </c>
      <c r="B572" s="3" t="s">
        <v>2164</v>
      </c>
      <c r="C572" s="4">
        <v>45233</v>
      </c>
      <c r="D572" s="2" t="s">
        <v>492</v>
      </c>
      <c r="E572" s="2" t="s">
        <v>8</v>
      </c>
      <c r="F572" s="5">
        <v>3020</v>
      </c>
      <c r="G572" s="2">
        <v>276</v>
      </c>
      <c r="H572" t="str">
        <f t="shared" si="24"/>
        <v>Landfill</v>
      </c>
      <c r="I572" t="str">
        <f t="shared" si="25"/>
        <v>landfill</v>
      </c>
      <c r="J572" t="str">
        <f t="shared" si="26"/>
        <v>Indican Pictures</v>
      </c>
    </row>
    <row r="573" spans="1:10" ht="18" x14ac:dyDescent="0.2">
      <c r="A573" s="2">
        <v>573</v>
      </c>
      <c r="B573" s="3" t="s">
        <v>2165</v>
      </c>
      <c r="C573" s="4">
        <v>44813</v>
      </c>
      <c r="D573" s="2" t="s">
        <v>461</v>
      </c>
      <c r="E573" s="2" t="s">
        <v>89</v>
      </c>
      <c r="F573" s="5">
        <v>2823</v>
      </c>
      <c r="G573" s="2">
        <v>258</v>
      </c>
      <c r="H573" t="str">
        <f t="shared" si="24"/>
        <v>Hockeyland</v>
      </c>
      <c r="I573" t="str">
        <f t="shared" si="25"/>
        <v>hockeyland</v>
      </c>
      <c r="J573" t="str">
        <f t="shared" si="26"/>
        <v>Greenwich</v>
      </c>
    </row>
    <row r="574" spans="1:10" ht="18" x14ac:dyDescent="0.2">
      <c r="A574" s="2">
        <v>574</v>
      </c>
      <c r="B574" s="3" t="s">
        <v>2166</v>
      </c>
      <c r="C574" s="4">
        <v>44883</v>
      </c>
      <c r="D574" s="2" t="s">
        <v>1780</v>
      </c>
      <c r="E574" s="2" t="s">
        <v>50</v>
      </c>
      <c r="F574" s="5">
        <v>2570</v>
      </c>
      <c r="G574" s="2">
        <v>235</v>
      </c>
      <c r="H574" t="str">
        <f t="shared" si="24"/>
        <v>Bones and All</v>
      </c>
      <c r="I574" t="str">
        <f t="shared" si="25"/>
        <v>bonesandall</v>
      </c>
      <c r="J574" t="str">
        <f t="shared" si="26"/>
        <v>United Artists</v>
      </c>
    </row>
    <row r="575" spans="1:10" ht="18" x14ac:dyDescent="0.2">
      <c r="A575" s="2">
        <v>575</v>
      </c>
      <c r="B575" s="3" t="s">
        <v>2167</v>
      </c>
      <c r="C575" s="4">
        <v>45181</v>
      </c>
      <c r="D575" s="2"/>
      <c r="E575" s="2" t="s">
        <v>38</v>
      </c>
      <c r="F575" s="5">
        <v>2507</v>
      </c>
      <c r="G575" s="2">
        <v>229</v>
      </c>
      <c r="H575" t="str">
        <f t="shared" si="24"/>
        <v>Bobby’s Intermission</v>
      </c>
      <c r="I575" t="str">
        <f t="shared" si="25"/>
        <v>bobbysintermission</v>
      </c>
      <c r="J575" t="str">
        <f t="shared" si="26"/>
        <v>Other</v>
      </c>
    </row>
    <row r="576" spans="1:10" ht="18" x14ac:dyDescent="0.2">
      <c r="A576" s="2">
        <v>576</v>
      </c>
      <c r="B576" s="3" t="s">
        <v>2168</v>
      </c>
      <c r="C576" s="4">
        <v>45240</v>
      </c>
      <c r="D576" s="2" t="s">
        <v>313</v>
      </c>
      <c r="E576" s="2" t="s">
        <v>89</v>
      </c>
      <c r="F576" s="5">
        <v>2296</v>
      </c>
      <c r="G576" s="2">
        <v>210</v>
      </c>
      <c r="H576" t="str">
        <f t="shared" si="24"/>
        <v>This Much We Know</v>
      </c>
      <c r="I576" t="str">
        <f t="shared" si="25"/>
        <v>thismuchweknow</v>
      </c>
      <c r="J576" t="str">
        <f t="shared" si="26"/>
        <v>Oscilloscope Pict…</v>
      </c>
    </row>
    <row r="577" spans="1:10" ht="18" x14ac:dyDescent="0.2">
      <c r="A577" s="2">
        <v>577</v>
      </c>
      <c r="B577" s="3" t="s">
        <v>2169</v>
      </c>
      <c r="C577" s="4">
        <v>44855</v>
      </c>
      <c r="D577" s="2" t="s">
        <v>477</v>
      </c>
      <c r="E577" s="2" t="s">
        <v>89</v>
      </c>
      <c r="F577" s="5">
        <v>1890</v>
      </c>
      <c r="G577" s="2">
        <v>173</v>
      </c>
      <c r="H577" t="str">
        <f t="shared" si="24"/>
        <v>Brainwashed: Sex-Camera-Power</v>
      </c>
      <c r="I577" t="str">
        <f t="shared" si="25"/>
        <v>brainwashedsexcamerap</v>
      </c>
      <c r="J577" t="str">
        <f t="shared" si="26"/>
        <v>Kino Lorber</v>
      </c>
    </row>
    <row r="578" spans="1:10" ht="18" x14ac:dyDescent="0.2">
      <c r="A578" s="2">
        <v>578</v>
      </c>
      <c r="B578" s="3" t="s">
        <v>2170</v>
      </c>
      <c r="C578" s="4">
        <v>44904</v>
      </c>
      <c r="D578" s="2" t="s">
        <v>461</v>
      </c>
      <c r="E578" s="2" t="s">
        <v>89</v>
      </c>
      <c r="F578" s="5">
        <v>1677</v>
      </c>
      <c r="G578" s="2">
        <v>153</v>
      </c>
      <c r="H578" t="str">
        <f t="shared" ref="H578:H587" si="27">IFERROR(TRIM(LEFT(B578,FIND("(",B578)-1)),TRIM(B578))</f>
        <v>Loudmouth</v>
      </c>
      <c r="I578" t="str">
        <f t="shared" ref="I578:I587" si="28">SUBSTITUTE(SUBSTITUTE(SUBSTITUTE(SUBSTITUTE(SUBSTITUTE(SUBSTITUTE(SUBSTITUTE(SUBSTITUTE(SUBSTITUTE(SUBSTITUTE(SUBSTITUTE(SUBSTITUTE(LOWER(LEFT(SUBSTITUTE(H578,"…",""),25)),":",""),",",""),".",""),"'",""),"’",""),"!",""),"*",""),"—",""),"–",""),"-",""),"&amp;","")," ","")</f>
        <v>loudmouth</v>
      </c>
      <c r="J578" t="str">
        <f t="shared" ref="J578:J587" si="29">IF(D578="","Other",D578)</f>
        <v>Greenwich</v>
      </c>
    </row>
    <row r="579" spans="1:10" ht="18" x14ac:dyDescent="0.2">
      <c r="A579" s="2">
        <v>579</v>
      </c>
      <c r="B579" s="3" t="s">
        <v>2171</v>
      </c>
      <c r="C579" s="4">
        <v>45149</v>
      </c>
      <c r="D579" s="2" t="s">
        <v>542</v>
      </c>
      <c r="E579" s="2" t="s">
        <v>50</v>
      </c>
      <c r="F579" s="5">
        <v>1618</v>
      </c>
      <c r="G579" s="2">
        <v>148</v>
      </c>
      <c r="H579" t="str">
        <f t="shared" si="27"/>
        <v>Operation Napoleon</v>
      </c>
      <c r="I579" t="str">
        <f t="shared" si="28"/>
        <v>operationnapoleon</v>
      </c>
      <c r="J579" t="str">
        <f t="shared" si="29"/>
        <v>Magnet Releasing</v>
      </c>
    </row>
    <row r="580" spans="1:10" ht="18" x14ac:dyDescent="0.2">
      <c r="A580" s="2">
        <v>580</v>
      </c>
      <c r="B580" s="3" t="s">
        <v>2172</v>
      </c>
      <c r="C580" s="4">
        <v>45016</v>
      </c>
      <c r="D580" s="2" t="s">
        <v>2173</v>
      </c>
      <c r="E580" s="2" t="s">
        <v>89</v>
      </c>
      <c r="F580" s="5">
        <v>1380</v>
      </c>
      <c r="G580" s="2">
        <v>126</v>
      </c>
      <c r="H580" t="str">
        <f t="shared" si="27"/>
        <v>Imagining the Indian: The Fig…</v>
      </c>
      <c r="I580" t="str">
        <f t="shared" si="28"/>
        <v>imaginingtheindianthe</v>
      </c>
      <c r="J580" t="str">
        <f t="shared" si="29"/>
        <v>The Ciesla Founda…</v>
      </c>
    </row>
    <row r="581" spans="1:10" ht="18" x14ac:dyDescent="0.2">
      <c r="A581" s="2">
        <v>581</v>
      </c>
      <c r="B581" s="3" t="s">
        <v>2174</v>
      </c>
      <c r="C581" s="4">
        <v>45016</v>
      </c>
      <c r="D581" s="2" t="s">
        <v>33</v>
      </c>
      <c r="E581" s="2" t="s">
        <v>19</v>
      </c>
      <c r="F581" s="5">
        <v>1242</v>
      </c>
      <c r="G581" s="2">
        <v>114</v>
      </c>
      <c r="H581" t="str">
        <f t="shared" si="27"/>
        <v>Venus</v>
      </c>
      <c r="I581" t="str">
        <f t="shared" si="28"/>
        <v>venus</v>
      </c>
      <c r="J581" t="str">
        <f t="shared" si="29"/>
        <v>Sony Pictures</v>
      </c>
    </row>
    <row r="582" spans="1:10" ht="18" x14ac:dyDescent="0.2">
      <c r="A582" s="2">
        <v>582</v>
      </c>
      <c r="B582" s="3" t="s">
        <v>2175</v>
      </c>
      <c r="C582" s="4">
        <v>44904</v>
      </c>
      <c r="D582" s="2" t="s">
        <v>154</v>
      </c>
      <c r="E582" s="2" t="s">
        <v>19</v>
      </c>
      <c r="F582" s="5">
        <v>812</v>
      </c>
      <c r="G582" s="2">
        <v>74</v>
      </c>
      <c r="H582" t="str">
        <f t="shared" si="27"/>
        <v>Christmas Bloody Christmas</v>
      </c>
      <c r="I582" t="str">
        <f t="shared" si="28"/>
        <v>christmasbloodychristma</v>
      </c>
      <c r="J582" t="str">
        <f t="shared" si="29"/>
        <v>RLJ Entertainment</v>
      </c>
    </row>
    <row r="583" spans="1:10" ht="18" x14ac:dyDescent="0.2">
      <c r="A583" s="2">
        <v>583</v>
      </c>
      <c r="B583" s="3" t="s">
        <v>2176</v>
      </c>
      <c r="C583" s="4">
        <v>45198</v>
      </c>
      <c r="D583" s="2" t="s">
        <v>33</v>
      </c>
      <c r="E583" s="2" t="s">
        <v>50</v>
      </c>
      <c r="F583" s="5">
        <v>684</v>
      </c>
      <c r="G583" s="2">
        <v>63</v>
      </c>
      <c r="H583" t="str">
        <f t="shared" si="27"/>
        <v>Asedio</v>
      </c>
      <c r="I583" t="str">
        <f t="shared" si="28"/>
        <v>asedio</v>
      </c>
      <c r="J583" t="str">
        <f t="shared" si="29"/>
        <v>Sony Pictures</v>
      </c>
    </row>
    <row r="584" spans="1:10" ht="18" x14ac:dyDescent="0.2">
      <c r="A584" s="2">
        <v>584</v>
      </c>
      <c r="B584" s="3" t="s">
        <v>2177</v>
      </c>
      <c r="C584" s="7">
        <v>25934</v>
      </c>
      <c r="D584" s="2" t="s">
        <v>2178</v>
      </c>
      <c r="E584" s="2" t="s">
        <v>55</v>
      </c>
      <c r="F584" s="5">
        <v>620</v>
      </c>
      <c r="G584" s="2">
        <v>57</v>
      </c>
      <c r="H584" t="str">
        <f t="shared" si="27"/>
        <v>Carnal Knowledge</v>
      </c>
      <c r="I584" t="str">
        <f t="shared" si="28"/>
        <v>carnalknowledge</v>
      </c>
      <c r="J584" t="str">
        <f t="shared" si="29"/>
        <v>Avco Embassy</v>
      </c>
    </row>
    <row r="585" spans="1:10" ht="18" x14ac:dyDescent="0.2">
      <c r="A585" s="2">
        <v>585</v>
      </c>
      <c r="B585" s="3" t="s">
        <v>2179</v>
      </c>
      <c r="C585" s="4">
        <v>45191</v>
      </c>
      <c r="D585" s="2" t="s">
        <v>33</v>
      </c>
      <c r="E585" s="2" t="s">
        <v>55</v>
      </c>
      <c r="F585" s="5">
        <v>539</v>
      </c>
      <c r="G585" s="2">
        <v>49</v>
      </c>
      <c r="H585" t="str">
        <f t="shared" si="27"/>
        <v>La marginale</v>
      </c>
      <c r="I585" t="str">
        <f t="shared" si="28"/>
        <v>lamarginale</v>
      </c>
      <c r="J585" t="str">
        <f t="shared" si="29"/>
        <v>Sony Pictures</v>
      </c>
    </row>
    <row r="586" spans="1:10" ht="18" x14ac:dyDescent="0.2">
      <c r="A586" s="2">
        <v>586</v>
      </c>
      <c r="B586" s="3" t="s">
        <v>2180</v>
      </c>
      <c r="C586" s="4">
        <v>44897</v>
      </c>
      <c r="D586" s="2" t="s">
        <v>461</v>
      </c>
      <c r="E586" s="2" t="s">
        <v>89</v>
      </c>
      <c r="F586" s="5">
        <v>363</v>
      </c>
      <c r="G586" s="2">
        <v>33</v>
      </c>
      <c r="H586" t="str">
        <f t="shared" si="27"/>
        <v>Lowndes County and the Road t…</v>
      </c>
      <c r="I586" t="str">
        <f t="shared" si="28"/>
        <v>lowndescountyandthero</v>
      </c>
      <c r="J586" t="str">
        <f t="shared" si="29"/>
        <v>Greenwich</v>
      </c>
    </row>
    <row r="587" spans="1:10" ht="18" x14ac:dyDescent="0.2">
      <c r="A587" s="2">
        <v>587</v>
      </c>
      <c r="B587" s="3" t="s">
        <v>1560</v>
      </c>
      <c r="C587" s="4">
        <v>44869</v>
      </c>
      <c r="D587" s="2" t="s">
        <v>492</v>
      </c>
      <c r="E587" s="2" t="s">
        <v>55</v>
      </c>
      <c r="F587" s="5">
        <v>200</v>
      </c>
      <c r="G587" s="2">
        <v>18</v>
      </c>
      <c r="H587" t="str">
        <f t="shared" si="27"/>
        <v>When Men Were Men</v>
      </c>
      <c r="I587" t="str">
        <f t="shared" si="28"/>
        <v>whenmenweremen</v>
      </c>
      <c r="J587" t="str">
        <f t="shared" si="29"/>
        <v>Indican Pictures</v>
      </c>
    </row>
  </sheetData>
  <hyperlinks>
    <hyperlink ref="B1" r:id="rId1" display="https://www.the-numbers.com/movie/Barbie-(2023)" xr:uid="{F13D394D-D805-154C-BD8B-CE70425B99D3}"/>
    <hyperlink ref="C1" r:id="rId2" display="https://www.the-numbers.com/box-office-chart/daily/2023/07/21" xr:uid="{8661A732-06A0-204E-9BFE-C82C9081205A}"/>
    <hyperlink ref="B2" r:id="rId3" display="https://www.the-numbers.com/movie/Super-Mario-Bros-Movie-The-(2022)" xr:uid="{4EBF73E1-9D9A-5446-BBEC-C468602579F8}"/>
    <hyperlink ref="C2" r:id="rId4" display="https://www.the-numbers.com/box-office-chart/daily/2023/04/05" xr:uid="{9E50BD61-E80F-1349-9664-679BCE7CF194}"/>
    <hyperlink ref="B3" r:id="rId5" display="https://www.the-numbers.com/movie/Spider-Man-Across-the-Spider-Verse-(2023)" xr:uid="{5176A70C-BF46-DD4B-A7B9-18253C2F8BB0}"/>
    <hyperlink ref="C3" r:id="rId6" display="https://www.the-numbers.com/box-office-chart/daily/2023/06/02" xr:uid="{4864DE6E-6ABA-7742-B4AD-FCE729CF43A3}"/>
    <hyperlink ref="B4" r:id="rId7" display="https://www.the-numbers.com/movie/Guardians-of-the-Galaxy-Vol-3-(2023)" xr:uid="{4DFFEF65-1B3A-4043-9849-09815FF333F1}"/>
    <hyperlink ref="C4" r:id="rId8" display="https://www.the-numbers.com/box-office-chart/daily/2023/05/05" xr:uid="{0FF023CD-81CF-1D4E-8029-7740DA9B55E0}"/>
    <hyperlink ref="B5" r:id="rId9" display="https://www.the-numbers.com/movie/Oppenheimer-(2023)" xr:uid="{2C259642-E254-3C48-93F4-0416873DF8F1}"/>
    <hyperlink ref="C5" r:id="rId10" display="https://www.the-numbers.com/box-office-chart/daily/2023/07/21" xr:uid="{0CA9C6D3-1236-C44D-9684-DFC2B3B37E68}"/>
    <hyperlink ref="B6" r:id="rId11" display="https://www.the-numbers.com/movie/Little-Mermaid-The-(2023)" xr:uid="{13CCC0C2-EA12-DD4C-A18D-B9EB85A6EB7D}"/>
    <hyperlink ref="C6" r:id="rId12" display="https://www.the-numbers.com/box-office-chart/daily/2023/05/26" xr:uid="{F5D35DB5-9263-C04D-B98F-74D179805FF5}"/>
    <hyperlink ref="B7" r:id="rId13" display="https://www.the-numbers.com/movie/Avatar-The-Way-of-Water-(2022)" xr:uid="{56A79DF1-133D-5F47-A75B-11EC5B2A558F}"/>
    <hyperlink ref="C7" r:id="rId14" display="https://www.the-numbers.com/box-office-chart/daily/2022/12/16" xr:uid="{923C4A01-D2CF-1E43-8080-67B259AF15EA}"/>
    <hyperlink ref="B8" r:id="rId15" display="https://www.the-numbers.com/movie/Ant-Man-and-the-Wasp-Quantumania-(2023)" xr:uid="{981DAB01-541D-FA4B-BC2F-0164F7A88B8F}"/>
    <hyperlink ref="C8" r:id="rId16" display="https://www.the-numbers.com/box-office-chart/daily/2023/02/17" xr:uid="{36E786AF-91F3-8C47-B16A-FD39B3F2C93E}"/>
    <hyperlink ref="B9" r:id="rId17" display="https://www.the-numbers.com/movie/John-Wick-Chapter-4-(2023)" xr:uid="{164B38D3-6204-1743-8512-82C5C1BB9070}"/>
    <hyperlink ref="C9" r:id="rId18" display="https://www.the-numbers.com/box-office-chart/daily/2023/03/24" xr:uid="{950ACA27-2980-0942-B4A7-4F315E41E1C4}"/>
    <hyperlink ref="B10" r:id="rId19" display="https://www.the-numbers.com/movie/Sound-of-Freedom-(2023)" xr:uid="{F24FB085-3BF4-694D-AA51-1D9E3290C6E7}"/>
    <hyperlink ref="C10" r:id="rId20" display="https://www.the-numbers.com/box-office-chart/daily/2023/07/04" xr:uid="{E28ECFDA-7691-A140-BEC0-7298D268E6C1}"/>
    <hyperlink ref="B11" r:id="rId21" display="https://www.the-numbers.com/movie/Taylor-Swift-The-Eras-Tour-(2023)" xr:uid="{F61B49F4-F75E-D747-A403-54B00B9423BA}"/>
    <hyperlink ref="C11" r:id="rId22" display="https://www.the-numbers.com/box-office-chart/daily/2023/10/13" xr:uid="{57135A7C-6A73-6A47-BBB0-FCDEFF495C7B}"/>
    <hyperlink ref="B12" r:id="rId23" display="https://www.the-numbers.com/movie/Indiana-Jones-and-the-Dial-of-Destiny-(2023)" xr:uid="{3DD79CA3-A51A-FC45-A610-8209D038A372}"/>
    <hyperlink ref="C12" r:id="rId24" display="https://www.the-numbers.com/box-office-chart/daily/2023/06/30" xr:uid="{81B9AD3F-B220-4A4B-926A-802442043F4C}"/>
    <hyperlink ref="B13" r:id="rId25" display="https://www.the-numbers.com/movie/Mission-Impossible-Dead-Reckoning-Part-One-(2023)" xr:uid="{6E335CAE-9258-5A4D-A403-4B06AF206100}"/>
    <hyperlink ref="C13" r:id="rId26" display="https://www.the-numbers.com/box-office-chart/daily/2023/07/12" xr:uid="{2ACCA76D-3A7C-AD41-9F93-B2DA2954EDA9}"/>
    <hyperlink ref="B14" r:id="rId27" display="https://www.the-numbers.com/movie/Hunger-Games-The-The-Ballad-of-Songbirds-and-Snakes-(2023)" xr:uid="{3E201ED0-7EE0-854D-98BE-80D79A658C1E}"/>
    <hyperlink ref="C14" r:id="rId28" display="https://www.the-numbers.com/box-office-chart/daily/2023/11/17" xr:uid="{B7165D1F-CBE7-DB40-A1D1-E11C19908CB7}"/>
    <hyperlink ref="B15" r:id="rId29" display="https://www.the-numbers.com/movie/Transformers-Rise-of-the-Beasts-(2023)" xr:uid="{25473125-B347-0E48-90C4-585BBD42AF1A}"/>
    <hyperlink ref="C15" r:id="rId30" display="https://www.the-numbers.com/box-office-chart/daily/2023/06/09" xr:uid="{DFC7E758-24A1-0C4F-AF7E-8D836284979E}"/>
    <hyperlink ref="B16" r:id="rId31" display="https://www.the-numbers.com/movie/Creed-III-(2023)" xr:uid="{28BB6C76-6EC4-8945-BF33-9E7C883833E4}"/>
    <hyperlink ref="C16" r:id="rId32" display="https://www.the-numbers.com/box-office-chart/daily/2023/03/03" xr:uid="{7626E4A6-B9A6-AD41-B9F1-3D09E5329FCA}"/>
    <hyperlink ref="B17" r:id="rId33" display="https://www.the-numbers.com/movie/Elemental-(2023)" xr:uid="{042B022B-E075-3048-AA76-68B76A59001A}"/>
    <hyperlink ref="C17" r:id="rId34" display="https://www.the-numbers.com/box-office-chart/daily/2023/06/16" xr:uid="{CAA7C5BA-400F-4248-B2F4-F02A497041FD}"/>
    <hyperlink ref="B18" r:id="rId35" display="https://www.the-numbers.com/movie/Fast-X-(2023)" xr:uid="{672ADCEA-7CD8-5C4B-9404-F849372DD13B}"/>
    <hyperlink ref="C18" r:id="rId36" display="https://www.the-numbers.com/box-office-chart/daily/2023/05/19" xr:uid="{BD7A6837-7952-B145-B93C-C0657270E5DA}"/>
    <hyperlink ref="B19" r:id="rId37" display="https://www.the-numbers.com/movie/Five-Nights-at-Freddys-(2023)" xr:uid="{B1E9158D-277F-9442-879F-50E86E5E1D9F}"/>
    <hyperlink ref="C19" r:id="rId38" display="https://www.the-numbers.com/box-office-chart/daily/2023/10/27" xr:uid="{58345B09-B609-1147-8F80-F45CD696E3D6}"/>
    <hyperlink ref="B20" r:id="rId39" display="https://www.the-numbers.com/movie/Wonka-(2023)" xr:uid="{24916127-9196-F447-8F3F-D193D0AD27B8}"/>
    <hyperlink ref="C20" r:id="rId40" display="https://www.the-numbers.com/box-office-chart/daily/2023/12/15" xr:uid="{6544C908-1A97-AF4E-821E-D9C2FEE35647}"/>
    <hyperlink ref="B21" r:id="rId41" display="https://www.the-numbers.com/movie/Puss-in-Boots-The-Last-Wish-(2022)" xr:uid="{B9D45DFF-3246-C349-971B-B4ACBA73966D}"/>
    <hyperlink ref="C21" r:id="rId42" display="https://www.the-numbers.com/box-office-chart/daily/2022/12/21" xr:uid="{77A8172A-E6E0-1843-86CA-ADD15A8AF84D}"/>
    <hyperlink ref="B22" r:id="rId43" display="https://www.the-numbers.com/movie/Teenage-Mutant-Ninja-Turtles-Mutant-Mayhem-(2023)" xr:uid="{E68A2B0F-B8CA-BF49-AD8B-7225440B158B}"/>
    <hyperlink ref="C22" r:id="rId44" display="https://www.the-numbers.com/box-office-chart/daily/2023/08/02" xr:uid="{A126E8BA-190D-A54C-8FA4-950031B52411}"/>
    <hyperlink ref="B23" r:id="rId45" display="https://www.the-numbers.com/movie/Scream-VI-(2023)" xr:uid="{8EA2AFB3-0DAF-B847-A462-58D88D0C5E0B}"/>
    <hyperlink ref="C23" r:id="rId46" display="https://www.the-numbers.com/box-office-chart/daily/2023/03/10" xr:uid="{40F0B004-C8F3-F449-AF9E-F68644B89B66}"/>
    <hyperlink ref="B24" r:id="rId47" display="https://www.the-numbers.com/movie/Flash-The" xr:uid="{5489BEED-C193-F649-B35C-A3094B077541}"/>
    <hyperlink ref="C24" r:id="rId48" display="https://www.the-numbers.com/box-office-chart/daily/2023/06/16" xr:uid="{EC48C7B4-9DD6-9149-84F8-31EF4AFE69D1}"/>
    <hyperlink ref="B25" r:id="rId49" display="https://www.the-numbers.com/movie/Trolls-Band-Together-(2023)" xr:uid="{EAA6A6E1-94DB-DC47-A01D-705CA6BABF88}"/>
    <hyperlink ref="C25" r:id="rId50" display="https://www.the-numbers.com/box-office-chart/daily/2023/11/17" xr:uid="{40196E4C-4393-B547-9AFB-1BBFB043400B}"/>
    <hyperlink ref="B26" r:id="rId51" display="https://www.the-numbers.com/movie/M3GAN" xr:uid="{B2BA5202-DE1E-5A4A-929E-58479DE25FF1}"/>
    <hyperlink ref="C26" r:id="rId52" display="https://www.the-numbers.com/box-office-chart/daily/2023/01/06" xr:uid="{C516D9C2-E5D6-8F45-BE72-DEDDE7FEC6FA}"/>
    <hyperlink ref="B27" r:id="rId53" display="https://www.the-numbers.com/movie/Dungeons-and-Dragons-Honor-Among-Thieves-(2023)" xr:uid="{DD3A2280-65B5-C548-855C-C40FEBA718CE}"/>
    <hyperlink ref="C27" r:id="rId54" display="https://www.the-numbers.com/box-office-chart/daily/2023/03/31" xr:uid="{6E77B107-9E0B-5A46-ADA9-2F48D02579EA}"/>
    <hyperlink ref="B28" r:id="rId55" display="https://www.the-numbers.com/movie/Equalizer-3-The-(2023)" xr:uid="{677D64A8-633F-C940-ADE9-912C4031C3E5}"/>
    <hyperlink ref="C28" r:id="rId56" display="https://www.the-numbers.com/box-office-chart/daily/2023/09/01" xr:uid="{BAD70F0A-6A80-EF4C-88F6-DA6B51EC454D}"/>
    <hyperlink ref="B29" r:id="rId57" display="https://www.the-numbers.com/movie/Nun-II-The-(2023)" xr:uid="{5ECC5E1A-EE79-F447-9710-426E2CDA6F60}"/>
    <hyperlink ref="C29" r:id="rId58" display="https://www.the-numbers.com/box-office-chart/daily/2023/09/08" xr:uid="{7BBC41C7-72D0-434D-98D8-77257C56D20A}"/>
    <hyperlink ref="B30" r:id="rId59" display="https://www.the-numbers.com/movie/Marvels-The-(2023)" xr:uid="{968D53DA-E53C-6844-AF91-B7E815377105}"/>
    <hyperlink ref="C30" r:id="rId60" display="https://www.the-numbers.com/box-office-chart/daily/2023/11/10" xr:uid="{EE99B859-920D-8743-84A8-BCB022D0C056}"/>
    <hyperlink ref="B31" r:id="rId61" display="https://www.the-numbers.com/movie/Meg-2-The-Trench-(2023)" xr:uid="{809F2D3D-1DF0-6048-BC1B-3C74C09B448E}"/>
    <hyperlink ref="C31" r:id="rId62" display="https://www.the-numbers.com/box-office-chart/daily/2023/08/04" xr:uid="{FF7823CB-75FE-BD42-9BAD-29A9E16D1751}"/>
    <hyperlink ref="B32" r:id="rId63" display="https://www.the-numbers.com/movie/Insidious-The-Red-Door-(2023)" xr:uid="{71989DC6-7EBB-6441-AD4C-9E588C08EBB8}"/>
    <hyperlink ref="C32" r:id="rId64" display="https://www.the-numbers.com/box-office-chart/daily/2023/07/07" xr:uid="{02490E30-CD03-844F-8F1C-5E3DCE1DB17D}"/>
    <hyperlink ref="B33" r:id="rId65" display="https://www.the-numbers.com/movie/Aquaman-and-the-Lost-Kingdom-(2023)" xr:uid="{54D725D1-4320-904F-8642-AF226F959C62}"/>
    <hyperlink ref="C33" r:id="rId66" display="https://www.the-numbers.com/box-office-chart/daily/2023/12/22" xr:uid="{0EF3736E-7251-244F-B7BF-512F7ECB92E9}"/>
    <hyperlink ref="B34" r:id="rId67" display="https://www.the-numbers.com/movie/Blue-Beetle-(2023)" xr:uid="{89D6BB1E-CBC3-FA42-BE75-F91AE5AF78C0}"/>
    <hyperlink ref="C34" r:id="rId68" display="https://www.the-numbers.com/box-office-chart/daily/2023/08/18" xr:uid="{DD7687D0-3D7A-2246-827B-746C0B6FA84F}"/>
    <hyperlink ref="B35" r:id="rId69" display="https://www.the-numbers.com/movie/Haunted-Mansion-(2023)" xr:uid="{7C3AD0B3-9164-8F42-AB76-9929AB660306}"/>
    <hyperlink ref="C35" r:id="rId70" display="https://www.the-numbers.com/box-office-chart/daily/2023/07/28" xr:uid="{9A51182B-E515-BE47-95DF-C7EE504698DD}"/>
    <hyperlink ref="B36" r:id="rId71" display="https://www.the-numbers.com/movie/Evil-Dead-Rise-(2023)" xr:uid="{D47E7A8D-AAAA-EC49-8645-7779CC1C506B}"/>
    <hyperlink ref="C36" r:id="rId72" display="https://www.the-numbers.com/box-office-chart/daily/2023/04/21" xr:uid="{AE3CE2F7-B08C-DA49-9263-23C63F3FDE6F}"/>
    <hyperlink ref="B37" r:id="rId73" display="https://www.the-numbers.com/movie/Killers-of-the-Flower-Moon-(2023)" xr:uid="{02BF2065-49DF-354B-B71D-D6CC1E043A2C}"/>
    <hyperlink ref="C37" r:id="rId74" display="https://www.the-numbers.com/box-office-chart/daily/2023/10/20" xr:uid="{2D399A0C-5A12-FF46-84A1-C58C4A8254BC}"/>
    <hyperlink ref="B38" r:id="rId75" display="https://www.the-numbers.com/movie/Exorcist-Believer-The-(2023)" xr:uid="{055CEE24-88E5-4345-80C3-03526E758860}"/>
    <hyperlink ref="C38" r:id="rId76" display="https://www.the-numbers.com/box-office-chart/daily/2023/10/06" xr:uid="{3575E0B9-379E-8D47-BDDE-2DE6A3C6C5F4}"/>
    <hyperlink ref="B39" r:id="rId77" display="https://www.the-numbers.com/movie/Paw-Patrol-The-Mighty-Movie-(2023)" xr:uid="{E4D3166C-6E24-4D47-A770-61AD35388BDD}"/>
    <hyperlink ref="C39" r:id="rId78" display="https://www.the-numbers.com/box-office-chart/daily/2023/09/29" xr:uid="{305B29B2-F5BD-684A-9A5B-C983B825B05F}"/>
    <hyperlink ref="B40" r:id="rId79" display="https://www.the-numbers.com/movie/Cocaine-Bear-(2023)" xr:uid="{30040B0C-A383-D344-93CA-7C27B96EA20C}"/>
    <hyperlink ref="C40" r:id="rId80" display="https://www.the-numbers.com/box-office-chart/daily/2023/02/24" xr:uid="{B45EA482-82E3-E345-A31E-120B1B0DF361}"/>
    <hyperlink ref="B41" r:id="rId81" display="https://www.the-numbers.com/movie/Man-Called-Otto-A-(2022)" xr:uid="{87A6F377-3792-6243-ABE1-0EE992E265B2}"/>
    <hyperlink ref="C41" r:id="rId82" display="https://www.the-numbers.com/box-office-chart/daily/2023/01/06" xr:uid="{F3586D4E-34B5-B147-8F2E-A11A81E0C2DD}"/>
    <hyperlink ref="B42" r:id="rId83" display="https://www.the-numbers.com/movie/Wish-(2023)" xr:uid="{8CC9795A-A02C-AA48-ADF3-B851AF140474}"/>
    <hyperlink ref="C42" r:id="rId84" display="https://www.the-numbers.com/box-office-chart/daily/2023/11/22" xr:uid="{D6515F2F-AC83-7B4D-9F58-DE9B7EEAC503}"/>
    <hyperlink ref="B43" r:id="rId85" display="https://www.the-numbers.com/movie/Napoleon-(2023)" xr:uid="{4EB04C21-21AC-E246-9B78-4F9B37DCB479}"/>
    <hyperlink ref="C43" r:id="rId86" display="https://www.the-numbers.com/box-office-chart/daily/2023/11/22" xr:uid="{75D17167-3C82-774F-AC79-96823FA3D2CE}"/>
    <hyperlink ref="B44" r:id="rId87" display="https://www.the-numbers.com/movie/Shazam-Fury-of-the-Gods-(2022)" xr:uid="{5CA36819-6F33-3D44-BB06-DCADE8C91149}"/>
    <hyperlink ref="C44" r:id="rId88" display="https://www.the-numbers.com/box-office-chart/daily/2023/03/17" xr:uid="{8AF603C7-2076-9541-BE03-1D713310FA0F}"/>
    <hyperlink ref="B45" r:id="rId89" display="https://www.the-numbers.com/movie/Migration-(2023)" xr:uid="{6A008315-337C-D64B-BD41-73754F5EB49B}"/>
    <hyperlink ref="C45" r:id="rId90" display="https://www.the-numbers.com/box-office-chart/daily/2023/12/22" xr:uid="{4808C392-44F7-EB40-BC0E-3320652206D6}"/>
    <hyperlink ref="B46" r:id="rId91" display="https://www.the-numbers.com/movie/Saw-X-(2023)" xr:uid="{65A17945-7DA4-8143-9110-B2041D681605}"/>
    <hyperlink ref="C46" r:id="rId92" display="https://www.the-numbers.com/box-office-chart/daily/2023/09/29" xr:uid="{4A847D32-059B-F342-B287-46758EB816E4}"/>
    <hyperlink ref="B47" r:id="rId93" display="https://www.the-numbers.com/movie/Air-(2023)" xr:uid="{915A74ED-338F-0842-8929-3CF3A9D92017}"/>
    <hyperlink ref="C47" r:id="rId94" display="https://www.the-numbers.com/box-office-chart/daily/2023/04/05" xr:uid="{CCEBEE87-D116-244C-B5C3-DBE419B2B6C1}"/>
    <hyperlink ref="B48" r:id="rId95" display="https://www.the-numbers.com/movie/Jesus-Revolution-(2022)" xr:uid="{79E1769B-8505-F14A-ADCF-905615CD46F3}"/>
    <hyperlink ref="C48" r:id="rId96" display="https://www.the-numbers.com/box-office-chart/daily/2023/02/24" xr:uid="{A3FE3072-7565-A946-A4BC-C85144AF29F3}"/>
    <hyperlink ref="B49" r:id="rId97" display="https://www.the-numbers.com/movie/No-Hard-Feelings-(2023)" xr:uid="{E5B5B6B4-81C9-804A-83D0-1CAEF158C80E}"/>
    <hyperlink ref="C49" r:id="rId98" display="https://www.the-numbers.com/box-office-chart/daily/2023/06/23" xr:uid="{B4671F1B-905E-6D42-B1AC-7F8065EF80D0}"/>
    <hyperlink ref="B50" r:id="rId99" display="https://www.the-numbers.com/movie/Talk-To-Me-(2022-United-Kingdom)" xr:uid="{FDDEB6F5-8701-2147-89DF-2DFAF80CCF21}"/>
    <hyperlink ref="C50" r:id="rId100" display="https://www.the-numbers.com/box-office-chart/daily/2023/07/28" xr:uid="{8B7C1B40-48AA-B34E-A667-16EEF1315F91}"/>
    <hyperlink ref="B51" r:id="rId101" display="https://www.the-numbers.com/movie/Godzilla-Minus-One-(2023-Japan)" xr:uid="{23616109-73DD-7D42-B010-7FBC57E4F60E}"/>
    <hyperlink ref="C51" r:id="rId102" display="https://www.the-numbers.com/box-office-chart/daily/2023/12/01" xr:uid="{8ACC8B47-94A7-624A-BA26-7805EDD03B2D}"/>
    <hyperlink ref="B52" r:id="rId103" display="https://www.the-numbers.com/movie/Gran-Turismo-Based-on-a-True-Story-(2023)" xr:uid="{0C6FE658-5801-1442-A81E-8945BF1D5A79}"/>
    <hyperlink ref="C52" r:id="rId104" display="https://www.the-numbers.com/box-office-chart/daily/2023/08/25" xr:uid="{273CDF97-BE92-994D-9D25-58AA5F9F07FA}"/>
    <hyperlink ref="B53" r:id="rId105" display="https://www.the-numbers.com/movie/Color-Purple-The-(2023)" xr:uid="{90B9E9BC-CC32-9844-8298-DE4D3E64D121}"/>
    <hyperlink ref="C53" r:id="rId106" display="https://www.the-numbers.com/box-office-chart/daily/2023/12/25" xr:uid="{1E658C8A-087D-1A46-91C4-80FECCA38C22}"/>
    <hyperlink ref="B54" r:id="rId107" display="https://www.the-numbers.com/movie/Boogeyman-The-(2023)" xr:uid="{6931ED35-1453-2E45-B303-D5D3F94037B0}"/>
    <hyperlink ref="C54" r:id="rId108" display="https://www.the-numbers.com/box-office-chart/daily/2023/06/02" xr:uid="{94CB9FEE-B2D0-9E4E-98A5-BAB02B848DC6}"/>
    <hyperlink ref="B55" r:id="rId109" display="https://www.the-numbers.com/movie/Haunting-in-Venice-A-(2023)" xr:uid="{56949001-72C3-FE44-A71D-EBEBCF9CAA76}"/>
    <hyperlink ref="C55" r:id="rId110" display="https://www.the-numbers.com/box-office-chart/daily/2023/09/15" xr:uid="{A1182427-C3AC-8F4C-BD06-9EDC8D77A739}"/>
    <hyperlink ref="B56" r:id="rId111" display="https://www.the-numbers.com/movie/Creator-The-(2023)" xr:uid="{AED72EF5-2BAD-2F42-93BF-DA20FBFA8FA5}"/>
    <hyperlink ref="C56" r:id="rId112" display="https://www.the-numbers.com/box-office-chart/daily/2023/09/29" xr:uid="{C823D162-2D4E-F240-8C70-4519276B4E78}"/>
    <hyperlink ref="B57" r:id="rId113" display="https://www.the-numbers.com/movie/80-for-Brady-(2023)" xr:uid="{AF044212-3F10-2245-8042-251CB1205555}"/>
    <hyperlink ref="C57" r:id="rId114" display="https://www.the-numbers.com/box-office-chart/daily/2023/02/03" xr:uid="{620A6239-2647-5341-B130-F850F1D6A4F7}"/>
    <hyperlink ref="B58" r:id="rId115" display="https://www.the-numbers.com/movie/Boy-and-the-Heron-The-(2023-Japan)" xr:uid="{0DF27B88-6A1E-8B44-93DD-3F52DBAA2731}"/>
    <hyperlink ref="C58" r:id="rId116" display="https://www.the-numbers.com/box-office-chart/daily/2023/12/08" xr:uid="{0CC81FCD-8EAD-3A49-A6EA-BB220C6E5814}"/>
    <hyperlink ref="B59" r:id="rId117" display="https://www.the-numbers.com/movie/Knock-at-the-Cabin-(2023)" xr:uid="{368B460A-AC32-5E47-A49C-F00F17FE0E6C}"/>
    <hyperlink ref="C59" r:id="rId118" display="https://www.the-numbers.com/box-office-chart/daily/2023/02/03" xr:uid="{4E1DFE85-6F71-D845-AFFA-5A4AC6934B1D}"/>
    <hyperlink ref="B60" r:id="rId119" display="https://www.the-numbers.com/movie/Renaissance-A-Film-by-Beyonce-(2023)" xr:uid="{367BB079-ED14-AD4C-8838-274DBE69B864}"/>
    <hyperlink ref="C60" r:id="rId120" display="https://www.the-numbers.com/box-office-chart/daily/2023/12/01" xr:uid="{BDD85435-BCC8-7F4E-B1A5-A563EB64917F}"/>
    <hyperlink ref="B61" r:id="rId121" display="https://www.the-numbers.com/movie/Missing-(2023)" xr:uid="{F61945A7-A0F5-AB45-9D59-E4DC000A1F7E}"/>
    <hyperlink ref="C61" r:id="rId122" display="https://www.the-numbers.com/box-office-chart/daily/2023/01/20" xr:uid="{EA522AE8-B523-114E-AF6E-139A7AD0F848}"/>
    <hyperlink ref="B62" r:id="rId123" display="https://www.the-numbers.com/movie/Plane-(2023)" xr:uid="{E4036CF7-CE10-2742-B49C-9CA2904933C6}"/>
    <hyperlink ref="C62" r:id="rId124" display="https://www.the-numbers.com/box-office-chart/daily/2023/01/13" xr:uid="{39D004F4-34EC-E945-844F-977E455EF7CE}"/>
    <hyperlink ref="B63" r:id="rId125" display="https://www.the-numbers.com/movie/65-(2022)" xr:uid="{73F6E2A6-9AC8-DA49-9AB4-600C4EF1D44D}"/>
    <hyperlink ref="C63" r:id="rId126" display="https://www.the-numbers.com/box-office-chart/daily/2023/03/10" xr:uid="{1B4E90D9-0B90-294B-84EA-C9B486E0A6F0}"/>
    <hyperlink ref="B64" r:id="rId127" display="https://www.the-numbers.com/movie/Thanksgiving-(2023)" xr:uid="{05007E05-9110-2A47-AE97-85784767B9B4}"/>
    <hyperlink ref="C64" r:id="rId128" display="https://www.the-numbers.com/box-office-chart/daily/2023/11/17" xr:uid="{C0026120-0F96-B14A-9DED-E373006DB2CF}"/>
    <hyperlink ref="B65" r:id="rId129" display="https://www.the-numbers.com/movie/My-Big-Fat-Greek-Wedding-3-(2023)" xr:uid="{C9EA67B1-49E5-9E49-9C77-EEF3AE3F97CA}"/>
    <hyperlink ref="C65" r:id="rId130" display="https://www.the-numbers.com/box-office-chart/daily/2023/09/08" xr:uid="{17D301CF-FA66-EB41-92F7-3BC6B7E7C3EA}"/>
    <hyperlink ref="B66" r:id="rId131" display="https://www.the-numbers.com/movie/Asteroid-City-(2023)" xr:uid="{80ED7A62-7A48-4445-A276-DD6EB043C076}"/>
    <hyperlink ref="C66" r:id="rId132" display="https://www.the-numbers.com/box-office-chart/daily/2023/06/16" xr:uid="{18D93A3A-0E22-F04C-9940-4544DB74F8BE}"/>
    <hyperlink ref="B67" r:id="rId133" display="https://www.the-numbers.com/movie/Magic-Mikes-Last-Dance-(2023)" xr:uid="{9621712E-92B0-9C4B-A4ED-2C9112AC2B7B}"/>
    <hyperlink ref="C67" r:id="rId134" display="https://www.the-numbers.com/box-office-chart/daily/2023/02/10" xr:uid="{35E6BDA9-0EB6-BE45-B192-AC4E2AB94C6C}"/>
    <hyperlink ref="B68" r:id="rId135" display="https://www.the-numbers.com/movie/Anyone-But-You-(2023)" xr:uid="{01946A14-B761-2E4A-982F-38F551181003}"/>
    <hyperlink ref="C68" r:id="rId136" display="https://www.the-numbers.com/box-office-chart/daily/2023/12/22" xr:uid="{F6BB0DBD-112E-DF48-9227-A5B14918A90B}"/>
    <hyperlink ref="B69" r:id="rId137" display="https://www.the-numbers.com/movie/Strays-(2023)" xr:uid="{33F760E6-1F2B-2445-9EAB-4A3D61DBAF0B}"/>
    <hyperlink ref="C69" r:id="rId138" display="https://www.the-numbers.com/box-office-chart/daily/2023/08/18" xr:uid="{CB7DFC6C-B694-FC47-9433-F0771AC7EE46}"/>
    <hyperlink ref="B70" r:id="rId139" display="https://www.the-numbers.com/movie/Boys-in-the-Boat-The-(2023)" xr:uid="{68022034-EAC9-884C-94B7-46E8EF2E40B3}"/>
    <hyperlink ref="C70" r:id="rId140" display="https://www.the-numbers.com/box-office-chart/daily/2023/12/25" xr:uid="{7060ABDD-63F2-454B-A4EC-07164EBBC761}"/>
    <hyperlink ref="B71" r:id="rId141" display="https://www.the-numbers.com/movie/Priscilla-(2023)" xr:uid="{BDC0D48A-5738-EF46-A846-2DEBF47EA122}"/>
    <hyperlink ref="C71" r:id="rId142" display="https://www.the-numbers.com/box-office-chart/daily/2023/10/27" xr:uid="{33E04635-0BD7-FF4A-AD38-76614993E711}"/>
    <hyperlink ref="B72" r:id="rId143" display="https://www.the-numbers.com/movie/Are-You-There-God-Its-Me-Margaret" xr:uid="{8502FEB3-BF1A-5643-ACE0-B162F5D5485D}"/>
    <hyperlink ref="C72" r:id="rId144" display="https://www.the-numbers.com/box-office-chart/daily/2023/04/28" xr:uid="{C48B1E97-2C5B-3645-BB32-76AB851E00ED}"/>
    <hyperlink ref="B73" r:id="rId145" display="https://www.the-numbers.com/movie/Popes-Exorcist-The-(2023)" xr:uid="{8EB7849E-FD97-0745-A039-B746D65FF310}"/>
    <hyperlink ref="C73" r:id="rId146" display="https://www.the-numbers.com/box-office-chart/daily/2023/04/14" xr:uid="{44F3717E-E61B-B443-9919-128451D6A942}"/>
    <hyperlink ref="B74" r:id="rId147" display="https://www.the-numbers.com/movie/Holdovers-The-(2023)" xr:uid="{2886ABF1-1B0E-6C4F-92D0-0E8169FB3DF1}"/>
    <hyperlink ref="C74" r:id="rId148" display="https://www.the-numbers.com/box-office-chart/daily/2023/10/27" xr:uid="{69297892-3C36-6249-8CE8-6BEEC34D9186}"/>
    <hyperlink ref="B75" r:id="rId149" display="https://www.the-numbers.com/movie/Blackening-The-(2023)" xr:uid="{A9A7F7EA-5163-3148-A652-4770C1B4D3A5}"/>
    <hyperlink ref="C75" r:id="rId150" display="https://www.the-numbers.com/box-office-chart/daily/2023/06/16" xr:uid="{CC6DB35A-5ECE-124D-BF08-8A7843FDDD8F}"/>
    <hyperlink ref="B76" r:id="rId151" display="https://www.the-numbers.com/movie/Book-Club-The-Next-Chapter-(2023)" xr:uid="{A31B9976-EAEE-A84B-8876-B68BC7A95945}"/>
    <hyperlink ref="C76" r:id="rId152" display="https://www.the-numbers.com/box-office-chart/daily/2023/05/12" xr:uid="{3C42FF36-7F57-C347-8CB7-572F66B736B5}"/>
    <hyperlink ref="B77" r:id="rId153" display="https://www.the-numbers.com/movie/Pathaan-(2023-India)" xr:uid="{B87A7756-0A06-1E4D-B3E4-D07F0F1D668C}"/>
    <hyperlink ref="C77" r:id="rId154" display="https://www.the-numbers.com/box-office-chart/daily/2023/01/25" xr:uid="{54B697AC-CC38-9749-A648-C5E2E89E3E1D}"/>
    <hyperlink ref="B78" r:id="rId155" display="https://www.the-numbers.com/movie/Black-Panther-Wakanda-Forever-(2022)" xr:uid="{62515D32-1CC4-954A-9F84-0F392591675D}"/>
    <hyperlink ref="C78" r:id="rId156" display="https://www.the-numbers.com/box-office-chart/daily/2022/11/11" xr:uid="{6EC28C0D-3514-8F40-9C82-AFB4B1B05106}"/>
    <hyperlink ref="B79" r:id="rId157" display="https://www.the-numbers.com/movie/Renfield" xr:uid="{027F7176-9D00-5844-88EB-A5677CD94AF1}"/>
    <hyperlink ref="C79" r:id="rId158" display="https://www.the-numbers.com/box-office-chart/daily/2023/04/14" xr:uid="{A13B4F8F-5155-8841-8DCD-764CF7ADA049}"/>
    <hyperlink ref="B80" r:id="rId159" display="https://www.the-numbers.com/movie/Blind-The-(2023)" xr:uid="{A7252D39-2B80-E64D-A986-4A19D0148EC9}"/>
    <hyperlink ref="C80" r:id="rId160" display="https://www.the-numbers.com/box-office-chart/daily/2023/09/28" xr:uid="{3BEBB6B3-7391-4A4C-AB85-A631656A9342}"/>
    <hyperlink ref="B81" r:id="rId161" display="https://www.the-numbers.com/movie/Demon-Slayer-Kimetsu-No-Yaiba-To-the-Swordsmith-Village-(2023-Japan)" xr:uid="{375E96B5-6320-8540-84B6-496A85970151}"/>
    <hyperlink ref="C81" r:id="rId162" display="https://www.the-numbers.com/box-office-chart/daily/2023/03/03" xr:uid="{C6736204-7570-0346-B154-21478258FB56}"/>
    <hyperlink ref="B82" r:id="rId163" display="https://www.the-numbers.com/movie/Guy-Ritchies-The-Covenant-(2023-United-Kingdom)" xr:uid="{C21E435D-CAAF-DC44-84F0-14442D6D4EB4}"/>
    <hyperlink ref="C82" r:id="rId164" display="https://www.the-numbers.com/box-office-chart/daily/2023/04/21" xr:uid="{F8448FB6-EF7B-6549-8E03-7A513DEF449A}"/>
    <hyperlink ref="B83" r:id="rId165" display="https://www.the-numbers.com/movie/Expend4bles-(2023)" xr:uid="{9E8C5821-B2FF-E84D-9381-21504F3DB6FA}"/>
    <hyperlink ref="C83" r:id="rId166" display="https://www.the-numbers.com/box-office-chart/daily/2023/09/22" xr:uid="{8BE898FD-999A-F249-8222-E80C612865F9}"/>
    <hyperlink ref="B84" r:id="rId167" display="https://www.the-numbers.com/movie/Champions-(2023)" xr:uid="{AD0751E9-7E7F-854D-A78B-150F7D1B5CB7}"/>
    <hyperlink ref="C84" r:id="rId168" display="https://www.the-numbers.com/box-office-chart/daily/2023/03/10" xr:uid="{499404D5-49F6-3849-8097-C8203D2DD44E}"/>
    <hyperlink ref="B85" r:id="rId169" display="https://www.the-numbers.com/movie/Iron-Claw-The-(2023)" xr:uid="{83171C8C-1266-9D49-A1FC-7B55B53841DA}"/>
    <hyperlink ref="C85" r:id="rId170" display="https://www.the-numbers.com/box-office-chart/daily/2023/12/22" xr:uid="{7B48E87B-0FBC-C044-B636-63C931575A27}"/>
    <hyperlink ref="B86" r:id="rId171" display="https://www.the-numbers.com/movie/Ruby-Gillman-Teenage-Kraken-(2023)" xr:uid="{B2813B0B-0790-B543-B5BC-D2CBE26E4676}"/>
    <hyperlink ref="C86" r:id="rId172" display="https://www.the-numbers.com/box-office-chart/daily/2023/06/30" xr:uid="{852D2C60-35FE-7143-BB50-13B89548AE88}"/>
    <hyperlink ref="B87" r:id="rId173" display="https://www.the-numbers.com/movie/Jawan-(2023-India)" xr:uid="{22E81E61-239C-DF42-9EB3-EA5B459F5D20}"/>
    <hyperlink ref="C87" r:id="rId174" display="https://www.the-numbers.com/box-office-chart/daily/2023/09/07" xr:uid="{6A012698-AF4D-484A-8E6E-1440DFF7B5B8}"/>
    <hyperlink ref="B88" r:id="rId175" display="https://www.the-numbers.com/movie/Titanic-(1997)" xr:uid="{A9CBC352-3433-9346-B6C0-0848215690B2}"/>
    <hyperlink ref="B89" r:id="rId176" display="https://www.the-numbers.com/movie/Animal-(2023-India)" xr:uid="{AACF7CA6-530F-164D-8136-F54CD305DA72}"/>
    <hyperlink ref="C89" r:id="rId177" display="https://www.the-numbers.com/box-office-chart/daily/2023/12/01" xr:uid="{10E6E7C9-5516-8844-AA93-0299A7DB78AD}"/>
    <hyperlink ref="B90" r:id="rId178" display="https://www.the-numbers.com/movie/Dumb-Money-(2023)" xr:uid="{04943FFD-782B-2140-BC1D-75B50D2F39F5}"/>
    <hyperlink ref="C90" r:id="rId179" display="https://www.the-numbers.com/box-office-chart/daily/2023/09/15" xr:uid="{FD2F370A-1341-4342-B0E4-8E9040624F66}"/>
    <hyperlink ref="B91" r:id="rId180" display="https://www.the-numbers.com/movie/Last-Voyage-of-the-Demeter-The" xr:uid="{E0B5100B-D7AC-6D4A-A1AC-7DA47A23B1B0}"/>
    <hyperlink ref="C91" r:id="rId181" display="https://www.the-numbers.com/box-office-chart/daily/2023/08/11" xr:uid="{E7EA6281-6E34-614B-9965-64B0E124A55C}"/>
    <hyperlink ref="B92" r:id="rId182" display="https://www.the-numbers.com/movie/Joy-Ride-(2023)" xr:uid="{B595F8B9-6790-F84E-ADA9-FCEEED7D3481}"/>
    <hyperlink ref="C92" r:id="rId183" display="https://www.the-numbers.com/box-office-chart/daily/2023/07/07" xr:uid="{EC5A8F88-BFBF-0645-BADE-41D87373AB16}"/>
    <hyperlink ref="B93" r:id="rId184" display="https://www.the-numbers.com/movie/Jurassic-Park-(1993)" xr:uid="{31B693A3-92CB-464A-895E-1B548BBD48A3}"/>
    <hyperlink ref="B94" r:id="rId185" display="https://www.the-numbers.com/movie/Whale-The-(2022)" xr:uid="{4BD59CC0-8FB5-4E4A-A4F5-208822167700}"/>
    <hyperlink ref="C94" r:id="rId186" display="https://www.the-numbers.com/box-office-chart/daily/2022/12/21" xr:uid="{29027937-66BB-1547-AC39-EBA3501E2498}"/>
    <hyperlink ref="B95" r:id="rId187" display="https://www.the-numbers.com/movie/About-My-Father-(2023)" xr:uid="{9AFA4938-BFD6-4943-AAF3-7D55EA5FCEB3}"/>
    <hyperlink ref="C95" r:id="rId188" display="https://www.the-numbers.com/box-office-chart/daily/2023/05/26" xr:uid="{FB4D55EA-E3FF-C148-A784-BC6B9F879AF8}"/>
    <hyperlink ref="B96" r:id="rId189" display="https://www.the-numbers.com/movie/His-Only-Son-(2023)" xr:uid="{3438839B-34F3-4A40-9485-CB833ABE0D9E}"/>
    <hyperlink ref="C96" r:id="rId190" display="https://www.the-numbers.com/box-office-chart/daily/2023/03/31" xr:uid="{E5BBB180-32D6-F249-A488-A486FB64C67E}"/>
    <hyperlink ref="B97" r:id="rId191" display="https://www.the-numbers.com/movie/Bottoms-(2023)" xr:uid="{279826C2-7E5E-3144-9F5E-6E575B2E19AC}"/>
    <hyperlink ref="C97" r:id="rId192" display="https://www.the-numbers.com/box-office-chart/daily/2023/08/25" xr:uid="{C4A93E54-7396-AE43-8985-086C8F9937EC}"/>
    <hyperlink ref="B98" r:id="rId193" display="https://www.the-numbers.com/movie/Shift-The-(2023)" xr:uid="{B7443C81-7114-B246-B254-D3BEAF31E5BC}"/>
    <hyperlink ref="C98" r:id="rId194" display="https://www.the-numbers.com/box-office-chart/daily/2023/12/01" xr:uid="{BCF0C9C0-6C9B-9845-9F1E-66956AB40920}"/>
    <hyperlink ref="B99" r:id="rId195" display="https://www.the-numbers.com/movie/After-Death-(2024)" xr:uid="{C9D8ADAA-2D58-2045-B3F6-0477345697FA}"/>
    <hyperlink ref="C99" r:id="rId196" display="https://www.the-numbers.com/box-office-chart/daily/2023/10/27" xr:uid="{C212F16E-285F-754F-A956-3B3851FE2F03}"/>
    <hyperlink ref="B100" r:id="rId197" display="https://www.the-numbers.com/movie/Saltburn-(2023)" xr:uid="{64918A1C-A1EE-2D44-BEB1-0A328B2F5023}"/>
    <hyperlink ref="C100" r:id="rId198" display="https://www.the-numbers.com/box-office-chart/daily/2023/11/17" xr:uid="{70DF32E0-294D-364F-9E02-D12306B14C39}"/>
    <hyperlink ref="B101" r:id="rId199" display="https://www.the-numbers.com/movie/Past-Lives-(2023)" xr:uid="{02D942D3-757F-434E-9E3F-0A7C316C48F7}"/>
    <hyperlink ref="C101" r:id="rId200" display="https://www.the-numbers.com/box-office-chart/daily/2023/06/02" xr:uid="{F10A412B-F7FF-F94F-8DCF-F6638741A033}"/>
    <hyperlink ref="B102" r:id="rId201" display="https://www.the-numbers.com/movie/Suzume-(2022-Japan)" xr:uid="{64C65610-A767-8949-9FD4-7D53EDEFCBC1}"/>
    <hyperlink ref="C102" r:id="rId202" display="https://www.the-numbers.com/box-office-chart/daily/2023/04/14" xr:uid="{205E204D-2341-BB42-A51D-3A6D77E34A97}"/>
    <hyperlink ref="B103" r:id="rId203" display="https://www.the-numbers.com/movie/Ferrari-(2023)" xr:uid="{20817328-8BD6-0C47-A2BD-8312AFC72219}"/>
    <hyperlink ref="C103" r:id="rId204" display="https://www.the-numbers.com/box-office-chart/daily/2023/12/25" xr:uid="{6A8971CC-F0D9-3D47-9D65-CF6841C83592}"/>
    <hyperlink ref="B104" r:id="rId205" display="https://www.the-numbers.com/movie/Machine-The-(2023)" xr:uid="{3F8433B5-7B3D-F142-9850-9508828D1CA0}"/>
    <hyperlink ref="C104" r:id="rId206" display="https://www.the-numbers.com/box-office-chart/daily/2023/05/26" xr:uid="{BD70558A-4026-3C43-8B41-3C5E02EE4940}"/>
    <hyperlink ref="B105" r:id="rId207" display="https://www.the-numbers.com/movie/Whitney-Houston-I-Wanna-Dance-With-Somebody-(2022)" xr:uid="{848BE3C0-09D5-BF4D-9CCD-099827888680}"/>
    <hyperlink ref="C105" r:id="rId208" display="https://www.the-numbers.com/box-office-chart/daily/2022/12/23" xr:uid="{A0958C8D-20D6-F943-B399-EC410509436E}"/>
    <hyperlink ref="B106" r:id="rId209" display="https://www.the-numbers.com/movie/Poor-Things-(2023)" xr:uid="{8F39FE37-1C57-8744-B1D5-CF5F53F71BD5}"/>
    <hyperlink ref="C106" r:id="rId210" display="https://www.the-numbers.com/box-office-chart/daily/2023/12/08" xr:uid="{32B07BB3-D851-9E4D-AF82-EABABEE4D38A}"/>
    <hyperlink ref="B107" r:id="rId211" display="https://www.the-numbers.com/movie/Nightmare-Before-Christmas-The" xr:uid="{E74EA0DE-B650-DA49-8833-F9F7352B8FC4}"/>
    <hyperlink ref="B108" r:id="rId212" display="https://www.the-numbers.com/movie/House-Party-(2023)" xr:uid="{23EC6949-49E2-5541-A2DC-B53ED061B6E7}"/>
    <hyperlink ref="C108" r:id="rId213" display="https://www.the-numbers.com/box-office-chart/daily/2023/01/13" xr:uid="{784BDDE6-8E34-3B40-BF64-3C35E2C6CE7E}"/>
    <hyperlink ref="B109" r:id="rId214" display="https://www.the-numbers.com/movie/Radical-(2023-Mexico)" xr:uid="{C8F6EA57-64FA-074E-AA1D-05A15925725D}"/>
    <hyperlink ref="C109" r:id="rId215" display="https://www.the-numbers.com/box-office-chart/daily/2023/11/03" xr:uid="{F4346E16-2D44-414B-8B09-FDA9007EC355}"/>
    <hyperlink ref="B110" r:id="rId216" display="https://www.the-numbers.com/movie/Salaar-Cease-Fire-Part-1-(2023-India)" xr:uid="{7145554E-ACAB-6046-BB48-77EC92502816}"/>
    <hyperlink ref="C110" r:id="rId217" display="https://www.the-numbers.com/box-office-chart/daily/2023/12/22" xr:uid="{120AD392-3B03-4043-94C0-8948D7904DCA}"/>
    <hyperlink ref="B111" r:id="rId218" display="https://www.the-numbers.com/movie/Beau-is-Afraid-(2023)" xr:uid="{34014720-513F-D340-9BB3-39CE69834C57}"/>
    <hyperlink ref="C111" r:id="rId219" display="https://www.the-numbers.com/box-office-chart/daily/2023/04/14" xr:uid="{52E7E5A8-C038-A24E-80C4-06B280E10E45}"/>
    <hyperlink ref="B112" r:id="rId220" display="https://www.the-numbers.com/movie/Silent-Night-(2023)" xr:uid="{C9A3EE83-6A90-1441-BED5-7A075F27638F}"/>
    <hyperlink ref="C112" r:id="rId221" display="https://www.the-numbers.com/box-office-chart/daily/2023/12/01" xr:uid="{3C89D58B-ED80-E545-924E-D4F8AD6832FC}"/>
    <hyperlink ref="B113" r:id="rId222" display="https://www.the-numbers.com/movie/BTS-Yet-to-Come-in-Cinemas-(2023-South-Korea)" xr:uid="{0DB24666-9B39-9749-880E-3E4D85FD26C4}"/>
    <hyperlink ref="C113" r:id="rId223" display="https://www.the-numbers.com/box-office-chart/daily/2023/02/01" xr:uid="{7C86D7E9-941D-274C-9C31-E0D32B408ED4}"/>
    <hyperlink ref="B114" r:id="rId224" display="https://www.the-numbers.com/movie/Hill-The-(2023)" xr:uid="{94C6E17C-1AFC-C844-A36A-1561260EDEC6}"/>
    <hyperlink ref="C114" r:id="rId225" display="https://www.the-numbers.com/box-office-chart/daily/2023/08/25" xr:uid="{48B87909-47FF-4648-88AD-DED77A22206F}"/>
    <hyperlink ref="B115" r:id="rId226" display="https://www.the-numbers.com/movie/Sisu-(2023-Finland)" xr:uid="{B160065D-B5C4-7145-A897-2E1B0E1596BF}"/>
    <hyperlink ref="C115" r:id="rId227" display="https://www.the-numbers.com/box-office-chart/daily/2023/04/28" xr:uid="{23315665-D47B-BA47-9573-49142A34C76A}"/>
    <hyperlink ref="B116" r:id="rId228" display="https://www.the-numbers.com/movie/Star-Wars-Ep-VI-Return-of-the-Jedi" xr:uid="{7997143C-CA6B-9C40-9A6B-67B06A617FE0}"/>
    <hyperlink ref="B117" r:id="rId229" display="https://www.the-numbers.com/movie/Everything-Everywhere-All-At-Once-(2022)" xr:uid="{C2310207-BBBC-A94A-9D91-A033A54CE2A5}"/>
    <hyperlink ref="C117" r:id="rId230" display="https://www.the-numbers.com/box-office-chart/daily/2022/03/25" xr:uid="{44E9F24A-502E-6D46-9CDE-9456207BE147}"/>
    <hyperlink ref="B118" r:id="rId231" display="https://www.the-numbers.com/movie/Dunki-(2023-India)" xr:uid="{BAEB17CE-87D6-8F44-AA78-7C88AFC3F060}"/>
    <hyperlink ref="C118" r:id="rId232" display="https://www.the-numbers.com/box-office-chart/daily/2023/12/21" xr:uid="{44BCA0E0-7AB8-FE4E-8D77-F46911276615}"/>
    <hyperlink ref="B119" r:id="rId233" display="https://www.the-numbers.com/movie/Retribution-(2023)" xr:uid="{B90AD532-6D7E-304B-A33F-0C7B9F29542A}"/>
    <hyperlink ref="C119" r:id="rId234" display="https://www.the-numbers.com/box-office-chart/daily/2023/08/25" xr:uid="{1822F2E5-7EBB-174C-B4D9-2A9B1096C98E}"/>
    <hyperlink ref="B120" r:id="rId235" display="https://www.the-numbers.com/movie/Next-Goal-Wins-(US-Film)" xr:uid="{79B84770-1991-C945-892B-C33B756E0985}"/>
    <hyperlink ref="C120" r:id="rId236" display="https://www.the-numbers.com/box-office-chart/daily/2023/11/17" xr:uid="{13DE4DAE-3BD0-DC4B-8730-E4AE24E2A0EB}"/>
    <hyperlink ref="B121" r:id="rId237" display="https://www.the-numbers.com/movie/Babylon-(2022)" xr:uid="{7991403A-4323-8440-B965-923F923A4424}"/>
    <hyperlink ref="C121" r:id="rId238" display="https://www.the-numbers.com/box-office-chart/daily/2022/12/23" xr:uid="{41CA3EA9-6A38-E443-A2D9-635AC80A6D83}"/>
    <hyperlink ref="B122" r:id="rId239" display="https://www.the-numbers.com/movie/Operation-Fortune-Ruse-de-guerre-(2022)" xr:uid="{EB699D3B-C197-4841-95EA-9F100EA747CD}"/>
    <hyperlink ref="C122" r:id="rId240" display="https://www.the-numbers.com/box-office-chart/daily/2022/12/31" xr:uid="{DCDF73E8-775F-4F42-AFE1-DCC4DF4C32D8}"/>
    <hyperlink ref="B123" r:id="rId241" display="https://www.the-numbers.com/movie/Coraline" xr:uid="{8F303D83-D230-7C46-B573-B59003804D11}"/>
    <hyperlink ref="C123" r:id="rId242" display="https://www.the-numbers.com/box-office-chart/daily/2009/02/06" xr:uid="{5844E9F0-F036-684E-8877-DF08199D5536}"/>
    <hyperlink ref="B124" r:id="rId243" display="https://www.the-numbers.com/movie/Love-Again-(2023)" xr:uid="{99BBAA79-983C-6C4C-B83B-B343C767347F}"/>
    <hyperlink ref="C124" r:id="rId244" display="https://www.the-numbers.com/box-office-chart/daily/2023/05/05" xr:uid="{2F41C64D-4779-8644-A1D4-54F734ACA37E}"/>
    <hyperlink ref="B125" r:id="rId245" display="https://www.the-numbers.com/movie/Journey-to-Bethlehem-(2023)" xr:uid="{D837C97A-2407-0942-ABF2-740C8E85934E}"/>
    <hyperlink ref="C125" r:id="rId246" display="https://www.the-numbers.com/box-office-chart/daily/2023/11/10" xr:uid="{671E529E-F6A4-7546-A47E-F9ED340D1D1B}"/>
    <hyperlink ref="B126" r:id="rId247" display="https://www.the-numbers.com/movie/Dream-Scenario-(2023)" xr:uid="{29585A3A-6C1A-9B48-B45A-73A430A1A00F}"/>
    <hyperlink ref="C126" r:id="rId248" display="https://www.the-numbers.com/box-office-chart/daily/2023/11/10" xr:uid="{0818EF77-FE84-B648-B8E6-AEEAF7B9DEAC}"/>
    <hyperlink ref="B127" r:id="rId249" display="https://www.the-numbers.com/movie/Fabelmans-The-(2022)" xr:uid="{A1971F49-F579-4A42-A5C7-2A8B2813F710}"/>
    <hyperlink ref="C127" r:id="rId250" display="https://www.the-numbers.com/box-office-chart/daily/2022/11/11" xr:uid="{2F617EF0-70A2-9942-892B-B41713BAF079}"/>
    <hyperlink ref="B128" r:id="rId251" display="https://www.the-numbers.com/movie/Chosen-The-Season-3-Finale-(2023)" xr:uid="{F1869E54-5C11-2C4C-A78C-993721EF9E8B}"/>
    <hyperlink ref="C128" r:id="rId252" display="https://www.the-numbers.com/box-office-chart/daily/2023/02/02" xr:uid="{E79A7676-ECBF-4047-8F76-FA70E0270198}"/>
    <hyperlink ref="B129" r:id="rId253" display="https://www.the-numbers.com/movie/Nefarious-(2023)" xr:uid="{0C1FFE7A-A5C9-D548-9AC4-A423E0DF2573}"/>
    <hyperlink ref="C129" r:id="rId254" display="https://www.the-numbers.com/box-office-chart/daily/2023/04/14" xr:uid="{51B3944A-1282-C54D-A9E1-FD8C286EA7A4}"/>
    <hyperlink ref="B130" r:id="rId255" display="https://www.the-numbers.com/movie/Big-George-Foreman-The-Miraculous-Story-of-the-Once-and-Future-Heavyweight-Champion-of-the-World-(2023)" xr:uid="{9BDA4024-EE08-3246-9003-EE2D07094B77}"/>
    <hyperlink ref="C130" r:id="rId256" display="https://www.the-numbers.com/box-office-chart/daily/2023/04/28" xr:uid="{F6817BF8-8FA6-464E-BC11-2176BB762500}"/>
    <hyperlink ref="B131" r:id="rId257" display="https://www.the-numbers.com/movie/Waitress-The-Musical-(2023)" xr:uid="{FE282746-89CE-B446-8DA4-40D35A5F4B60}"/>
    <hyperlink ref="C131" r:id="rId258" display="https://www.the-numbers.com/box-office-chart/daily/2023/12/07" xr:uid="{101CC74C-177A-6145-A5CE-A2B8CB86496F}"/>
    <hyperlink ref="B132" r:id="rId259" display="https://www.the-numbers.com/movie/Tiger-3-(2023-India)" xr:uid="{FB107AC5-D2C5-F743-9EAB-F47BF0AED383}"/>
    <hyperlink ref="C132" r:id="rId260" display="https://www.the-numbers.com/box-office-chart/daily/2023/11/11" xr:uid="{785B349B-362C-B045-834F-BEF3555F743D}"/>
    <hyperlink ref="B133" r:id="rId261" display="https://www.the-numbers.com/movie/Women-Talking-(2022)" xr:uid="{E4100060-ADB8-7745-91C5-22385001F6F1}"/>
    <hyperlink ref="C133" r:id="rId262" display="https://www.the-numbers.com/box-office-chart/daily/2022/12/23" xr:uid="{BCE45541-8EE4-064B-B39A-41C3319FF004}"/>
    <hyperlink ref="B134" r:id="rId263" display="https://www.the-numbers.com/movie/Freelance-(2023)" xr:uid="{7A6AB8E5-910D-5E46-82BC-256FC5B81225}"/>
    <hyperlink ref="C134" r:id="rId264" display="https://www.the-numbers.com/box-office-chart/daily/2023/10/27" xr:uid="{9F5AE7B2-8E0A-7240-964E-DF28CC427896}"/>
    <hyperlink ref="B135" r:id="rId265" display="https://www.the-numbers.com/movie/Infinity-Pool-(2022-Canada)" xr:uid="{97353D90-FDF4-9248-8C69-4D23B38499FC}"/>
    <hyperlink ref="C135" r:id="rId266" display="https://www.the-numbers.com/box-office-chart/daily/2023/01/27" xr:uid="{209780D7-130C-2B4C-AE4A-F394E3CA2661}"/>
    <hyperlink ref="B136" r:id="rId267" display="https://www.the-numbers.com/movie/Wandering-Earth-The-2-(2023-China)" xr:uid="{AF43751E-E036-8B4A-9C73-3DFA5005683C}"/>
    <hyperlink ref="C136" r:id="rId268" display="https://www.the-numbers.com/box-office-chart/daily/2023/01/22" xr:uid="{9327361F-D024-F54F-A56F-9A897A0C3DE3}"/>
    <hyperlink ref="B137" r:id="rId269" display="https://www.the-numbers.com/movie/Mummies-(Spain-2023)" xr:uid="{C4BAC2E9-CCAF-4A4C-8516-463187F9AE7D}"/>
    <hyperlink ref="C137" r:id="rId270" display="https://www.the-numbers.com/box-office-chart/daily/2023/02/24" xr:uid="{054D4C1A-BE7A-3844-A289-C5EB4581372B}"/>
    <hyperlink ref="B138" r:id="rId271" display="https://www.the-numbers.com/movie/Hocus-Pocus-(1993)" xr:uid="{EFC0D44D-E1F9-2842-83B3-1DB198E381E1}"/>
    <hyperlink ref="B139" r:id="rId272" display="https://www.the-numbers.com/movie/You-Hurt-My-Feelings-(2023)" xr:uid="{9819C873-7384-C943-B8F3-60982E0AF6B4}"/>
    <hyperlink ref="C139" r:id="rId273" display="https://www.the-numbers.com/box-office-chart/daily/2023/05/26" xr:uid="{5CFE4CBD-496B-374B-AB3F-E75523EA7ADC}"/>
    <hyperlink ref="B140" r:id="rId274" display="https://www.the-numbers.com/movie/Kandahar-(2023)" xr:uid="{E163A977-BC0E-C442-9DE4-0F5DBA183F99}"/>
    <hyperlink ref="C140" r:id="rId275" display="https://www.the-numbers.com/box-office-chart/daily/2023/05/26" xr:uid="{954D74E0-6EDA-6346-999C-E68A33DD8EAC}"/>
    <hyperlink ref="B141" r:id="rId276" display="https://www.the-numbers.com/movie/Golda-(2023-United-Kingdom)" xr:uid="{3EE63C7E-3CA9-904F-9076-39BC40B37766}"/>
    <hyperlink ref="C141" r:id="rId277" display="https://www.the-numbers.com/box-office-chart/daily/2023/08/25" xr:uid="{ED5A62B1-217C-B84D-8F45-42E0393D8AE4}"/>
    <hyperlink ref="B142" r:id="rId278" display="https://www.the-numbers.com/movie/Christmas-with-the-Chosen-Holy-Night-(2023)" xr:uid="{D0AEE0AD-E39A-234A-A8EC-D5DD181073AF}"/>
    <hyperlink ref="C142" r:id="rId279" display="https://www.the-numbers.com/box-office-chart/daily/2023/12/12" xr:uid="{87EB7CC1-5936-A549-8766-0CD419562B54}"/>
    <hyperlink ref="B143" r:id="rId280" display="https://www.the-numbers.com/movie/It-Lives-Inside-(2023)" xr:uid="{0D76B239-33BE-2646-89C2-F96C98470E7F}"/>
    <hyperlink ref="C143" r:id="rId281" display="https://www.the-numbers.com/box-office-chart/daily/2023/09/22" xr:uid="{01383F09-09D0-2E47-A765-F50105E91A93}"/>
    <hyperlink ref="B144" r:id="rId282" display="https://www.the-numbers.com/movie/Hypnotic-(Dir-Robert-Rodriguez)" xr:uid="{FAF1E668-6B70-C143-A55F-176A1D13439B}"/>
    <hyperlink ref="C144" r:id="rId283" display="https://www.the-numbers.com/box-office-chart/daily/2023/05/12" xr:uid="{FCCF86A3-21BD-C54E-81BA-8C1504C36F69}"/>
    <hyperlink ref="B145" r:id="rId284" display="https://www.the-numbers.com/movie/Marlowe-(2023)" xr:uid="{2D663DF4-BDAE-FD4B-9614-ED90D66BE05A}"/>
    <hyperlink ref="C145" r:id="rId285" display="https://www.the-numbers.com/box-office-chart/daily/2023/02/15" xr:uid="{772C997A-1DE2-E84B-B80E-31594C5D7183}"/>
    <hyperlink ref="B146" r:id="rId286" display="https://www.the-numbers.com/movie/Amazing-Maurice-The-(2022-United-Kingdom)" xr:uid="{EB41AB02-24FA-564C-886D-BA64CDC6D99B}"/>
    <hyperlink ref="C146" r:id="rId287" display="https://www.the-numbers.com/box-office-chart/daily/2023/02/03" xr:uid="{1C6D77F8-1CCF-FF47-9A97-D44138D28604}"/>
    <hyperlink ref="B147" r:id="rId288" display="https://www.the-numbers.com/movie/Jailer-(2023-India)" xr:uid="{D995F8CB-B795-CA46-9EEE-577D51EEC387}"/>
    <hyperlink ref="C147" r:id="rId289" display="https://www.the-numbers.com/box-office-chart/daily/2023/08/09" xr:uid="{0C0CF01B-EB8B-FE4C-B2DE-71F60B604863}"/>
    <hyperlink ref="B148" r:id="rId290" display="https://www.the-numbers.com/movie/Theater-Camp-(2023)" xr:uid="{5D89F044-0322-6342-9550-E49FF0358BB7}"/>
    <hyperlink ref="C148" r:id="rId291" display="https://www.the-numbers.com/box-office-chart/daily/2023/07/14" xr:uid="{0150B8A4-F4D2-1947-B60D-6F2F399CB860}"/>
    <hyperlink ref="B149" r:id="rId292" display="https://www.the-numbers.com/movie/Ponniyin-Selvan-Part-Two-(2023-India)" xr:uid="{9FB67EFD-9A87-2C45-9887-6ABE32667D99}"/>
    <hyperlink ref="C149" r:id="rId293" display="https://www.the-numbers.com/box-office-chart/daily/2023/04/28" xr:uid="{68F1A936-1A4C-7E4D-B51D-B57FFF934E6E}"/>
    <hyperlink ref="B150" r:id="rId294" display="https://www.the-numbers.com/movie/Anatomie-d-une-chute-(2023-France)" xr:uid="{60B3615A-530B-8F4D-AE70-09AD09E2A587}"/>
    <hyperlink ref="C150" r:id="rId295" display="https://www.the-numbers.com/box-office-chart/daily/2023/10/13" xr:uid="{007A044A-49B2-1549-9036-92DFBCECC5A5}"/>
    <hyperlink ref="B151" r:id="rId296" display="https://www.the-numbers.com/movie/Left-Behind-Rise-of-the-Antichrist-(2022-Canada)" xr:uid="{4B3EECE5-B68B-3C43-9183-6BF352118BBD}"/>
    <hyperlink ref="C151" r:id="rId297" display="https://www.the-numbers.com/box-office-chart/daily/2023/01/26" xr:uid="{A6C7858A-FF8E-564C-A825-485B9329B9BF}"/>
    <hyperlink ref="B152" r:id="rId298" display="https://www.the-numbers.com/movie/Journey-The-A-Music-Special-(2023)" xr:uid="{D6DBBB97-A593-FF44-A8D9-B2A18229ED51}"/>
    <hyperlink ref="C152" r:id="rId299" display="https://www.the-numbers.com/box-office-chart/daily/2023/04/02" xr:uid="{8D9A9B15-4AD9-F844-8CB2-BFD812111A6A}"/>
    <hyperlink ref="B153" r:id="rId300" display="https://www.the-numbers.com/movie/Chevalier-(2023)" xr:uid="{716D373F-61EB-1A4C-AEBA-63780033269B}"/>
    <hyperlink ref="C153" r:id="rId301" display="https://www.the-numbers.com/box-office-chart/daily/2023/04/21" xr:uid="{2956CB1D-867B-8942-932D-642555F3D893}"/>
    <hyperlink ref="B154" r:id="rId302" display="https://www.the-numbers.com/movie/Mafia-Mamma-(2023)" xr:uid="{1747170C-DA18-1D4A-85C5-965ECADAF0D1}"/>
    <hyperlink ref="C154" r:id="rId303" display="https://www.the-numbers.com/box-office-chart/daily/2023/04/14" xr:uid="{FA8DEC1D-B858-884E-89BC-EA1154178E90}"/>
    <hyperlink ref="B155" r:id="rId304" display="https://www.the-numbers.com/movie/Thousand-and-One-A-(2023)" xr:uid="{42A8085C-3303-1440-8449-72EC2A51A344}"/>
    <hyperlink ref="C155" r:id="rId305" display="https://www.the-numbers.com/box-office-chart/daily/2023/03/31" xr:uid="{DE319652-7130-2040-93FD-FC95EB603166}"/>
    <hyperlink ref="B156" r:id="rId306" display="https://www.the-numbers.com/movie/Violent-Night-(2022)" xr:uid="{9DE0DC07-E191-B54A-83FE-C8F499D4E4F3}"/>
    <hyperlink ref="C156" r:id="rId307" display="https://www.the-numbers.com/box-office-chart/daily/2022/12/02" xr:uid="{5E30EF79-1ABC-294A-A774-9F62561DA1B6}"/>
    <hyperlink ref="B157" r:id="rId308" display="https://www.the-numbers.com/movie/What-Happens-Later-(2023)" xr:uid="{A640CB38-E096-AA43-9E28-89903493D984}"/>
    <hyperlink ref="C157" r:id="rId309" display="https://www.the-numbers.com/box-office-chart/daily/2023/11/03" xr:uid="{8F930C66-9EAB-FE4D-BE41-47814A1B35E0}"/>
    <hyperlink ref="B158" r:id="rId310" display="https://www.the-numbers.com/movie/Rocky-Aur-Rani-Kii-Prem-Kahaani-(2023-India)" xr:uid="{3E508AF3-F625-DD4D-ACBB-154D47BA8F31}"/>
    <hyperlink ref="C158" r:id="rId311" display="https://www.the-numbers.com/box-office-chart/daily/2023/07/28" xr:uid="{FD5CD707-1F40-254F-A89E-E02FB3BA7043}"/>
    <hyperlink ref="B159" r:id="rId312" display="https://www.the-numbers.com/movie/2023-Oscar-Shorts-(2023)" xr:uid="{25AF53CA-7C0C-2745-99B4-5DE1E4CE7BC7}"/>
    <hyperlink ref="C159" r:id="rId313" display="https://www.the-numbers.com/box-office-chart/daily/2023/02/17" xr:uid="{1CAB3A1B-477B-EB4F-B091-CFB0A0D9909C}"/>
    <hyperlink ref="B160" r:id="rId314" display="https://www.the-numbers.com/movie/Elf-(2003)" xr:uid="{A90A7934-0F7C-4044-A64C-E86DC3CCA0BC}"/>
    <hyperlink ref="C160" r:id="rId315" display="https://www.the-numbers.com/box-office-chart/daily/2003/11/07" xr:uid="{27DDB035-BEB9-264E-9644-21154C64A721}"/>
    <hyperlink ref="B161" r:id="rId316" display="https://www.the-numbers.com/movie/Living-(2022-United-Kingdom)" xr:uid="{362ED453-A9EB-A245-BC98-B875F916FFB7}"/>
    <hyperlink ref="C161" r:id="rId317" display="https://www.the-numbers.com/box-office-chart/daily/2022/12/23" xr:uid="{9816CB3D-553F-A54B-BF5B-8225D51CB664}"/>
    <hyperlink ref="B162" r:id="rId318" display="https://www.the-numbers.com/movie/Menu-The" xr:uid="{A3C8CEDF-42AA-2944-8179-BE482EC004FE}"/>
    <hyperlink ref="C162" r:id="rId319" display="https://www.the-numbers.com/box-office-chart/daily/2022/11/18" xr:uid="{C92CB6E6-AC40-C941-B067-60589E22451B}"/>
    <hyperlink ref="B163" r:id="rId320" display="https://www.the-numbers.com/movie/Come-Out-in-Jesus-Name-(2023)" xr:uid="{55183248-2744-E342-87A0-4588C9D643FF}"/>
    <hyperlink ref="C163" r:id="rId321" display="https://www.the-numbers.com/box-office-chart/daily/2023/03/13" xr:uid="{7BA42169-8CA6-DA47-BFBC-9A1825B94EA9}"/>
    <hyperlink ref="B164" r:id="rId322" display="https://www.the-numbers.com/movie/Tu-Jhoothi-Main-Makkaar-(2023-India)" xr:uid="{83861CE0-8520-884F-9FDB-B55748EF6953}"/>
    <hyperlink ref="C164" r:id="rId323" display="https://www.the-numbers.com/box-office-chart/daily/2023/03/08" xr:uid="{7EF1113E-A141-E942-B807-4BB7E1414D3B}"/>
    <hyperlink ref="B165" r:id="rId324" display="https://www.the-numbers.com/movie/Miracle-Club-The-(2023-Ireland)" xr:uid="{E2446CD4-AA2B-AA4A-9E8A-422A55D68166}"/>
    <hyperlink ref="C165" r:id="rId325" display="https://www.the-numbers.com/box-office-chart/daily/2023/07/14" xr:uid="{49879612-0468-7442-806C-ED07C7BC8928}"/>
    <hyperlink ref="B166" r:id="rId326" display="https://www.the-numbers.com/movie/Blackberry-(2023)" xr:uid="{E07EC81D-64B8-CA49-82F0-BA6103FDE5A6}"/>
    <hyperlink ref="C166" r:id="rId327" display="https://www.the-numbers.com/box-office-chart/daily/2023/05/12" xr:uid="{F7DBCD9B-9984-2940-BEE6-3483AE61A760}"/>
    <hyperlink ref="B167" r:id="rId328" display="https://www.the-numbers.com/movie/Chocolat-(1988)" xr:uid="{42606DFD-4D3F-2E44-BA57-872BCEEE2DA4}"/>
    <hyperlink ref="B168" r:id="rId329" display="https://www.the-numbers.com/movie/Good-Person-A-(2023)" xr:uid="{B73349C2-37F6-2A41-A25E-F8359D7002F2}"/>
    <hyperlink ref="C168" r:id="rId330" display="https://www.the-numbers.com/box-office-chart/daily/2023/03/24" xr:uid="{444C7048-56C9-6349-81B2-30FB38E3324C}"/>
    <hyperlink ref="B169" r:id="rId331" display="https://www.the-numbers.com/movie/Fear-(2023)" xr:uid="{62D82EFD-91E9-1847-80B7-3151CD68DEC4}"/>
    <hyperlink ref="C169" r:id="rId332" display="https://www.the-numbers.com/box-office-chart/daily/2023/01/27" xr:uid="{D6D2F46E-62E6-F54B-8D92-9978983F5214}"/>
    <hyperlink ref="B170" r:id="rId333" display="https://www.the-numbers.com/movie/Moving-On-(2023)" xr:uid="{741AB1FB-6C1C-4A48-B2BE-C14B3452F1A7}"/>
    <hyperlink ref="C170" r:id="rId334" display="https://www.the-numbers.com/box-office-chart/daily/2023/03/17" xr:uid="{61AB72E4-8948-C945-BEA3-7576A4C3ABCA}"/>
    <hyperlink ref="B171" r:id="rId335" display="https://www.the-numbers.com/movie/Winnie-The-Pooh-Blood-and-Honey-(2023-United-Kingdom)" xr:uid="{D427B324-357B-7242-8198-1E128F815A4C}"/>
    <hyperlink ref="C171" r:id="rId336" display="https://www.the-numbers.com/box-office-chart/daily/2023/02/15" xr:uid="{388B827F-5AB3-4E40-889D-7B20C335959C}"/>
    <hyperlink ref="B172" r:id="rId337" display="https://www.the-numbers.com/movie/Skinamarink-(2023-Canada)" xr:uid="{2CADE7D9-849F-0841-B8CB-8CDD0B08063B}"/>
    <hyperlink ref="C172" r:id="rId338" display="https://www.the-numbers.com/box-office-chart/daily/2023/01/13" xr:uid="{59A020E6-6DF7-7941-B42A-EC79490BEFD2}"/>
    <hyperlink ref="B173" r:id="rId339" display="https://www.the-numbers.com/movie/Die-Hard-(1988)" xr:uid="{B0D5106F-8E16-2142-B088-8EB5984EEDDC}"/>
    <hyperlink ref="B174" r:id="rId340" display="https://www.the-numbers.com/movie/Jules-(2023)" xr:uid="{469CFB5E-4044-F944-858E-57ADD4F47196}"/>
    <hyperlink ref="C174" r:id="rId341" display="https://www.the-numbers.com/box-office-chart/daily/2023/08/11" xr:uid="{D9E4C4BD-3608-1340-9E9D-1F706A86187B}"/>
    <hyperlink ref="B175" r:id="rId342" display="https://www.the-numbers.com/movie/That-Time-I-Got-Reincarnated-As-a-Slime-Scarlet-Bond-(2022-Japan)" xr:uid="{34F1164D-18A1-9645-90AD-A5BAF4B94D26}"/>
    <hyperlink ref="C175" r:id="rId343" display="https://www.the-numbers.com/box-office-chart/daily/2023/01/20" xr:uid="{9ABC0F0A-DDFD-464A-971F-B422191FF854}"/>
    <hyperlink ref="B176" r:id="rId344" display="https://www.the-numbers.com/movie/Somewhere-in-Queens-(2023)" xr:uid="{1CEF180A-A0BE-1047-9619-197BFEC7D913}"/>
    <hyperlink ref="C176" r:id="rId345" display="https://www.the-numbers.com/box-office-chart/daily/2023/04/21" xr:uid="{9635587B-61EF-584A-B9D8-C6F876B31BB8}"/>
    <hyperlink ref="B177" r:id="rId346" display="https://www.the-numbers.com/movie/Delicatessen" xr:uid="{EE8362E0-D329-7A4C-8268-82FA0CA4097C}"/>
    <hyperlink ref="B178" r:id="rId347" display="https://www.the-numbers.com/movie/Marsh-Kings-Daughter-The-(2023)" xr:uid="{1F5E2384-EFEA-0B4A-80D8-0E49AA6C819C}"/>
    <hyperlink ref="C178" r:id="rId348" display="https://www.the-numbers.com/box-office-chart/daily/2023/11/03" xr:uid="{24B2E79B-7AAB-5A46-93BE-3DC41ECF72F4}"/>
    <hyperlink ref="B179" r:id="rId349" display="https://www.the-numbers.com/movie/Oldboy-(2003)" xr:uid="{7AC97618-992E-D74C-A781-6349FDD904CD}"/>
    <hyperlink ref="C179" r:id="rId350" display="https://www.the-numbers.com/box-office-chart/daily/2005/03/25" xr:uid="{083CA94C-0F18-3140-8109-6FDEA3C3D4FC}"/>
    <hyperlink ref="B180" r:id="rId351" display="https://www.the-numbers.com/movie/Creation-of-the-Gods-I-Kindom-of-Storms-(2023-China)" xr:uid="{14470B3A-923A-5C4E-9A2E-DD19DA09CCA8}"/>
    <hyperlink ref="C180" r:id="rId352" display="https://www.the-numbers.com/box-office-chart/daily/2023/09/20" xr:uid="{C478C9B4-D095-E149-9796-8C828B20CD4D}"/>
    <hyperlink ref="B181" r:id="rId353" display="https://www.the-numbers.com/movie/American-Fiction-(2023)" xr:uid="{20A80B3D-C434-D74A-8DAE-2D1A5313C85D}"/>
    <hyperlink ref="C181" r:id="rId354" display="https://www.the-numbers.com/box-office-chart/daily/2023/12/15" xr:uid="{349261FF-760D-F141-B055-DD11EF62DE69}"/>
    <hyperlink ref="B182" r:id="rId355" display="https://www.the-numbers.com/movie/Retirement-Plan-The-(2023)" xr:uid="{372BEF37-D788-014B-8341-EF867C879125}"/>
    <hyperlink ref="C182" r:id="rId356" display="https://www.the-numbers.com/box-office-chart/daily/2023/09/15" xr:uid="{A123BF6F-AB0E-FD42-8E74-11F542D53C11}"/>
    <hyperlink ref="B183" r:id="rId357" display="https://www.the-numbers.com/movie/Route-60-The-Biblical-Highway-(2023)" xr:uid="{82014E6A-A1BC-A644-8A1B-9EBF62423189}"/>
    <hyperlink ref="C183" r:id="rId358" display="https://www.the-numbers.com/box-office-chart/daily/2023/09/18" xr:uid="{6F8EAC7B-C412-9D49-B63C-789FF8827542}"/>
    <hyperlink ref="B184" r:id="rId359" display="https://www.the-numbers.com/movie/Princess-Mononoke-(1997-Japan)" xr:uid="{C0CDF314-5365-E649-A1B1-3D312329F016}"/>
    <hyperlink ref="C184" r:id="rId360" display="https://www.the-numbers.com/box-office-chart/daily/1999/10/29" xr:uid="{54D3DC7A-E2AD-7640-8B41-5DAB6151F4C0}"/>
    <hyperlink ref="B185" r:id="rId361" display="https://www.the-numbers.com/movie/Polite-Society-(2023-United-Kingdom)" xr:uid="{FC213D78-F689-2A4B-9CDF-A43D20828E54}"/>
    <hyperlink ref="C185" r:id="rId362" display="https://www.the-numbers.com/box-office-chart/daily/2023/04/28" xr:uid="{0B98480F-95AE-2742-8A5A-44B25DD43B22}"/>
    <hyperlink ref="B186" r:id="rId363" display="https://www.the-numbers.com/movie/Banshees-of-Inisherin-The-(2022)" xr:uid="{CBD64B35-2B0D-A54F-8D79-A91CAC0426B5}"/>
    <hyperlink ref="C186" r:id="rId364" display="https://www.the-numbers.com/box-office-chart/daily/2022/10/21" xr:uid="{B3E7AE3B-8303-F742-83FA-15BE01192065}"/>
    <hyperlink ref="B187" r:id="rId365" display="https://www.the-numbers.com/movie/Polar-Express-The-(2004)" xr:uid="{5A4F74F3-348A-6243-B0D7-1F8351F1735B}"/>
    <hyperlink ref="C187" r:id="rId366" display="https://www.the-numbers.com/box-office-chart/daily/2004/11/10" xr:uid="{0F323E07-58E3-BB4C-85CD-B97E63C7FAC2}"/>
    <hyperlink ref="B188" r:id="rId367" display="https://www.the-numbers.com/movie/Cailin-Ciuin-An-(2022-Ireland)" xr:uid="{98D8CF9E-0E8A-1E42-9758-CF62EB25C85E}"/>
    <hyperlink ref="C188" r:id="rId368" display="https://www.the-numbers.com/box-office-chart/daily/2023/02/24" xr:uid="{79BF590A-330D-4D41-904F-0E742BE7BEE8}"/>
    <hyperlink ref="B189" r:id="rId369" display="https://www.the-numbers.com/movie/Spirited-Away-Live-on-Stage-(2023-Japan)" xr:uid="{1C48C5D0-7941-614C-A9EB-FA7505D0C6C3}"/>
    <hyperlink ref="C189" r:id="rId370" display="https://www.the-numbers.com/box-office-chart/daily/2023/04/23" xr:uid="{A3A0994A-E943-514A-A619-8B1DE7DA0711}"/>
    <hyperlink ref="B190" r:id="rId371" display="https://www.the-numbers.com/movie/Dicks-the-Musical-(2023)" xr:uid="{D649942E-4691-0941-8A94-793D0A74ACE2}"/>
    <hyperlink ref="C190" r:id="rId372" display="https://www.the-numbers.com/box-office-chart/daily/2023/10/06" xr:uid="{F742D049-4EE1-8B4D-90B0-A3AE2D7E910C}"/>
    <hyperlink ref="B191" r:id="rId373" display="https://www.the-numbers.com/movie/Eileen-(2023)" xr:uid="{A2447314-034F-0749-8D4E-0FC23D4C015B}"/>
    <hyperlink ref="C191" r:id="rId374" display="https://www.the-numbers.com/box-office-chart/daily/2023/12/01" xr:uid="{22008F89-2268-114D-878B-BEF1D3BA6899}"/>
    <hyperlink ref="B192" r:id="rId375" display="https://www.the-numbers.com/movie/Maybe-I-Do-(2022)" xr:uid="{9C1127E8-711D-C24C-92F2-235C42C8E29F}"/>
    <hyperlink ref="C192" r:id="rId376" display="https://www.the-numbers.com/box-office-chart/daily/2023/01/27" xr:uid="{40A24AE0-0522-E34D-894C-8A18C73D329B}"/>
    <hyperlink ref="B193" r:id="rId377" display="https://www.the-numbers.com/movie/First-Slam-Dunk-The-(2022-Japan)" xr:uid="{EC01209B-64EA-F54F-8FB4-B36C89C43DCE}"/>
    <hyperlink ref="C193" r:id="rId378" display="https://www.the-numbers.com/box-office-chart/daily/2023/07/28" xr:uid="{534E74B0-0917-AC46-BF2B-22177CD6396A}"/>
    <hyperlink ref="B194" r:id="rId379" display="https://www.the-numbers.com/movie/Billie-Eilish-Live-at-the-02-Extended-Cut-(2023)" xr:uid="{0D6402E4-1A16-0F40-88CB-2CE47F1E5B09}"/>
    <hyperlink ref="C194" r:id="rId380" display="https://www.the-numbers.com/box-office-chart/daily/2023/01/27" xr:uid="{CE2197C6-C0A6-E749-80F9-6D6BD3B87B01}"/>
    <hyperlink ref="B195" r:id="rId381" display="https://www.the-numbers.com/movie/Big-Lebowski-The" xr:uid="{4CB9BF28-1573-D740-AD0C-86443D9EFE1D}"/>
    <hyperlink ref="C195" r:id="rId382" display="https://www.the-numbers.com/box-office-chart/daily/1998/03/06" xr:uid="{EEB7461A-19B3-E24F-A3DC-BEF17DFD58B0}"/>
    <hyperlink ref="B196" r:id="rId383" display="https://www.the-numbers.com/movie/Back-to-the-Future-(1985)" xr:uid="{16588291-D3B2-C74D-9498-B5D7AD02304A}"/>
    <hyperlink ref="B197" r:id="rId384" display="https://www.the-numbers.com/movie/Tar-(2022)" xr:uid="{96FFACBB-F571-854B-B6B3-94E7701EFB39}"/>
    <hyperlink ref="C197" r:id="rId385" display="https://www.the-numbers.com/box-office-chart/daily/2022/10/07" xr:uid="{DB687889-FA38-574C-A9CB-E75101189500}"/>
    <hyperlink ref="B198" r:id="rId386" display="https://www.the-numbers.com/movie/Lost-King-The-(2022-United-Kingdom)" xr:uid="{5F236B6E-3A37-874D-B7B9-2E069421FEA4}"/>
    <hyperlink ref="C198" r:id="rId387" display="https://www.the-numbers.com/box-office-chart/daily/2023/03/24" xr:uid="{5B3BDAC7-44CC-1649-BD46-350A49CD70F2}"/>
    <hyperlink ref="B199" r:id="rId388" display="https://www.the-numbers.com/movie/Sword-Art-Online-the-Movie-Progressive-Scherzo-of-Deep-Night-(2022-Japan)" xr:uid="{AC869FBB-9308-A948-B6B6-DC9A60780C92}"/>
    <hyperlink ref="C199" r:id="rId389" display="https://www.the-numbers.com/box-office-chart/daily/2023/02/03" xr:uid="{46540999-84F4-3249-B58D-EE1DE99B0F58}"/>
    <hyperlink ref="B200" r:id="rId390" display="https://www.the-numbers.com/movie/Lord-of-the-Rings-The-Return-of-the-King-The" xr:uid="{D2E2D4E0-8E97-724F-8B4C-DBC3CE94DDE4}"/>
    <hyperlink ref="C200" r:id="rId391" display="https://www.the-numbers.com/box-office-chart/daily/2003/12/17" xr:uid="{CDBB418E-760E-624A-B179-DF19F27C7816}"/>
    <hyperlink ref="B201" r:id="rId392" display="https://www.the-numbers.com/movie/Gadar-2-(2023-India)" xr:uid="{0B876B0A-30BE-D44C-A645-DA191901F072}"/>
    <hyperlink ref="C201" r:id="rId393" display="https://www.the-numbers.com/box-office-chart/daily/2023/08/11" xr:uid="{431F13BD-3FDC-874D-8C0D-2E092888D17F}"/>
    <hyperlink ref="B202" r:id="rId394" display="https://www.the-numbers.com/movie/Camp-Hideout-(2023)" xr:uid="{3D5DDE18-030E-8740-88EF-C3F7105310E7}"/>
    <hyperlink ref="C202" r:id="rId395" display="https://www.the-numbers.com/box-office-chart/daily/2023/09/15" xr:uid="{24B34EA5-BD1D-9C4E-8BE5-9159433FCC9F}"/>
    <hyperlink ref="B203" r:id="rId396" display="https://www.the-numbers.com/movie/Strange-World-(2022)" xr:uid="{6C5BE9BD-1725-204B-9B29-A960537D3249}"/>
    <hyperlink ref="C203" r:id="rId397" display="https://www.the-numbers.com/box-office-chart/daily/2022/11/23" xr:uid="{0947AF34-C053-364A-9F54-C53D9FA5A3F7}"/>
    <hyperlink ref="B204" r:id="rId398" display="https://www.the-numbers.com/movie/Close-(2022-Belgium)" xr:uid="{58EB1836-1181-8444-831F-81E856FF1B1B}"/>
    <hyperlink ref="C204" r:id="rId399" display="https://www.the-numbers.com/box-office-chart/daily/2023/01/27" xr:uid="{E92214F0-CFE0-9C44-B29D-7E032CC28B27}"/>
    <hyperlink ref="B205" r:id="rId400" display="https://www.the-numbers.com/movie/National-Lampoons-Christmas-Vacation" xr:uid="{93AF401F-8700-8C4B-A669-DFEABE6FFAB6}"/>
    <hyperlink ref="B206" r:id="rId401" display="https://www.the-numbers.com/movie/Emily-(UK)" xr:uid="{1DA67AA0-45B3-FE4F-8365-5F77B50B73B5}"/>
    <hyperlink ref="C206" r:id="rId402" display="https://www.the-numbers.com/box-office-chart/daily/2023/02/17" xr:uid="{8CD6216F-F5E3-1544-BA60-AA65AB623EAA}"/>
    <hyperlink ref="B207" r:id="rId403" display="https://www.the-numbers.com/movie/Knights-of-the-Zodiac-(2023)" xr:uid="{395EAF08-F4DB-C343-8D47-7BDA196AC525}"/>
    <hyperlink ref="C207" r:id="rId404" display="https://www.the-numbers.com/box-office-chart/daily/2023/05/12" xr:uid="{D981AC51-4249-E743-A13B-702C4C585F95}"/>
    <hyperlink ref="B208" r:id="rId405" display="https://www.the-numbers.com/movie/Waltair-Veerayya-(2023-India)" xr:uid="{3E9DB9E3-7C20-FD4A-A8B1-004D3C66D430}"/>
    <hyperlink ref="C208" r:id="rId406" display="https://www.the-numbers.com/box-office-chart/daily/2023/01/13" xr:uid="{77183F17-57BD-AB4B-AAA6-4F5C80BD10EE}"/>
    <hyperlink ref="B209" r:id="rId407" display="https://www.the-numbers.com/movie/beurokeo-(2022-South-Korea)" xr:uid="{50555B27-41BD-8342-85C5-C5C9D9C9D483}"/>
    <hyperlink ref="C209" r:id="rId408" display="https://www.the-numbers.com/box-office-chart/daily/2022/12/26" xr:uid="{BD923739-6577-164A-8075-8F9EE8A55B14}"/>
    <hyperlink ref="B210" r:id="rId409" display="https://www.the-numbers.com/movie/Inside-(2023-United-Kingdom)" xr:uid="{76222A1D-2EB6-3341-ACEE-6EC812BF8E3F}"/>
    <hyperlink ref="C210" r:id="rId410" display="https://www.the-numbers.com/box-office-chart/daily/2023/03/17" xr:uid="{6EFA616B-89C8-8D41-97CD-71CE4289CB04}"/>
    <hyperlink ref="B211" r:id="rId411" display="https://www.the-numbers.com/movie/Roundup-No-Way-Out-The-(2023-South-Korea)" xr:uid="{270D941A-7986-F543-A066-19998C0A7C5B}"/>
    <hyperlink ref="C211" r:id="rId412" display="https://www.the-numbers.com/box-office-chart/daily/2023/06/02" xr:uid="{265A00A1-4D51-5B44-AFB4-8F8996441BF1}"/>
    <hyperlink ref="B212" r:id="rId413" display="https://www.the-numbers.com/movie/Dr-Seuss-The-Grinch-(2018)" xr:uid="{02623273-7AAE-B748-8AAA-9E3FC77D04A5}"/>
    <hyperlink ref="C212" r:id="rId414" display="https://www.the-numbers.com/box-office-chart/daily/2018/11/09" xr:uid="{30B4CE98-1217-8440-9678-D43FB06641FB}"/>
    <hyperlink ref="B213" r:id="rId415" display="https://www.the-numbers.com/movie/Fools-Paradise-(2023)" xr:uid="{70EE5F27-5F21-B146-8E73-AA2027BA919A}"/>
    <hyperlink ref="C213" r:id="rId416" display="https://www.the-numbers.com/box-office-chart/daily/2023/05/12" xr:uid="{503C8102-1B7D-834D-AC95-DA3FB794EA70}"/>
    <hyperlink ref="B214" r:id="rId417" display="https://www.the-numbers.com/movie/Domino-Revival-The-(2023)" xr:uid="{DBC1E03C-5E5A-3A4E-9A79-73E8E71CE0FA}"/>
    <hyperlink ref="C214" r:id="rId418" display="https://www.the-numbers.com/box-office-chart/daily/2023/10/24" xr:uid="{3097DEA4-AD1C-0149-8E7B-3D4718FE3B62}"/>
    <hyperlink ref="B215" r:id="rId419" display="https://www.the-numbers.com/movie/Lost-in-the-Stars-(2023-China)" xr:uid="{3C8D7DC8-6EEE-5946-89C9-BB4F4596F2D2}"/>
    <hyperlink ref="C215" r:id="rId420" display="https://www.the-numbers.com/box-office-chart/daily/2023/07/07" xr:uid="{E6B97484-7384-5C44-946A-672FE1C03291}"/>
    <hyperlink ref="B216" r:id="rId421" display="https://www.the-numbers.com/movie/Its-A-Wonderful-Knife-(2023)" xr:uid="{98FECA3C-3F0C-4E41-9C0C-6B3F61A8ABA8}"/>
    <hyperlink ref="C216" r:id="rId422" display="https://www.the-numbers.com/box-office-chart/daily/2023/11/10" xr:uid="{1118A80F-341C-314F-AA65-7E78791E2DB0}"/>
    <hyperlink ref="B217" r:id="rId423" display="https://www.the-numbers.com/movie/Paint-(2023)" xr:uid="{A364E863-C894-BC49-813D-5D3D0DD38174}"/>
    <hyperlink ref="C217" r:id="rId424" display="https://www.the-numbers.com/box-office-chart/daily/2023/04/07" xr:uid="{2DDE2402-46A4-F44F-9D06-D9A04DDE269C}"/>
    <hyperlink ref="B218" r:id="rId425" display="https://www.the-numbers.com/movie/Hidden-Blade-(2023-China)" xr:uid="{D0B0800B-7A28-E744-B645-818DE5F7E151}"/>
    <hyperlink ref="C218" r:id="rId426" display="https://www.the-numbers.com/box-office-chart/daily/2023/02/17" xr:uid="{BAA8D5D9-27CE-4545-86C6-1DDCB7C306BB}"/>
    <hyperlink ref="B219" r:id="rId427" display="https://www.the-numbers.com/movie/Retour-a-Seoul-(2022-France)" xr:uid="{14BBE0F2-0860-8E48-86B4-263C31A583AE}"/>
    <hyperlink ref="C219" r:id="rId428" display="https://www.the-numbers.com/box-office-chart/daily/2023/02/17" xr:uid="{D868D22E-DA3F-DC48-A0E4-BC6D2BDC2C33}"/>
    <hyperlink ref="B220" r:id="rId429" display="https://www.the-numbers.com/movie/Royal-Hotel-The-(2023-Australia)" xr:uid="{FA78A093-87E1-764C-821B-4B120750A0D0}"/>
    <hyperlink ref="C220" r:id="rId430" display="https://www.the-numbers.com/box-office-chart/daily/2023/10/06" xr:uid="{9F653D8D-51EB-0941-BE68-1F45855B1BD0}"/>
    <hyperlink ref="B221" r:id="rId431" display="https://www.the-numbers.com/movie/Devil-Conspiracy-The-(2023-Czech-Republic)" xr:uid="{853BD6A1-E17E-CD40-A448-45DB3FD2F267}"/>
    <hyperlink ref="C221" r:id="rId432" display="https://www.the-numbers.com/box-office-chart/daily/2023/01/13" xr:uid="{3CA8FB8D-9D2C-FC47-9D7B-97F61C1A01E7}"/>
    <hyperlink ref="B222" r:id="rId433" display="https://www.the-numbers.com/movie/ODESZA-The-Last-Goodbye-Cinematic-Experience-(2023)" xr:uid="{61551736-C129-3849-AA16-3EDA3EBC0EFC}"/>
    <hyperlink ref="C222" r:id="rId434" display="https://www.the-numbers.com/box-office-chart/daily/2023/07/07" xr:uid="{99B8E2C0-B05D-4C4F-B3A5-71FD61D6C4A8}"/>
    <hyperlink ref="B223" r:id="rId435" display="https://www.the-numbers.com/movie/Showing-Up-(2023)" xr:uid="{3499A325-301B-8545-B27D-6B0C92888C0D}"/>
    <hyperlink ref="C223" r:id="rId436" display="https://www.the-numbers.com/box-office-chart/daily/2023/04/07" xr:uid="{3E621EBB-1802-2140-B6C4-E7E8ABA82129}"/>
    <hyperlink ref="B224" r:id="rId437" display="https://www.the-numbers.com/movie/How-to-Blow-Up-a-Pipeline-(2023)" xr:uid="{C448E986-149C-4C41-AAF0-91A03F67B93E}"/>
    <hyperlink ref="C224" r:id="rId438" display="https://www.the-numbers.com/box-office-chart/daily/2023/04/07" xr:uid="{B917F419-A194-5543-BD25-6E863E249161}"/>
    <hyperlink ref="B225" r:id="rId439" display="https://www.the-numbers.com/movie/Monty-Python-and-the-Holy-Grail-(1975)" xr:uid="{C16C5C25-2ED4-864B-AC45-22E06A539308}"/>
    <hyperlink ref="B226" r:id="rId440" display="https://www.the-numbers.com/movie/Rally-Road-Racers-(2023)" xr:uid="{70C126FC-E047-0047-9115-8F7065C507F1}"/>
    <hyperlink ref="C226" r:id="rId441" display="https://www.the-numbers.com/box-office-chart/daily/2023/05/12" xr:uid="{4A3925C5-353C-AF49-BC7A-5828645F5FBE}"/>
    <hyperlink ref="B227" r:id="rId442" display="https://www.the-numbers.com/movie/Jaws-(1975)" xr:uid="{F14A49F4-3C21-894F-B840-597C79AAF527}"/>
    <hyperlink ref="B228" r:id="rId443" display="https://www.the-numbers.com/movie/Harry-Potter-and-the-Deathly-Hallows-Part-I" xr:uid="{EA9B759B-2CAC-864A-8E76-F0E8A0A9625B}"/>
    <hyperlink ref="C228" r:id="rId444" display="https://www.the-numbers.com/box-office-chart/daily/2010/11/19" xr:uid="{A56113A2-396F-3242-A106-DB2BE48A2AB1}"/>
    <hyperlink ref="B229" r:id="rId445" display="https://www.the-numbers.com/movie/It-Aint-Over-(2023)" xr:uid="{CB04B438-C897-AC47-9EDD-73DFCE9BD1FE}"/>
    <hyperlink ref="C229" r:id="rId446" display="https://www.the-numbers.com/box-office-chart/daily/2023/05/12" xr:uid="{52D23015-3C7A-CB41-AFA4-703857EA3A3D}"/>
    <hyperlink ref="B230" r:id="rId447" display="https://www.the-numbers.com/movie/How-the-Grinch-Stole-Christmas-(2000)" xr:uid="{2E919DD6-7C61-2744-B7F8-AA188AE658F8}"/>
    <hyperlink ref="C230" r:id="rId448" display="https://www.the-numbers.com/box-office-chart/daily/2000/11/17" xr:uid="{17AC78AD-3026-8A44-AAFE-90A29A9A2E26}"/>
    <hyperlink ref="B231" r:id="rId449" display="https://www.the-numbers.com/movie/Goonies-The-(1985)" xr:uid="{066D0423-9F0F-5F4F-B306-EC57A36D7C27}"/>
    <hyperlink ref="B232" r:id="rId450" display="https://www.the-numbers.com/movie/Shortcomings-(2022)" xr:uid="{934916E0-D810-6B4E-BF3C-B6B1EA1900AC}"/>
    <hyperlink ref="C232" r:id="rId451" display="https://www.the-numbers.com/box-office-chart/daily/2023/08/04" xr:uid="{39DFE455-F631-7948-9480-4CF2FF889AA7}"/>
    <hyperlink ref="B233" r:id="rId452" display="https://www.the-numbers.com/movie/Devotion-(2022)" xr:uid="{DD1FCC59-0B1A-9742-A499-5389F2D8829F}"/>
    <hyperlink ref="C233" r:id="rId453" display="https://www.the-numbers.com/box-office-chart/daily/2022/11/23" xr:uid="{80A90C0F-F41E-4F4E-8F16-8480EC90A0FF}"/>
    <hyperlink ref="B234" r:id="rId454" display="https://www.the-numbers.com/movie/Master-Gardener-(2022)" xr:uid="{C265A297-0406-9548-A94B-020DA87E5574}"/>
    <hyperlink ref="C234" r:id="rId455" display="https://www.the-numbers.com/box-office-chart/daily/2023/05/19" xr:uid="{6A008348-5A23-894F-8D1E-B18028CF052F}"/>
    <hyperlink ref="B235" r:id="rId456" display="https://www.the-numbers.com/movie/Kuolleet-lehdet-(2023-Finland)" xr:uid="{D8F93A4D-F491-164B-B00D-BF8C9D209CC3}"/>
    <hyperlink ref="C235" r:id="rId457" display="https://www.the-numbers.com/box-office-chart/daily/2023/11/17" xr:uid="{CB824CEF-9759-4349-B622-6755A29B39E0}"/>
    <hyperlink ref="B236" r:id="rId458" display="https://www.the-numbers.com/movie/She-Came-to-Me-(2023)" xr:uid="{D30ABC8E-C163-2640-B153-D833CC452530}"/>
    <hyperlink ref="C236" r:id="rId459" display="https://www.the-numbers.com/box-office-chart/daily/2023/10/06" xr:uid="{DA405A4C-DBC6-1943-B1E4-60FEB00D1590}"/>
    <hyperlink ref="B237" r:id="rId460" display="https://www.the-numbers.com/movie/Beetlejuice" xr:uid="{EB95076A-C482-3145-B8FD-CD4DCBAF1738}"/>
    <hyperlink ref="B238" r:id="rId461" display="https://www.the-numbers.com/movie/Joan-Baez-I-Am-a-Noise-(2023)" xr:uid="{40917D90-5EC1-C64B-9539-770A4DFA5A70}"/>
    <hyperlink ref="C238" r:id="rId462" display="https://www.the-numbers.com/box-office-chart/daily/2023/10/06" xr:uid="{82053E1A-1477-1947-A6E3-236C9E6C77BD}"/>
    <hyperlink ref="B239" r:id="rId463" display="https://www.the-numbers.com/movie/Love-Actually" xr:uid="{7D6D668A-DBE8-7E44-A584-D01C8CCC00F5}"/>
    <hyperlink ref="C239" r:id="rId464" display="https://www.the-numbers.com/box-office-chart/daily/2003/11/07" xr:uid="{7BF7E6CE-ED36-0246-97B3-9FD6B558D26E}"/>
    <hyperlink ref="B240" r:id="rId465" display="https://www.the-numbers.com/movie/EO-(2022-Poland)" xr:uid="{1D0375FC-8C1C-2242-ABDD-5512A4893297}"/>
    <hyperlink ref="C240" r:id="rId466" display="https://www.the-numbers.com/box-office-chart/daily/2022/11/18" xr:uid="{175300BE-88B1-C749-8FF1-E12C92B31C77}"/>
    <hyperlink ref="B241" r:id="rId467" display="https://www.the-numbers.com/movie/Corsage-(2022-Austria)" xr:uid="{A88C92D9-8896-954F-84EB-9413EB332881}"/>
    <hyperlink ref="C241" r:id="rId468" display="https://www.the-numbers.com/box-office-chart/daily/2022/12/23" xr:uid="{4A1E64DD-72B8-1E45-A945-3E1AC92D9121}"/>
    <hyperlink ref="B242" r:id="rId469" display="https://www.the-numbers.com/movie/Exorcist-The-(1973)" xr:uid="{ED25A9FB-4C57-B340-82D1-98D9F12E3FC6}"/>
    <hyperlink ref="B243" r:id="rId470" display="https://www.the-numbers.com/movie/Aftersun-(2022)" xr:uid="{07B8BE9E-E783-EC42-A82E-DAA77D2F64C7}"/>
    <hyperlink ref="C243" r:id="rId471" display="https://www.the-numbers.com/box-office-chart/daily/2022/10/21" xr:uid="{3BDDCA3E-2783-4D48-B666-7D33AC16C1A6}"/>
    <hyperlink ref="B244" r:id="rId472" display="https://www.the-numbers.com/movie/Catvideofest-2023-(2023)" xr:uid="{C71C2367-77F3-E24D-8E7E-4DCAEC4A7827}"/>
    <hyperlink ref="C244" r:id="rId473" display="https://www.the-numbers.com/box-office-chart/daily/2023/08/04" xr:uid="{EDE8DC2A-64F7-DC4F-AFC6-CB3A317023D8}"/>
    <hyperlink ref="B245" r:id="rId474" display="https://www.the-numbers.com/movie/Shin-Ultraman-(2022-Japan)" xr:uid="{7583EC2D-EF09-324F-BD74-ECDB5AE55E15}"/>
    <hyperlink ref="C245" r:id="rId475" display="https://www.the-numbers.com/box-office-chart/daily/2023/01/11" xr:uid="{F1661D2C-2B28-D64D-B2FB-B0356DD1643B}"/>
    <hyperlink ref="B246" r:id="rId476" display="https://www.the-numbers.com/movie/Perfect-Blue-(1997-Japan)" xr:uid="{34FA4990-DABC-9D43-B10B-29C472B77EB2}"/>
    <hyperlink ref="C246" r:id="rId477" display="https://www.the-numbers.com/box-office-chart/daily/1999/08/20" xr:uid="{ECBDEA2D-6D4E-BA43-AFC0-A103DFBD827E}"/>
    <hyperlink ref="B247" r:id="rId478" display="https://www.the-numbers.com/movie/Mirando-al-Cielo-(2023-Mexico)" xr:uid="{F4ECC14E-5BD5-4443-95D0-1C9EE22C545E}"/>
    <hyperlink ref="C247" r:id="rId479" display="https://www.the-numbers.com/box-office-chart/daily/2023/04/17" xr:uid="{8DE701FF-19CF-8149-A422-91ADF409824C}"/>
    <hyperlink ref="B248" r:id="rId480" display="https://www.the-numbers.com/movie/Minions-The-Rise-of-Gru-(2021)" xr:uid="{D18BA7BE-109B-6A40-AED1-F7A8BAF56E7F}"/>
    <hyperlink ref="C248" r:id="rId481" display="https://www.the-numbers.com/box-office-chart/daily/2022/07/01" xr:uid="{28ABA6B7-5A5B-5D4E-AEA0-D56943B4EAD3}"/>
    <hyperlink ref="B249" r:id="rId482" display="https://www.the-numbers.com/movie/Way-The-(2012)" xr:uid="{ACC70CB9-59AA-5049-AFDF-04F3FD69DB1B}"/>
    <hyperlink ref="C249" r:id="rId483" display="https://www.the-numbers.com/box-office-chart/daily/2011/10/07" xr:uid="{31A8FA7C-92E9-0E4E-8DB8-81CD2055837E}"/>
    <hyperlink ref="B250" r:id="rId484" display="https://www.the-numbers.com/movie/Persian-Version-The-(2023)" xr:uid="{5CBB911A-06F3-1843-8CF0-D975C72FDEA4}"/>
    <hyperlink ref="C250" r:id="rId485" display="https://www.the-numbers.com/box-office-chart/daily/2023/10/20" xr:uid="{7D303CA2-3E22-754A-AFD6-50F258BAED04}"/>
    <hyperlink ref="B251" r:id="rId486" display="https://www.the-numbers.com/movie/Scarface" xr:uid="{E0C694F3-2D7F-1546-9FBF-6E459C1C0446}"/>
    <hyperlink ref="B252" r:id="rId487" display="https://www.the-numbers.com/movie/Of-an-Age-(2023-Australia)" xr:uid="{E19C18E1-585A-D141-BEE3-175932A76F21}"/>
    <hyperlink ref="C252" r:id="rId488" display="https://www.the-numbers.com/box-office-chart/daily/2023/02/17" xr:uid="{059F541C-87DA-0E48-8A51-C87EEBA68822}"/>
    <hyperlink ref="B253" r:id="rId489" display="https://www.the-numbers.com/movie/Passages-(2023-France)" xr:uid="{99253CD0-E575-F748-B2B1-7DE4BC405E8F}"/>
    <hyperlink ref="C253" r:id="rId490" display="https://www.the-numbers.com/box-office-chart/daily/2023/08/04" xr:uid="{EFCCB1A6-F24D-4840-B83F-DB5FA4FC3275}"/>
    <hyperlink ref="B254" r:id="rId491" display="https://www.the-numbers.com/movie/When-Evil-Lurks-(2023)" xr:uid="{3DD8B947-6785-8C4F-8E9D-07002960B83B}"/>
    <hyperlink ref="C254" r:id="rId492" display="https://www.the-numbers.com/box-office-chart/daily/2023/10/06" xr:uid="{208939B3-38D8-DC4D-8167-3FBF64E67C2C}"/>
    <hyperlink ref="B255" r:id="rId493" display="https://www.the-numbers.com/movie/RRR-(2022-India)" xr:uid="{2A9FE00F-06FB-3847-82B8-090753A6E58E}"/>
    <hyperlink ref="C255" r:id="rId494" display="https://www.the-numbers.com/box-office-chart/daily/2022/03/24" xr:uid="{9A8FB6D2-14A8-0A41-B6F4-78C80CEDD8ED}"/>
    <hyperlink ref="B256" r:id="rId495" display="https://www.the-numbers.com/movie/Sweetwater-(2023)" xr:uid="{D5F5ABD4-8013-874A-9604-230FBD7F6A8F}"/>
    <hyperlink ref="C256" r:id="rId496" display="https://www.the-numbers.com/box-office-chart/daily/2023/04/14" xr:uid="{338F535B-A377-4240-92D3-E450F6AC7920}"/>
    <hyperlink ref="B257" r:id="rId497" display="https://www.the-numbers.com/movie/Consecration-(2023)" xr:uid="{516602A1-FEC5-3F4B-ACEA-49EEC1562FDB}"/>
    <hyperlink ref="C257" r:id="rId498" display="https://www.the-numbers.com/box-office-chart/daily/2023/02/10" xr:uid="{F2C10DCA-7EAD-724C-8971-0373CFA4FE97}"/>
    <hyperlink ref="B258" r:id="rId499" display="https://www.the-numbers.com/movie/Sanctuary-(2023)" xr:uid="{4E985418-1DFB-EC4E-A0E5-E241328D663B}"/>
    <hyperlink ref="C258" r:id="rId500" display="https://www.the-numbers.com/box-office-chart/daily/2023/05/19" xr:uid="{66D64F99-F926-0A43-AD03-5A1FFBEEDFFE}"/>
    <hyperlink ref="B259" r:id="rId501" display="https://www.the-numbers.com/movie/Abyss-The" xr:uid="{46333D83-487A-BE4E-A8DA-8093E02AB9E5}"/>
    <hyperlink ref="B260" r:id="rId502" display="https://www.the-numbers.com/movie/Dark-Knight-The" xr:uid="{F1EE3DB6-F0DF-074E-B9CA-66B68B7B4EAE}"/>
    <hyperlink ref="C260" r:id="rId503" display="https://www.the-numbers.com/box-office-chart/daily/2008/07/18" xr:uid="{29CB069F-C3AD-FA44-9DF8-98FEF04E7BFF}"/>
    <hyperlink ref="B261" r:id="rId504" display="https://www.the-numbers.com/movie/Strange-Way-of-Life-(2023-Spain)" xr:uid="{A11D43E9-8A2E-4C43-85D6-DDAA1613C8FE}"/>
    <hyperlink ref="C261" r:id="rId505" display="https://www.the-numbers.com/box-office-chart/daily/2023/10/06" xr:uid="{0E440D3C-F031-8E4B-B678-993B19BC97B5}"/>
    <hyperlink ref="B262" r:id="rId506" display="https://www.the-numbers.com/movie/Good-Mother-The-(2023)" xr:uid="{747A867F-FA40-D046-9CEF-4442B7E791E1}"/>
    <hyperlink ref="C262" r:id="rId507" display="https://www.the-numbers.com/box-office-chart/daily/2023/09/01" xr:uid="{3E471E07-B4A3-9845-9E41-7CFF13E59DFA}"/>
    <hyperlink ref="B263" r:id="rId508" display="https://www.the-numbers.com/movie/Triangle-of-Sadness" xr:uid="{519859B2-478F-014E-9C80-727D104CCDF8}"/>
    <hyperlink ref="C263" r:id="rId509" display="https://www.the-numbers.com/box-office-chart/daily/2022/10/07" xr:uid="{9711012A-58AB-7643-AB46-9ABBE1086A1E}"/>
    <hyperlink ref="B264" r:id="rId510" display="https://www.the-numbers.com/movie/Shining-The-(1980)" xr:uid="{D6FFE324-3326-C74B-A752-06C58CCA0BD9}"/>
    <hyperlink ref="B265" r:id="rId511" display="https://www.the-numbers.com/movie/Oath-The-(2023)" xr:uid="{ADB44C4B-6C59-2046-BCA8-AF1CBB735998}"/>
    <hyperlink ref="C265" r:id="rId512" display="https://www.the-numbers.com/box-office-chart/daily/2023/12/08" xr:uid="{993B5F7A-50E5-034A-A71C-2D3196A2551B}"/>
    <hyperlink ref="B266" r:id="rId513" display="https://www.the-numbers.com/movie/Zone-of-Interest-The-(2023-United-Kingdom)" xr:uid="{58AD20D8-D8D0-B14F-B708-8A6E48E0BC99}"/>
    <hyperlink ref="C266" r:id="rId514" display="https://www.the-numbers.com/box-office-chart/daily/2023/12/15" xr:uid="{21E11AD2-9F69-0D48-B28D-EFB806ABEE39}"/>
    <hyperlink ref="B267" r:id="rId515" display="https://www.the-numbers.com/movie/Under-the-Sea-3-D" xr:uid="{36032FC9-A451-2247-BA04-442034AD8D1A}"/>
    <hyperlink ref="C267" r:id="rId516" display="https://www.the-numbers.com/box-office-chart/daily/2009/02/13" xr:uid="{C5E650A7-150D-E943-82E1-C3BD6DF442C4}"/>
    <hyperlink ref="B268" r:id="rId517" display="https://www.the-numbers.com/movie/Crouching-Tiger-Hidden-Dragon" xr:uid="{69F04388-1BB2-F34F-A84E-6A8FCB13FF01}"/>
    <hyperlink ref="C268" r:id="rId518" display="https://www.the-numbers.com/box-office-chart/daily/2000/12/08" xr:uid="{B4677608-B77F-1747-8DA9-624C41FB6DB0}"/>
    <hyperlink ref="B269" r:id="rId519" display="https://www.the-numbers.com/movie/Son-The-(2022)" xr:uid="{155783F7-4FFF-9B4E-B60A-AE89A1B968D1}"/>
    <hyperlink ref="C269" r:id="rId520" display="https://www.the-numbers.com/box-office-chart/daily/2023/01/20" xr:uid="{E07872BC-4825-394B-B5F3-0E2944249663}"/>
    <hyperlink ref="B270" r:id="rId521" display="https://www.the-numbers.com/movie/Corazon-de-Padre-(2022-Spain)" xr:uid="{63F3B68D-CE29-8B46-8F90-C33253C20B45}"/>
    <hyperlink ref="C270" r:id="rId522" display="https://www.the-numbers.com/box-office-chart/daily/2023/05/01" xr:uid="{50A66FCA-C3D5-F34F-ADE9-00990BFE6260}"/>
    <hyperlink ref="B271" r:id="rId523" display="https://www.the-numbers.com/movie/They-Live" xr:uid="{A9E98429-7667-7849-AF9B-D8E470F6BCE1}"/>
    <hyperlink ref="B272" r:id="rId524" display="https://www.the-numbers.com/movie/Carlos-(2023)" xr:uid="{A844DF4A-430E-0A49-96A0-AEBC7160DCD9}"/>
    <hyperlink ref="C272" r:id="rId525" display="https://www.the-numbers.com/box-office-chart/daily/2023/09/29" xr:uid="{5637399D-8621-814A-A614-F95691B6E66F}"/>
    <hyperlink ref="B273" r:id="rId526" display="https://www.the-numbers.com/movie/Amerikatsi-(2023-Armenia)" xr:uid="{C6F054DB-65ED-274A-ABF2-A4C5DED254C8}"/>
    <hyperlink ref="C273" r:id="rId527" display="https://www.the-numbers.com/box-office-chart/daily/2023/09/08" xr:uid="{0F946120-610B-8749-906E-8D2A92C6D911}"/>
    <hyperlink ref="B274" r:id="rId528" display="https://www.the-numbers.com/movie/Aristotle-and-Dante-Discover-the-Secrets-of-the-Universe-(2023)" xr:uid="{35365ED6-2874-E44A-929C-D6CC6AE67125}"/>
    <hyperlink ref="C274" r:id="rId529" display="https://www.the-numbers.com/box-office-chart/daily/2023/09/08" xr:uid="{3CFC0083-B655-4240-AC85-1EE657E22B68}"/>
    <hyperlink ref="B275" r:id="rId530" display="https://www.the-numbers.com/movie/Mending-the-Line-(2023)" xr:uid="{22593524-C537-3C4A-BD8D-60352AAFE7D2}"/>
    <hyperlink ref="C275" r:id="rId531" display="https://www.the-numbers.com/box-office-chart/daily/2023/06/09" xr:uid="{A3D348CA-1CDF-624C-8A46-374BE8E8332C}"/>
    <hyperlink ref="B276" r:id="rId532" display="https://www.the-numbers.com/movie/Elvis-(2021)" xr:uid="{C534C5B3-FE1A-4141-A4F6-7DD81CC14669}"/>
    <hyperlink ref="C276" r:id="rId533" display="https://www.the-numbers.com/box-office-chart/daily/2022/06/24" xr:uid="{1B45A23C-B8C4-914D-A3D1-59E25AB45A2A}"/>
    <hyperlink ref="B277" r:id="rId534" display="https://www.the-numbers.com/movie/Wizard-of-Oz-The-(1939)" xr:uid="{571FE41C-78D9-D648-809B-22CC40325D42}"/>
    <hyperlink ref="B278" r:id="rId535" display="https://www.the-numbers.com/movie/All-of-Us-Strangers-(2023-United-Kingdom)" xr:uid="{8AFB5F6E-4662-834E-A15B-BD2BE6CECC24}"/>
    <hyperlink ref="C278" r:id="rId536" display="https://www.the-numbers.com/box-office-chart/daily/2023/12/22" xr:uid="{FB9D3E66-38A3-C946-8C3C-0C3BB6C160AA}"/>
    <hyperlink ref="B279" r:id="rId537" display="https://www.the-numbers.com/movie/Mother-Teresa-and-Me-(2022-Switzerland)" xr:uid="{06EAC95C-8C92-B742-994B-7039DA90612F}"/>
    <hyperlink ref="C279" r:id="rId538" display="https://www.the-numbers.com/box-office-chart/daily/2023/10/05" xr:uid="{B2501C5A-5BE8-494B-AC0A-63DE2F9B43CD}"/>
    <hyperlink ref="B280" r:id="rId539" display="https://www.the-numbers.com/movie/Go-West-(2023)" xr:uid="{F1D714A5-5259-324A-924B-59FC5491D648}"/>
    <hyperlink ref="C280" r:id="rId540" display="https://www.the-numbers.com/box-office-chart/daily/2023/07/19" xr:uid="{8196A5F5-6DAA-6546-8B43-96C57B94D705}"/>
    <hyperlink ref="B281" r:id="rId541" display="https://www.the-numbers.com/movie/Terrifier-(2018)" xr:uid="{A86E2032-5D21-FE48-AD08-FC2D3E416709}"/>
    <hyperlink ref="C281" r:id="rId542" display="https://www.the-numbers.com/box-office-chart/daily/2018/09/25" xr:uid="{1537C0B3-F1B1-3548-AC2D-2C89B1F94E7E}"/>
    <hyperlink ref="B282" r:id="rId543" display="https://www.the-numbers.com/movie/UFC-293-Adesyana-vs-Strickland-(2023)" xr:uid="{7A769A17-600E-E84A-8CA5-CF4580979285}"/>
    <hyperlink ref="C282" r:id="rId544" display="https://www.the-numbers.com/box-office-chart/daily/2023/09/09" xr:uid="{2BC9DCB2-B226-C744-9493-0A63310D1D51}"/>
    <hyperlink ref="B283" r:id="rId545" display="https://www.the-numbers.com/movie/Selfiee-(2023-India)" xr:uid="{ACCABB90-17BE-8446-8BB1-48DA512F3A52}"/>
    <hyperlink ref="C283" r:id="rId546" display="https://www.the-numbers.com/box-office-chart/daily/2023/02/24" xr:uid="{1F1DA0BE-0372-424D-AB60-78D4F7747CA4}"/>
    <hyperlink ref="B284" r:id="rId547" display="https://www.the-numbers.com/movie/Turn-Every-Page-The-Adventures-of-Robert-Caro-and-Robert-Gottlieb-(2022)" xr:uid="{85DA7783-EA4A-B845-8B24-5E54CCF98A93}"/>
    <hyperlink ref="C284" r:id="rId548" display="https://www.the-numbers.com/box-office-chart/daily/2022/12/30" xr:uid="{E3D5A36F-2F48-194D-A919-447ABCADF783}"/>
    <hyperlink ref="B285" r:id="rId549" display="https://www.the-numbers.com/movie/Wild-Life-(2023)" xr:uid="{22F18D83-8869-6446-86B3-14DB67D1C9A7}"/>
    <hyperlink ref="C285" r:id="rId550" display="https://www.the-numbers.com/box-office-chart/daily/2023/04/14" xr:uid="{F1017D47-0B19-5D4C-B969-072277FFE94D}"/>
    <hyperlink ref="B286" r:id="rId551" display="https://www.the-numbers.com/movie/Children-of-the-Corn-(2023)" xr:uid="{9D7FAF31-8B2C-6342-8BAD-3151B80B1A66}"/>
    <hyperlink ref="C286" r:id="rId552" display="https://www.the-numbers.com/box-office-chart/daily/2023/03/03" xr:uid="{C398191E-B748-0A4B-BC6F-FFE88AE716B9}"/>
    <hyperlink ref="B287" r:id="rId553" display="https://www.the-numbers.com/movie/Terrifier-2-(2022)" xr:uid="{F9FC63E6-DE59-A342-8930-0CAF9500FB01}"/>
    <hyperlink ref="C287" r:id="rId554" display="https://www.the-numbers.com/box-office-chart/daily/2022/10/06" xr:uid="{D42F9687-38F2-4C4A-9032-960D0AEE1923}"/>
    <hyperlink ref="B288" r:id="rId555" display="https://www.the-numbers.com/movie/Farewell-My-Concubine-(1993)" xr:uid="{610B20E1-745F-5E44-8F3A-A21A4613FE67}"/>
    <hyperlink ref="B289" r:id="rId556" display="https://www.the-numbers.com/movie/Monster-(2023-Japan)" xr:uid="{6BFBD6EA-D847-874B-A376-9E02D00E4EB7}"/>
    <hyperlink ref="C289" r:id="rId557" display="https://www.the-numbers.com/box-office-chart/daily/2023/11/22" xr:uid="{E8025932-AC9B-AD4C-9325-A1D40594B831}"/>
    <hyperlink ref="B290" r:id="rId558" display="https://www.the-numbers.com/movie/Outlaw-Johnny-Black-(2023)" xr:uid="{F538AAAC-5C63-E24B-935C-6760B1FDF8C2}"/>
    <hyperlink ref="C290" r:id="rId559" display="https://www.the-numbers.com/box-office-chart/daily/2023/09/15" xr:uid="{8D960C14-F035-0C4D-A441-C085C8AABCE7}"/>
    <hyperlink ref="B291" r:id="rId560" display="https://www.the-numbers.com/movie/Lesson-The-(2023)" xr:uid="{542F896E-1E08-C740-8A3C-45BEA62E82E4}"/>
    <hyperlink ref="C291" r:id="rId561" display="https://www.the-numbers.com/box-office-chart/daily/2023/07/07" xr:uid="{B8247068-BE48-3D4A-A8E1-ED30392402CC}"/>
    <hyperlink ref="B292" r:id="rId562" display="https://www.the-numbers.com/movie/Gekijoban-Psycho-Pass-Providence-(2023-Japan)" xr:uid="{8A2A9979-5A63-AE4C-8727-AC41308CA2D1}"/>
    <hyperlink ref="C292" r:id="rId563" display="https://www.the-numbers.com/box-office-chart/daily/2023/07/14" xr:uid="{FF4CB28E-2EBE-2B43-BFBB-928312284FD5}"/>
    <hyperlink ref="B293" r:id="rId564" display="https://www.the-numbers.com/movie/UFC-291-Poirier-vs-Gaethje-2-(2023)" xr:uid="{3CE99395-1986-2A42-9807-F310B06F5B07}"/>
    <hyperlink ref="C293" r:id="rId565" display="https://www.the-numbers.com/box-office-chart/daily/2023/07/29" xr:uid="{C4A0B385-CED3-F242-AE96-CEB2BB35FD76}"/>
    <hyperlink ref="B294" r:id="rId566" display="https://www.the-numbers.com/movie/Inventor-The-(2023)" xr:uid="{85C159AB-38F1-0042-B1A3-5A2AE9EB5B8A}"/>
    <hyperlink ref="C294" r:id="rId567" display="https://www.the-numbers.com/box-office-chart/daily/2023/09/15" xr:uid="{43130FBB-9A7D-F745-8571-ABE9424AA47F}"/>
    <hyperlink ref="B295" r:id="rId568" display="https://www.the-numbers.com/movie/Joyland-(2022-Pakistan)" xr:uid="{BA8A9FC5-D213-4541-B0D8-ABAB243C4E99}"/>
    <hyperlink ref="C295" r:id="rId569" display="https://www.the-numbers.com/box-office-chart/daily/2023/04/07" xr:uid="{C2B34BAF-EF4E-F647-A515-5C591B307F55}"/>
    <hyperlink ref="B296" r:id="rId570" display="https://www.the-numbers.com/movie/Dreamin-Wild-(2023)" xr:uid="{30A70446-C0A6-1044-8BC9-EC53960307B6}"/>
    <hyperlink ref="C296" r:id="rId571" display="https://www.the-numbers.com/box-office-chart/daily/2023/08/04" xr:uid="{BDEF62DB-4023-CB4F-BB57-B8DFC72B7F98}"/>
    <hyperlink ref="B297" r:id="rId572" display="https://www.the-numbers.com/movie/otto-montagne-Le-(2022-Italy)" xr:uid="{D1B290FD-FCD9-0445-BC17-81F2B645E914}"/>
    <hyperlink ref="C297" r:id="rId573" display="https://www.the-numbers.com/box-office-chart/daily/2023/04/28" xr:uid="{62544599-7F38-FB45-9075-2BE8E9B23FC9}"/>
    <hyperlink ref="B298" r:id="rId574" display="https://www.the-numbers.com/movie/Southern-Gospel-(2023)" xr:uid="{5FFDDDFA-E95F-5A46-8DFF-99232DE7E9E3}"/>
    <hyperlink ref="C298" r:id="rId575" display="https://www.the-numbers.com/box-office-chart/daily/2023/03/10" xr:uid="{A1BA0626-9D2D-2A47-A477-0AEC531DDB6B}"/>
    <hyperlink ref="B299" r:id="rId576" display="https://www.the-numbers.com/movie/Schule-der-magischen-Tiere-Die-(2021-Germany)" xr:uid="{C8F2DB76-EBA5-4643-8FC9-540C5EA7F632}"/>
    <hyperlink ref="C299" r:id="rId577" display="https://www.the-numbers.com/box-office-chart/daily/2023/03/24" xr:uid="{E384A6D5-801A-DF44-AD38-33A5FB37907D}"/>
    <hyperlink ref="B300" r:id="rId578" display="https://www.the-numbers.com/movie/Born-to-Fly-(2023-China)" xr:uid="{701A1224-3BED-9D45-9325-813718C6EB48}"/>
    <hyperlink ref="C300" r:id="rId579" display="https://www.the-numbers.com/box-office-chart/daily/2023/04/28" xr:uid="{4DBCA79D-B75B-9540-9DCC-1082E4C53094}"/>
    <hyperlink ref="B301" r:id="rId580" display="https://www.the-numbers.com/movie/Every-Body-(2023)" xr:uid="{3D9A3F91-61B4-9A4F-904C-17AF52B0F088}"/>
    <hyperlink ref="C301" r:id="rId581" display="https://www.the-numbers.com/box-office-chart/daily/2023/06/30" xr:uid="{197EDD29-979C-5E44-806C-5816D2FB912E}"/>
    <hyperlink ref="B302" r:id="rId582" display="https://www.the-numbers.com/movie/Fremont-(2023)" xr:uid="{B2CD07E2-25DD-6740-8462-394C21512A5B}"/>
    <hyperlink ref="C302" r:id="rId583" display="https://www.the-numbers.com/box-office-chart/daily/2023/08/25" xr:uid="{A79D17F1-4613-C14F-9724-13E6586DB232}"/>
    <hyperlink ref="B303" r:id="rId584" display="https://www.the-numbers.com/movie/Blue-Giant-(2023-Japan)" xr:uid="{200917A3-2053-A64E-BB41-DD21B230B375}"/>
    <hyperlink ref="C303" r:id="rId585" display="https://www.the-numbers.com/box-office-chart/daily/2023/10/08" xr:uid="{0307D561-FDB2-1F4A-B047-30E59AF4523A}"/>
    <hyperlink ref="B304" r:id="rId586" display="https://www.the-numbers.com/movie/American-Graffiti-(1973)" xr:uid="{93C66212-BA6D-F040-B650-CD01008FEBA9}"/>
    <hyperlink ref="B305" r:id="rId587" display="https://www.the-numbers.com/movie/Empire-of-Light-(2022)" xr:uid="{8222B8A3-7D5A-D34E-90D0-38EE71780E24}"/>
    <hyperlink ref="C305" r:id="rId588" display="https://www.the-numbers.com/box-office-chart/daily/2022/12/09" xr:uid="{BC210261-B875-AA45-8E80-6355DEF36A6B}"/>
    <hyperlink ref="B306" r:id="rId589" display="https://www.the-numbers.com/movie/Essential-Church-The-(2023)" xr:uid="{C16E42F0-3252-034F-8C5B-C851D48C785A}"/>
    <hyperlink ref="C306" r:id="rId590" display="https://www.the-numbers.com/box-office-chart/daily/2023/07/28" xr:uid="{9412A45D-06F6-2F4B-96E3-B64144119857}"/>
    <hyperlink ref="B307" r:id="rId591" display="https://www.the-numbers.com/movie/Common-Ground-(2023)" xr:uid="{CCB93A8A-FD75-9540-8D4D-67C689056771}"/>
    <hyperlink ref="C307" r:id="rId592" display="https://www.the-numbers.com/box-office-chart/daily/2023/09/29" xr:uid="{F7FAE410-1154-1B40-87C0-ADAA88E11DD9}"/>
    <hyperlink ref="B308" r:id="rId593" display="https://www.the-numbers.com/movie/Afire-(2023-Germany)" xr:uid="{75ABBFF7-1589-B94D-A7C7-8D1A2B19F66E}"/>
    <hyperlink ref="C308" r:id="rId594" display="https://www.the-numbers.com/box-office-chart/daily/2023/07/14" xr:uid="{A8EFE00B-72E1-7F4A-B4A4-C8966107DF65}"/>
    <hyperlink ref="B309" r:id="rId595" display="https://www.the-numbers.com/movie/Land-Before-Time-The" xr:uid="{F5514741-934A-2D47-9A4E-81D93D4DEDA9}"/>
    <hyperlink ref="B310" r:id="rId596" display="https://www.the-numbers.com/movie/Secret-Life-of-Pets-The" xr:uid="{B01C2833-B541-B44A-86C8-47BD7C8BB3D1}"/>
    <hyperlink ref="C310" r:id="rId597" display="https://www.the-numbers.com/box-office-chart/daily/2016/07/08" xr:uid="{06CD1165-58C4-184C-BB75-241615E800F2}"/>
    <hyperlink ref="B311" r:id="rId598" display="https://www.the-numbers.com/movie/Mepris-Le" xr:uid="{6D2FF634-8391-7541-B54E-9190E0203C88}"/>
    <hyperlink ref="B312" r:id="rId599" display="https://www.the-numbers.com/movie/Shelter-in-Solitude-(2023)" xr:uid="{A2C1FB74-BC18-D541-A50E-0E4206AA47ED}"/>
    <hyperlink ref="C312" r:id="rId600" display="https://www.the-numbers.com/box-office-chart/daily/2023/10/06" xr:uid="{D267251A-19FB-8848-95E6-7014FFC3AFCC}"/>
    <hyperlink ref="B313" r:id="rId601" display="https://www.the-numbers.com/movie/Thing-The-(1982)" xr:uid="{51062D02-92CE-CF40-8202-CA8552C96FDA}"/>
    <hyperlink ref="B314" r:id="rId602" display="https://www.the-numbers.com/movie/Bad-Guys-The" xr:uid="{B3D75A42-6A6C-2E49-A816-D427EBBE9ECE}"/>
    <hyperlink ref="C314" r:id="rId603" display="https://www.the-numbers.com/box-office-chart/daily/2022/04/22" xr:uid="{01F36620-CAEC-7D40-BDD1-4FED5A62D7EF}"/>
    <hyperlink ref="B315" r:id="rId604" display="https://www.the-numbers.com/movie/Malum-(2023)" xr:uid="{BADDED59-903F-3F4D-B4E8-FE2D39439BFE}"/>
    <hyperlink ref="C315" r:id="rId605" display="https://www.the-numbers.com/box-office-chart/daily/2023/03/31" xr:uid="{D8827774-0070-3843-9039-88CE87EBD985}"/>
    <hyperlink ref="B316" r:id="rId606" display="https://www.the-numbers.com/movie/All-The-Beauty-And-The-Bloodshed-(2022)" xr:uid="{8C3AF853-359E-4F46-91EA-57AC09F40236}"/>
    <hyperlink ref="C316" r:id="rId607" display="https://www.the-numbers.com/box-office-chart/daily/2022/11/23" xr:uid="{B5BBB3E6-8C3B-9A41-BE57-76B61A71EC4F}"/>
    <hyperlink ref="B317" r:id="rId608" display="https://www.the-numbers.com/movie/beau-matin-Un-(2022-France)" xr:uid="{53E3D4BA-0473-B74B-BDB7-1E0505D18652}"/>
    <hyperlink ref="C317" r:id="rId609" display="https://www.the-numbers.com/box-office-chart/daily/2023/01/27" xr:uid="{94DCBBE4-5E26-7F48-BA55-BAED59220B93}"/>
    <hyperlink ref="B318" r:id="rId610" display="https://www.the-numbers.com/movie/Scrapper-(2023-United-Kingdom)" xr:uid="{168ABC99-5BAA-084C-B4D0-D334119542ED}"/>
    <hyperlink ref="C318" r:id="rId611" display="https://www.the-numbers.com/box-office-chart/daily/2023/08/25" xr:uid="{7FC9316E-445A-114F-9F2A-B68A2D6DF997}"/>
    <hyperlink ref="B319" r:id="rId612" display="https://www.the-numbers.com/movie/Saint-Omer-(2022-France)" xr:uid="{F9DC1F3F-A502-5C48-AB55-AAD70FEFB2F9}"/>
    <hyperlink ref="C319" r:id="rId613" display="https://www.the-numbers.com/box-office-chart/daily/2023/01/13" xr:uid="{1FA1DC9C-A403-E041-8AAA-C960D3F8E7E2}"/>
    <hyperlink ref="B320" r:id="rId614" display="https://www.the-numbers.com/movie/ET-The-Extra-Terrestrial-(1982)" xr:uid="{C6FE9F69-5E74-624D-ADDB-48020EA10278}"/>
    <hyperlink ref="B321" r:id="rId615" display="https://www.the-numbers.com/movie/I-Can-(2023)" xr:uid="{58AED2AA-8577-8140-BC5C-5299C1C7454C}"/>
    <hyperlink ref="C321" r:id="rId616" display="https://www.the-numbers.com/box-office-chart/daily/2023/09/22" xr:uid="{C4D15C6A-2A40-884B-80CE-A8EBAD38BF40}"/>
    <hyperlink ref="B322" r:id="rId617" display="https://www.the-numbers.com/movie/Landscape-with-Invisible-Hand-(2023)" xr:uid="{1A1FA97D-68E2-0B44-B9D2-85A4B7D9BCFB}"/>
    <hyperlink ref="C322" r:id="rId618" display="https://www.the-numbers.com/box-office-chart/daily/2023/08/18" xr:uid="{505B5323-826A-6D4C-AEB2-0C497F0A08ED}"/>
    <hyperlink ref="B323" r:id="rId619" display="https://www.the-numbers.com/movie/Shrek-2" xr:uid="{6C3B8760-FD66-F742-B167-B0E0547B154D}"/>
    <hyperlink ref="C323" r:id="rId620" display="https://www.the-numbers.com/box-office-chart/daily/2004/05/19" xr:uid="{532062F4-1430-9E41-99AA-3F7389C4B0D4}"/>
    <hyperlink ref="B324" r:id="rId621" display="https://www.the-numbers.com/movie/Born-to-be-Wild-3D" xr:uid="{49FA29B7-9868-7747-835A-EF90EDC6B5CE}"/>
    <hyperlink ref="C324" r:id="rId622" display="https://www.the-numbers.com/box-office-chart/daily/2011/04/08" xr:uid="{29892FA0-2FD1-EB43-B530-39471AF20348}"/>
    <hyperlink ref="B325" r:id="rId623" display="https://www.the-numbers.com/movie/Lourdes-(France)-(2019)" xr:uid="{94A00070-F52A-D042-8716-8DF700202B75}"/>
    <hyperlink ref="C325" r:id="rId624" display="https://www.the-numbers.com/box-office-chart/daily/2021/06/25" xr:uid="{C6990143-3DA0-FD49-80DC-787B54198C21}"/>
    <hyperlink ref="B326" r:id="rId625" display="https://www.the-numbers.com/movie/When-You-Finish-Saving-the-World-(2023)" xr:uid="{AEADCA6D-4991-E74E-A3D1-991F43057935}"/>
    <hyperlink ref="C326" r:id="rId626" display="https://www.the-numbers.com/box-office-chart/daily/2023/01/20" xr:uid="{3BFEA640-7E42-DA4E-9C03-D5D471C9E9D4}"/>
    <hyperlink ref="B327" r:id="rId627" display="https://www.the-numbers.com/movie/Canterville-Ghost-The-(2023)" xr:uid="{71CE1B98-2B7C-1149-AF2A-C42C185B7838}"/>
    <hyperlink ref="C327" r:id="rId628" display="https://www.the-numbers.com/box-office-chart/daily/2023/10/20" xr:uid="{7AAC6927-7A91-404B-B700-32AA761E02EC}"/>
    <hyperlink ref="B328" r:id="rId629" display="https://www.the-numbers.com/movie/Enys-Men-(2022-United-Kingdom)" xr:uid="{E78976FC-D626-FD4A-AD82-68B624C5DF0E}"/>
    <hyperlink ref="C328" r:id="rId630" display="https://www.the-numbers.com/box-office-chart/daily/2023/03/31" xr:uid="{F2F1803E-8EAD-F143-A971-E697EB39C011}"/>
    <hyperlink ref="B329" r:id="rId631" display="https://www.the-numbers.com/movie/Shrek-(2001)" xr:uid="{76D2AA5B-EB68-D448-AA73-F8A26AAFEC38}"/>
    <hyperlink ref="C329" r:id="rId632" display="https://www.the-numbers.com/box-office-chart/daily/2001/05/18" xr:uid="{4DA0CD9B-C0D6-DD40-B92C-0467B06E762A}"/>
    <hyperlink ref="B330" r:id="rId633" display="https://www.the-numbers.com/movie/Lyle-Lyle-Crocodile-(2022)" xr:uid="{3F65E212-EDD2-DB44-BC33-F516F74D498A}"/>
    <hyperlink ref="C330" r:id="rId634" display="https://www.the-numbers.com/box-office-chart/daily/2022/10/07" xr:uid="{C7C9BBFC-A66E-9B40-95C9-B20F527FC846}"/>
    <hyperlink ref="B331" r:id="rId635" display="https://www.the-numbers.com/movie/Onyx-the-Fortuitous-and-the-Talisman-of-Souls-(2023)" xr:uid="{CF6F01C9-F4AB-094C-9A41-E6C3C6197812}"/>
    <hyperlink ref="C331" r:id="rId636" display="https://www.the-numbers.com/box-office-chart/daily/2023/10/19" xr:uid="{CEB298E0-CEC6-024E-BD79-9A405D9B5CED}"/>
    <hyperlink ref="B332" r:id="rId637" display="https://www.the-numbers.com/movie/Dicht-bij-Vermeer-(2023-Netherlands)" xr:uid="{F5F8BC17-F58F-C140-B6C8-0F9749BA7775}"/>
    <hyperlink ref="C332" r:id="rId638" display="https://www.the-numbers.com/box-office-chart/daily/2023/05/26" xr:uid="{342BA4A5-CDE7-5041-BCA8-968E720E7C72}"/>
    <hyperlink ref="B333" r:id="rId639" display="https://www.the-numbers.com/movie/conformista-Il" xr:uid="{B455BF2B-4238-4C48-B074-3DD56840899D}"/>
    <hyperlink ref="B334" r:id="rId640" display="https://www.the-numbers.com/movie/Wrath-of-Becky-The-(2023)" xr:uid="{2C0F0B7C-D2A3-734C-BC39-AF149856ED5E}"/>
    <hyperlink ref="C334" r:id="rId641" display="https://www.the-numbers.com/box-office-chart/daily/2023/05/26" xr:uid="{66276269-852F-3942-BF40-909BA5833045}"/>
    <hyperlink ref="B335" r:id="rId642" display="https://www.the-numbers.com/movie/Other-Zoey-The-(2023)" xr:uid="{636F5589-9915-5D44-891F-C4F82EDBFD7E}"/>
    <hyperlink ref="C335" r:id="rId643" display="https://www.the-numbers.com/box-office-chart/daily/2023/10/20" xr:uid="{7C742C12-016A-9742-A580-F7DE32EF008A}"/>
    <hyperlink ref="B336" r:id="rId644" display="https://www.the-numbers.com/movie/1976-(2023-Chile)" xr:uid="{01F1709F-C98F-754C-8525-ECA9ADAB97C4}"/>
    <hyperlink ref="C336" r:id="rId645" display="https://www.the-numbers.com/box-office-chart/daily/2023/05/05" xr:uid="{87699038-582F-3641-9EC4-ED465329AABC}"/>
    <hyperlink ref="B337" r:id="rId646" display="https://www.the-numbers.com/movie/Anselm-Das-Rauschen-der-Zeit-(2023-Germany)" xr:uid="{6336D75F-DFB0-0140-A2E3-256D583DC1EC}"/>
    <hyperlink ref="C337" r:id="rId647" display="https://www.the-numbers.com/box-office-chart/daily/2023/12/08" xr:uid="{473B0B0D-DE7B-8045-B73E-D81AC7EE398E}"/>
    <hyperlink ref="B338" r:id="rId648" display="https://www.the-numbers.com/movie/Highest-of-Stakes-The-(2023)" xr:uid="{E63DF29E-E7EF-B74B-9A43-0F590AA2946B}"/>
    <hyperlink ref="C338" r:id="rId649" display="https://www.the-numbers.com/box-office-chart/daily/2023/08/04" xr:uid="{220C11A7-5DC3-C64A-BEC9-30A8587EBC16}"/>
    <hyperlink ref="B339" r:id="rId650" display="https://www.the-numbers.com/movie/Starling-Girl-The-(2023)" xr:uid="{58EBB7B2-5512-6447-9CF7-FE0E3F8D4DE0}"/>
    <hyperlink ref="C339" r:id="rId651" display="https://www.the-numbers.com/box-office-chart/daily/2023/05/12" xr:uid="{4746C2DD-5558-7042-98A2-30C797B70162}"/>
    <hyperlink ref="B340" r:id="rId652" display="https://www.the-numbers.com/movie/Que-viva-Mexico-(2023-Mexico)" xr:uid="{D4A89A5D-D21C-8147-B546-896598FDA531}"/>
    <hyperlink ref="C340" r:id="rId653" display="https://www.the-numbers.com/box-office-chart/daily/2023/03/24" xr:uid="{47AC2A5B-19BE-8C48-BBA2-97746A2227E0}"/>
    <hyperlink ref="B341" r:id="rId654" display="https://www.the-numbers.com/movie/Mamma-Mia" xr:uid="{217165F0-A0D9-A640-8DA1-86537BD9CA03}"/>
    <hyperlink ref="C341" r:id="rId655" display="https://www.the-numbers.com/box-office-chart/daily/2008/07/18" xr:uid="{301B3768-9060-F340-8017-BA3C3E5FDCDC}"/>
    <hyperlink ref="B342" r:id="rId656" display="https://www.the-numbers.com/movie/Usurpadora-La-(2022-Mexico)" xr:uid="{EAF75BED-F86C-6D45-9541-1630F6F0F79D}"/>
    <hyperlink ref="C342" r:id="rId657" display="https://www.the-numbers.com/box-office-chart/daily/2023/04/07" xr:uid="{B460A0CF-B778-F144-9A38-242487693A69}"/>
    <hyperlink ref="B343" r:id="rId658" display="https://www.the-numbers.com/movie/Hubble-3D" xr:uid="{35F6B1C3-FA0C-F246-A990-6A51DD1ADD57}"/>
    <hyperlink ref="C343" r:id="rId659" display="https://www.the-numbers.com/box-office-chart/daily/2010/03/19" xr:uid="{98E8CD4B-3C63-E24E-A134-455E846A94D3}"/>
    <hyperlink ref="B344" r:id="rId660" display="https://www.the-numbers.com/movie/Monica-(2022)" xr:uid="{020AEB94-ABC7-2543-95EE-B3BD52269454}"/>
    <hyperlink ref="C344" r:id="rId661" display="https://www.the-numbers.com/box-office-chart/daily/2023/05/12" xr:uid="{5D322CDD-4F79-F042-B9D9-E0B5DCA22D0B}"/>
    <hyperlink ref="B345" r:id="rId662" display="https://www.the-numbers.com/movie/Dazed-and-Confused" xr:uid="{A271E935-9838-6242-A1C3-BD423997EA3C}"/>
    <hyperlink ref="B346" r:id="rId663" display="https://www.the-numbers.com/movie/I-Like-Movies-(2023-Canada)" xr:uid="{63FCAE9B-0AEF-B549-BA34-DA4EB299166B}"/>
    <hyperlink ref="C346" r:id="rId664" display="https://www.the-numbers.com/box-office-chart/daily/2023/03/10" xr:uid="{3D79D111-C511-5A4C-BE1F-80D93500BEE9}"/>
    <hyperlink ref="B347" r:id="rId665" display="https://www.the-numbers.com/movie/32-Sounds-(2023)" xr:uid="{A7365CA4-8716-ED49-8B09-20A6715899C1}"/>
    <hyperlink ref="C347" r:id="rId666" display="https://www.the-numbers.com/box-office-chart/daily/2023/04/28" xr:uid="{F90E1130-CB5A-2949-BA31-24C67B7ED554}"/>
    <hyperlink ref="B348" r:id="rId667" display="https://www.the-numbers.com/movie/Woman-King-The-(2022)" xr:uid="{3779F6D3-5022-C549-8844-BB19BB9F23DD}"/>
    <hyperlink ref="C348" r:id="rId668" display="https://www.the-numbers.com/box-office-chart/daily/2022/09/16" xr:uid="{384E112D-A2F7-D24A-83EB-6148B5F62670}"/>
    <hyperlink ref="B349" r:id="rId669" display="https://www.the-numbers.com/movie/Trolls" xr:uid="{170B0028-9666-CF4B-B197-0AD34D7CAB17}"/>
    <hyperlink ref="C349" r:id="rId670" display="https://www.the-numbers.com/box-office-chart/daily/2016/11/04" xr:uid="{E901B10D-86D9-124B-8610-453EAB26E828}"/>
    <hyperlink ref="B350" r:id="rId671" display="https://www.the-numbers.com/movie/Last-Rider-The-(2023)" xr:uid="{B5D3B89D-B1A5-B14C-AAE2-701C0F63B0D4}"/>
    <hyperlink ref="C350" r:id="rId672" display="https://www.the-numbers.com/box-office-chart/daily/2023/06/23" xr:uid="{50EAF390-38D2-2341-95FA-C3FDCECAAF1A}"/>
    <hyperlink ref="B351" r:id="rId673" display="https://www.the-numbers.com/movie/Wicker-Man-The-(1973)" xr:uid="{3AAE8FF1-6BFF-CB44-920B-6529C2687DC2}"/>
    <hyperlink ref="B352" r:id="rId674" display="https://www.the-numbers.com/movie/Khers-Nist-(2022-Iran)" xr:uid="{65E52846-25D5-D84C-9961-215E923E3545}"/>
    <hyperlink ref="C352" r:id="rId675" display="https://www.the-numbers.com/box-office-chart/daily/2022/12/23" xr:uid="{BC295428-02DF-654B-BD7B-89B33A070C5C}"/>
    <hyperlink ref="B353" r:id="rId676" display="https://www.the-numbers.com/movie/Pirab-(2023-South-Korea)" xr:uid="{1426A535-E419-4844-8C0A-64A729577F1A}"/>
    <hyperlink ref="C353" r:id="rId677" display="https://www.the-numbers.com/box-office-chart/daily/2023/08/04" xr:uid="{49585E4C-6B2B-554C-89D8-4811AF18A502}"/>
    <hyperlink ref="B354" r:id="rId678" display="https://www.the-numbers.com/movie/Path-Of-The-Panther-(2023)" xr:uid="{4949FD4C-7AE3-8C4A-8B3C-C7271EC746C6}"/>
    <hyperlink ref="C354" r:id="rId679" display="https://www.the-numbers.com/box-office-chart/daily/2023/02/24" xr:uid="{FD3FD129-41DB-A440-A196-EB253BB5C59A}"/>
    <hyperlink ref="B355" r:id="rId680" display="https://www.the-numbers.com/movie/Magic-Flute-Das-Vermachtnis-der-Zauberflote-The-(Germany-2022)" xr:uid="{DCADA85A-F5A0-5042-BDF6-55C0BE643289}"/>
    <hyperlink ref="C355" r:id="rId681" display="https://www.the-numbers.com/box-office-chart/daily/2023/03/10" xr:uid="{AEA209AA-972D-AE4A-93A9-DA69BF93498D}"/>
    <hyperlink ref="B356" r:id="rId682" display="https://www.the-numbers.com/movie/iMordecai-(2023)" xr:uid="{F741390B-A0DB-8642-BE3A-09B610029660}"/>
    <hyperlink ref="C356" r:id="rId683" display="https://www.the-numbers.com/box-office-chart/daily/2023/02/10" xr:uid="{165493F6-6D80-4249-B060-57105A2789ED}"/>
    <hyperlink ref="B357" r:id="rId684" display="https://www.the-numbers.com/movie/Kill-Room-The-(2023)" xr:uid="{FB5ABB9F-36F9-B842-BA5B-36E97D31C9A6}"/>
    <hyperlink ref="C357" r:id="rId685" display="https://www.the-numbers.com/box-office-chart/daily/2023/09/29" xr:uid="{656B03B8-DA51-634B-A90B-65FFF894D977}"/>
    <hyperlink ref="B358" r:id="rId686" display="https://www.the-numbers.com/movie/Birth-Rebirth-(2023)" xr:uid="{5B4128A5-C557-AA40-B4EA-18825180BB71}"/>
    <hyperlink ref="C358" r:id="rId687" display="https://www.the-numbers.com/box-office-chart/daily/2023/08/18" xr:uid="{8089E359-F8A9-0740-A968-C8BAA6EFFD11}"/>
    <hyperlink ref="B359" r:id="rId688" display="https://www.the-numbers.com/movie/Unit-262-(2023)" xr:uid="{803FA46E-7366-4D46-A19E-E66B79295DB9}"/>
    <hyperlink ref="C359" r:id="rId689" display="https://www.the-numbers.com/box-office-chart/daily/2023/12/08" xr:uid="{5C7423D0-EF47-BF43-91BF-1DE089E4B574}"/>
    <hyperlink ref="B360" r:id="rId690" display="https://www.the-numbers.com/movie/UFC-286-(2023)" xr:uid="{92FB7F03-E9AA-2342-B12A-B1A158244320}"/>
    <hyperlink ref="C360" r:id="rId691" display="https://www.the-numbers.com/box-office-chart/daily/2023/03/18" xr:uid="{0B5B903C-0FBD-8D48-B83B-D57B4CFA411B}"/>
    <hyperlink ref="B361" r:id="rId692" display="https://www.the-numbers.com/movie/Little-Richard-I-Am-Everything-(2023)" xr:uid="{68596675-ABE1-5449-9EE1-0C5B137BA0DB}"/>
    <hyperlink ref="C361" r:id="rId693" display="https://www.the-numbers.com/box-office-chart/daily/2023/04/21" xr:uid="{DF6B5384-4DD1-E44D-AB5F-0FA8904CFB09}"/>
    <hyperlink ref="B362" r:id="rId694" display="https://www.the-numbers.com/movie/Black-Adam-(2022)" xr:uid="{FAC92D01-D243-BF47-A639-CCE190E3353A}"/>
    <hyperlink ref="C362" r:id="rId695" display="https://www.the-numbers.com/box-office-chart/daily/2022/10/21" xr:uid="{720EBBEF-97D8-0346-A4B8-F7B749A0F821}"/>
    <hyperlink ref="B363" r:id="rId696" display="https://www.the-numbers.com/movie/Mummy-The-(1999)" xr:uid="{28A6C224-3646-B641-B15E-204281C742C7}"/>
    <hyperlink ref="C363" r:id="rId697" display="https://www.the-numbers.com/box-office-chart/daily/1999/05/07" xr:uid="{358E9C84-53D1-5C40-81BA-08BA8248F22F}"/>
    <hyperlink ref="B364" r:id="rId698" display="https://www.the-numbers.com/movie/Lonely-Castle-in-the-Mirror-(2022-Japan)" xr:uid="{65F350E6-4E03-524E-A0B4-5A5CD4F48F4D}"/>
    <hyperlink ref="C364" r:id="rId699" display="https://www.the-numbers.com/box-office-chart/daily/2023/06/21" xr:uid="{A17BCD4B-98D3-4A4D-B344-63EA15D2A937}"/>
    <hyperlink ref="B365" r:id="rId700" display="https://www.the-numbers.com/movie/Decision-to-Leave-(2022-South-Korea)" xr:uid="{0146C991-A1DC-4347-B591-32A081FE0CD7}"/>
    <hyperlink ref="C365" r:id="rId701" display="https://www.the-numbers.com/box-office-chart/daily/2022/10/14" xr:uid="{93F6BBE2-C36B-A747-A8A7-6AE998CC284D}"/>
    <hyperlink ref="B366" r:id="rId702" display="https://www.the-numbers.com/movie/Despicable-Me" xr:uid="{19E29FEC-C830-5546-84E0-5D8B37FCCDED}"/>
    <hyperlink ref="C366" r:id="rId703" display="https://www.the-numbers.com/box-office-chart/daily/2010/07/09" xr:uid="{5E231F20-0737-B346-8346-842694E6A442}"/>
    <hyperlink ref="B367" r:id="rId704" display="https://www.the-numbers.com/movie/Natsu-e-no-tunnel-Sayonara-no-deguchi-(2022-Japan)" xr:uid="{B747469C-5A10-5244-A9CA-B9F9DC9F8B2C}"/>
    <hyperlink ref="C367" r:id="rId705" display="https://www.the-numbers.com/box-office-chart/daily/2023/11/03" xr:uid="{27E7C3B1-FDFC-7D43-91C2-739208DC4ED5}"/>
    <hyperlink ref="B368" r:id="rId706" display="https://www.the-numbers.com/movie/Angry-Black-Girl-and-Her-Monster-The-(2023)" xr:uid="{55A8C9D6-C358-E147-A993-0DCDD1882A06}"/>
    <hyperlink ref="C368" r:id="rId707" display="https://www.the-numbers.com/box-office-chart/daily/2023/06/09" xr:uid="{EC5EA942-82C9-5642-9C8C-4A40E1D81D33}"/>
    <hyperlink ref="B369" r:id="rId708" display="https://www.the-numbers.com/movie/Kaguya-sama-wa-Kokurasetai-First-Kiss-wa-Owaranai-(2022-Japan)" xr:uid="{0C087E58-CE27-0F41-A6B1-47CF68DAD739}"/>
    <hyperlink ref="C369" r:id="rId709" display="https://www.the-numbers.com/box-office-chart/daily/2023/02/14" xr:uid="{CE34E600-20EC-7945-A6C0-7DA435FFEA68}"/>
    <hyperlink ref="B370" r:id="rId710" display="https://www.the-numbers.com/movie/Lorax-The" xr:uid="{03AE92F8-21FF-CC44-BF1F-C3DF7581020F}"/>
    <hyperlink ref="C370" r:id="rId711" display="https://www.the-numbers.com/box-office-chart/daily/2012/03/02" xr:uid="{BE84A9DD-C22B-9441-B80D-B86D633D2A50}"/>
    <hyperlink ref="B371" r:id="rId712" display="https://www.the-numbers.com/movie/passion-de-Dodin-Bouffant-La-(2023-France)" xr:uid="{903CF04D-3813-3D47-8895-D07FF45D57D4}"/>
    <hyperlink ref="C371" r:id="rId713" display="https://www.the-numbers.com/box-office-chart/daily/2023/11/10" xr:uid="{237F71B9-4B7C-5547-8A7C-2AE732699926}"/>
    <hyperlink ref="B372" r:id="rId714" display="https://www.the-numbers.com/movie/Malibu-Horror-Story-(2023)" xr:uid="{E1FBD47B-3628-794A-9C67-763C9F2237C8}"/>
    <hyperlink ref="C372" r:id="rId715" display="https://www.the-numbers.com/box-office-chart/daily/2023/09/01" xr:uid="{148F24D1-3BE9-9743-8443-0B209E87EFC6}"/>
    <hyperlink ref="B373" r:id="rId716" display="https://www.the-numbers.com/movie/Origin-(2023)" xr:uid="{697D8CAB-DE51-B743-8D6F-2C0BB30AA478}"/>
    <hyperlink ref="C373" r:id="rId717" display="https://www.the-numbers.com/box-office-chart/daily/2024/01/19" xr:uid="{9F97173B-280E-7F42-B5AF-442951667854}"/>
    <hyperlink ref="B374" r:id="rId718" display="https://www.the-numbers.com/movie/Day-By-Day-(2023)" xr:uid="{71364CA3-B692-D740-9EB3-17B91EC098D2}"/>
    <hyperlink ref="C374" r:id="rId719" display="https://www.the-numbers.com/box-office-chart/daily/2023/08/11" xr:uid="{2917D40D-A5DA-D541-9B3D-5B2E16D57F89}"/>
    <hyperlink ref="B375" r:id="rId720" display="https://www.the-numbers.com/movie/Squaring-the-Circle-(2023-United-Kingdom)" xr:uid="{096F5C27-BE83-584C-9CCD-6CDC7F78D7D9}"/>
    <hyperlink ref="C375" r:id="rId721" display="https://www.the-numbers.com/box-office-chart/daily/2023/06/07" xr:uid="{6F913F24-6854-764E-BA26-F61A6FEF1240}"/>
    <hyperlink ref="B376" r:id="rId722" display="https://www.the-numbers.com/movie/Casper-(1995)" xr:uid="{05B6D833-FB41-C645-A94C-4E3C341936C5}"/>
    <hyperlink ref="B377" r:id="rId723" display="https://www.the-numbers.com/movie/Blue-Jean-(2022-United-Kingdom)" xr:uid="{5DD6574B-2DE9-7E40-9626-723D8460C621}"/>
    <hyperlink ref="C377" r:id="rId724" display="https://www.the-numbers.com/box-office-chart/daily/2023/06/09" xr:uid="{819D23A1-9C85-984D-A3B6-5FBF5617DD2A}"/>
    <hyperlink ref="B378" r:id="rId725" display="https://www.the-numbers.com/movie/Scott-Pilgrim-vs-The-World" xr:uid="{6CED7D8B-FE1D-E942-A16E-458E0774282E}"/>
    <hyperlink ref="C378" r:id="rId726" display="https://www.the-numbers.com/box-office-chart/daily/2010/08/13" xr:uid="{ADA78222-27D7-F444-B73A-75D59FF89BF7}"/>
    <hyperlink ref="B379" r:id="rId727" display="https://www.the-numbers.com/movie/Sick-of-Myself-(2022-Norway)" xr:uid="{18BC5F85-F521-B84D-8E0D-A043E038984A}"/>
    <hyperlink ref="C379" r:id="rId728" display="https://www.the-numbers.com/box-office-chart/daily/2023/04/12" xr:uid="{8A00A174-6FC5-2445-BD75-2AE51765BE8D}"/>
    <hyperlink ref="B380" r:id="rId729" display="https://www.the-numbers.com/movie/Secret-Life-of-Pets-2-The-(2019)" xr:uid="{A9ABFAFA-25B4-1B4F-BA6E-47076B3D80F7}"/>
    <hyperlink ref="C380" r:id="rId730" display="https://www.the-numbers.com/box-office-chart/daily/2019/06/07" xr:uid="{C95C5776-D4EA-2E43-ACB4-E28D00795C05}"/>
    <hyperlink ref="B381" r:id="rId731" display="https://www.the-numbers.com/movie/immensita-L-(2022-Italy)" xr:uid="{E73D42D0-2D5E-D14C-B53D-5F4E49EB583C}"/>
    <hyperlink ref="C381" r:id="rId732" display="https://www.the-numbers.com/box-office-chart/daily/2023/05/12" xr:uid="{B700B8B9-07BC-4348-9C4E-EF2A5A5EEFB9}"/>
    <hyperlink ref="B382" r:id="rId733" display="https://www.the-numbers.com/movie/Carmen-(2023-France)" xr:uid="{3CDDBE22-D28D-9E41-8378-AA5281080259}"/>
    <hyperlink ref="C382" r:id="rId734" display="https://www.the-numbers.com/box-office-chart/daily/2023/04/21" xr:uid="{01B63412-A7AE-E844-B807-21A8F6DB1E70}"/>
    <hyperlink ref="B383" r:id="rId735" display="https://www.the-numbers.com/movie/Divinity-(2023)" xr:uid="{5BBE7A04-72F4-284B-A9EE-E1FCC6C0C368}"/>
    <hyperlink ref="C383" r:id="rId736" display="https://www.the-numbers.com/box-office-chart/daily/2023/10/13" xr:uid="{46E2A605-8FA1-FD4E-B3AA-EDCB03E3E187}"/>
    <hyperlink ref="B384" r:id="rId737" display="https://www.the-numbers.com/movie/Lost-Weekend-The-A-Love-Story-(2023)" xr:uid="{B5F9CFE8-8765-0240-BBB1-B438D5705963}"/>
    <hyperlink ref="C384" r:id="rId738" display="https://www.the-numbers.com/box-office-chart/daily/2023/04/14" xr:uid="{B8D0375B-7080-CB44-B546-BCE7141A68E1}"/>
    <hyperlink ref="B385" r:id="rId739" display="https://www.the-numbers.com/movie/Gwigongja-(2023-South-Korea)" xr:uid="{6F461C32-E4C3-EE4B-AF16-5DF01F15272D}"/>
    <hyperlink ref="C385" r:id="rId740" display="https://www.the-numbers.com/box-office-chart/daily/2023/06/30" xr:uid="{26B0FA60-EEB0-D946-AB72-45F0B40CD597}"/>
    <hyperlink ref="B386" r:id="rId741" display="https://www.the-numbers.com/movie/Wicker-Man-The" xr:uid="{85F92EB2-1EF4-FD44-B933-93E0CB07425B}"/>
    <hyperlink ref="C386" r:id="rId742" display="https://www.the-numbers.com/box-office-chart/daily/2006/09/01" xr:uid="{4B3051B1-F383-0345-AE47-D68B4AFC4926}"/>
    <hyperlink ref="B387" r:id="rId743" display="https://www.the-numbers.com/movie/Holy-Spider-(2022-France)" xr:uid="{191F581B-FBCE-2E44-A1AC-C75A2CDFC1FE}"/>
    <hyperlink ref="C387" r:id="rId744" display="https://www.the-numbers.com/box-office-chart/daily/2022/10/28" xr:uid="{C1FD2461-0B7F-DF45-B45A-76B9BA62D5C0}"/>
    <hyperlink ref="B388" r:id="rId745" display="https://www.the-numbers.com/movie/Deo-Mun-(2023-South-Korea)" xr:uid="{D5233480-9618-DF42-A3FD-A7DD1ED3F7EA}"/>
    <hyperlink ref="C388" r:id="rId746" display="https://www.the-numbers.com/box-office-chart/daily/2023/08/18" xr:uid="{7132FB04-D858-684F-8C2A-D2ADD3F1FC8C}"/>
    <hyperlink ref="B389" r:id="rId747" display="https://www.the-numbers.com/movie/Invisible-Beauty-(2023)" xr:uid="{61086E05-4C7A-5344-B7F0-314E85DD6B6B}"/>
    <hyperlink ref="C389" r:id="rId748" display="https://www.the-numbers.com/box-office-chart/daily/2023/09/15" xr:uid="{7FEB55E7-3ECA-C340-94E3-4D322BBEA6F0}"/>
    <hyperlink ref="B390" r:id="rId749" display="https://www.the-numbers.com/movie/Sweet-East-The-(2023)" xr:uid="{DFC72BFA-3556-3B42-B6EF-E28E7BEA8C02}"/>
    <hyperlink ref="C390" r:id="rId750" display="https://www.the-numbers.com/box-office-chart/daily/2023/12/01" xr:uid="{19BA683E-689B-844C-80B6-2326C8CCAF21}"/>
    <hyperlink ref="B391" r:id="rId751" display="https://www.the-numbers.com/movie/Lakota-Nation-vs-United-States-(2023)" xr:uid="{6CD4C448-2F36-064A-9750-EAC9C353D174}"/>
    <hyperlink ref="C391" r:id="rId752" display="https://www.the-numbers.com/box-office-chart/daily/2023/07/14" xr:uid="{E957A174-3ABF-3246-9C91-1722F2CDAA6E}"/>
    <hyperlink ref="B392" r:id="rId753" display="https://www.the-numbers.com/movie/My-Sailor-My-Love-(2022-Finland)" xr:uid="{61BF86AE-BDF2-3C49-B8C1-14C686EACF80}"/>
    <hyperlink ref="C392" r:id="rId754" display="https://www.the-numbers.com/box-office-chart/daily/2023/09/22" xr:uid="{81373CCD-E41E-9B4A-9D65-B91DED96F92E}"/>
    <hyperlink ref="B393" r:id="rId755" display="https://www.the-numbers.com/movie/Linoleum-(2022)" xr:uid="{973D59BA-8602-1E44-9A70-D9F8376B4FF3}"/>
    <hyperlink ref="C393" r:id="rId756" display="https://www.the-numbers.com/box-office-chart/daily/2023/02/24" xr:uid="{489838B3-14B0-EC43-9DC8-A6231252B232}"/>
    <hyperlink ref="B394" r:id="rId757" display="https://www.the-numbers.com/movie/origine-du-mal-L-(2022-France)" xr:uid="{00669C41-902A-A842-A98F-402DAB0946B9}"/>
    <hyperlink ref="C394" r:id="rId758" display="https://www.the-numbers.com/box-office-chart/daily/2023/09/22" xr:uid="{97F32C87-5F63-104C-933A-5EBC31471C34}"/>
    <hyperlink ref="B395" r:id="rId759" display="https://www.the-numbers.com/movie/Dr-Cheon-and-Lost-Talisman-(2023-South-Korea)" xr:uid="{83F53820-DFD5-9C47-9941-8E1469E270FE}"/>
    <hyperlink ref="C395" r:id="rId760" display="https://www.the-numbers.com/box-office-chart/daily/2023/10/06" xr:uid="{D01081F4-E029-3540-82FD-5914BFF69E92}"/>
    <hyperlink ref="B396" r:id="rId761" display="https://www.the-numbers.com/movie/enfants-des-autres-Les-(2022-France)" xr:uid="{E608CB79-C2AB-BB44-89E1-7E5C2C8C43D6}"/>
    <hyperlink ref="C396" r:id="rId762" display="https://www.the-numbers.com/box-office-chart/daily/2023/04/21" xr:uid="{B0165CDC-CF5C-E749-9DDB-6BE5238555A8}"/>
    <hyperlink ref="B397" r:id="rId763" display="https://www.the-numbers.com/movie/Menus-plaisirs-(2023-France)" xr:uid="{3B1E150D-D214-284B-B62D-ED8E6C0FFCCB}"/>
    <hyperlink ref="C397" r:id="rId764" display="https://www.the-numbers.com/box-office-chart/daily/2023/11/22" xr:uid="{2903437B-FB13-274A-B3BE-D325CE2C9FD9}"/>
    <hyperlink ref="B398" r:id="rId765" display="https://www.the-numbers.com/movie/Juniper-(2021-New-Zealand)" xr:uid="{6D34DB1F-F524-2347-B76A-6D0D6FA4CA1D}"/>
    <hyperlink ref="C398" r:id="rId766" display="https://www.the-numbers.com/box-office-chart/daily/2023/02/24" xr:uid="{85223228-CBFD-7D47-B6BE-B46DF37CD3E8}"/>
    <hyperlink ref="B399" r:id="rId767" display="https://www.the-numbers.com/movie/Daliland-(2023-Canada)" xr:uid="{B1469406-D5A7-6F43-9DEC-6DC14B2E6759}"/>
    <hyperlink ref="C399" r:id="rId768" display="https://www.the-numbers.com/box-office-chart/daily/2023/06/09" xr:uid="{DE8CF374-43A8-DC4F-B3AE-5518DD00E4DE}"/>
    <hyperlink ref="B400" r:id="rId769" display="https://www.the-numbers.com/movie/Noryang-Deadly-Sea-(2023-South-Korea)" xr:uid="{218D5116-FAE1-D441-A732-14B05E7F89C0}"/>
    <hyperlink ref="C400" r:id="rId770" display="https://www.the-numbers.com/box-office-chart/daily/2023/12/22" xr:uid="{3C5D09A4-A817-A84D-B496-E0C849482C05}"/>
    <hyperlink ref="B401" r:id="rId771" display="https://www.the-numbers.com/movie/I-Heard-the-Bells-(2022)" xr:uid="{DD1CA248-76AF-014F-B372-243CE4DBBF40}"/>
    <hyperlink ref="C401" r:id="rId772" display="https://www.the-numbers.com/box-office-chart/daily/2022/12/01" xr:uid="{7BCAEB45-22B5-7449-80F3-B32FF41BDB9B}"/>
    <hyperlink ref="B402" r:id="rId773" display="https://www.the-numbers.com/movie/envol-L-(2023-France)" xr:uid="{65FC69DE-4488-5049-8C6E-3C7341313C54}"/>
    <hyperlink ref="C402" r:id="rId774" display="https://www.the-numbers.com/box-office-chart/daily/2023/06/09" xr:uid="{7701CC26-FB05-ED40-8C5A-00489395C894}"/>
    <hyperlink ref="B403" r:id="rId775" display="https://www.the-numbers.com/movie/Memory-(2023)" xr:uid="{4D22A7BD-FD12-EF4B-905E-BB1B967C5274}"/>
    <hyperlink ref="C403" r:id="rId776" display="https://www.the-numbers.com/box-office-chart/daily/2023/12/22" xr:uid="{FA268AF1-F9BA-7740-8333-E953144E1491}"/>
    <hyperlink ref="B404" r:id="rId777" display="https://www.the-numbers.com/movie/Winter-Kills" xr:uid="{2A59F0C8-6E04-1A41-B8AA-4CD235B4E761}"/>
    <hyperlink ref="B405" r:id="rId778" display="https://www.the-numbers.com/movie/Kokomo-City-(2023)" xr:uid="{43153BE4-E934-7644-926D-69A80803D343}"/>
    <hyperlink ref="C405" r:id="rId779" display="https://www.the-numbers.com/box-office-chart/daily/2023/07/28" xr:uid="{4AA8B834-780C-1A41-816A-C8589E2C14BB}"/>
    <hyperlink ref="B406" r:id="rId780" display="https://www.the-numbers.com/movie/Bunker-(2023)" xr:uid="{D5A5BE6F-8659-FA4B-AA7A-A561AA517E41}"/>
    <hyperlink ref="C406" r:id="rId781" display="https://www.the-numbers.com/box-office-chart/daily/2023/02/24" xr:uid="{45DED46D-4E5A-AC40-B5C0-7F5C2CF1A5BC}"/>
    <hyperlink ref="B407" r:id="rId782" display="https://www.the-numbers.com/movie/vita-difficile-Una-(1961-Italy)" xr:uid="{D4FF43B8-C324-7E43-A915-35B628DDE111}"/>
    <hyperlink ref="C407" r:id="rId783" display="https://www.the-numbers.com/box-office-chart/daily/2023/02/03" xr:uid="{C62F12C4-980C-A64A-BF46-41906494F732}"/>
    <hyperlink ref="B408" r:id="rId784" display="https://www.the-numbers.com/movie/Ticket-to-Paradise-(2022)" xr:uid="{026A18C7-58D3-8249-BBF6-52933E58D9FB}"/>
    <hyperlink ref="C408" r:id="rId785" display="https://www.the-numbers.com/box-office-chart/daily/2022/10/21" xr:uid="{CC149700-4D13-1B44-9799-4553A384F77F}"/>
    <hyperlink ref="B409" r:id="rId786" display="https://www.the-numbers.com/movie/League-The-(2023)" xr:uid="{81F6424F-6F3C-F642-951D-2763B4068CC3}"/>
    <hyperlink ref="C409" r:id="rId787" display="https://www.the-numbers.com/box-office-chart/daily/2023/07/14" xr:uid="{64AE368B-57A3-AE4F-9FDB-72647E045F64}"/>
    <hyperlink ref="B410" r:id="rId788" display="https://www.the-numbers.com/movie/Cinema-Sabaya-(2022-Israel)" xr:uid="{9F0D3F14-F33D-E447-9BD1-F39CE060709F}"/>
    <hyperlink ref="C410" r:id="rId789" display="https://www.the-numbers.com/box-office-chart/daily/2023/02/10" xr:uid="{4DA05E8F-3643-F643-9729-5690ACACDA6A}"/>
    <hyperlink ref="B411" r:id="rId790" display="https://www.the-numbers.com/movie/Eternal-Memory-The-(2023-Chile)" xr:uid="{DA9326D0-EB98-224D-9E56-79443A59452E}"/>
    <hyperlink ref="C411" r:id="rId791" display="https://www.the-numbers.com/box-office-chart/daily/2023/08/11" xr:uid="{EF3ABEE3-0A8C-3F47-AC81-81D66D5E9598}"/>
    <hyperlink ref="B412" r:id="rId792" display="https://www.the-numbers.com/movie/Unknown-Country-The-(2023)" xr:uid="{67E7AE46-9871-CB42-B8D8-0D09E887EA52}"/>
    <hyperlink ref="C412" r:id="rId793" display="https://www.the-numbers.com/box-office-chart/daily/2023/07/28" xr:uid="{CBC30789-C869-B640-9C03-1626FECB76F5}"/>
    <hyperlink ref="B413" r:id="rId794" display="https://www.the-numbers.com/movie/Freuds-Last-Session-(2023-United-Kingdom)" xr:uid="{5326C918-6457-9745-9198-055669435BAB}"/>
    <hyperlink ref="C413" r:id="rId795" display="https://www.the-numbers.com/box-office-chart/daily/2023/12/22" xr:uid="{9FB9D69A-83F7-0F43-B7C1-A00F82317847}"/>
    <hyperlink ref="B414" r:id="rId796" display="https://www.the-numbers.com/movie/Long-Ma-Jing-Shen-(2023-China)" xr:uid="{98B61B46-46E9-294D-8217-D92F0B8AC002}"/>
    <hyperlink ref="C414" r:id="rId797" display="https://www.the-numbers.com/box-office-chart/daily/2023/04/07" xr:uid="{BFC02A85-2F11-924B-B667-30DF5781F31C}"/>
    <hyperlink ref="B415" r:id="rId798" display="https://www.the-numbers.com/movie/Fumer-fait-tousser-(2022-France)" xr:uid="{9610E4AC-398A-4941-AE84-0574A7927AFE}"/>
    <hyperlink ref="C415" r:id="rId799" display="https://www.the-numbers.com/box-office-chart/daily/2023/03/31" xr:uid="{639B23A7-8722-9E49-8C08-BD8E7E29223A}"/>
    <hyperlink ref="B416" r:id="rId800" display="https://www.the-numbers.com/movie/Vanskabte-Land-(2022-Denmark)" xr:uid="{4CC98658-93E9-444D-AE88-3796D1908B6C}"/>
    <hyperlink ref="C416" r:id="rId801" display="https://www.the-numbers.com/box-office-chart/daily/2023/02/03" xr:uid="{90BF09FA-F817-7941-AB83-87EB252DAE4B}"/>
    <hyperlink ref="B417" r:id="rId802" display="https://www.the-numbers.com/movie/Passfalscher-Der-(2022-Germany)" xr:uid="{CC02C4F1-CE15-9D45-9E9D-8DF792D8093F}"/>
    <hyperlink ref="C417" r:id="rId803" display="https://www.the-numbers.com/box-office-chart/daily/2023/03/03" xr:uid="{D3FF6F0D-B6AF-294C-9DC0-01A0C1623E3A}"/>
    <hyperlink ref="B418" r:id="rId804" display="https://www.the-numbers.com/movie/proces-Le-(1962-France)" xr:uid="{8B255B8E-2227-8A43-9E7C-CE9BB3CC2403}"/>
    <hyperlink ref="B419" r:id="rId805" display="https://www.the-numbers.com/movie/Lynch-Oz-(United-Kingdom)" xr:uid="{9BC958B5-1E82-F741-BA3B-0CB68A30E058}"/>
    <hyperlink ref="C419" r:id="rId806" display="https://www.the-numbers.com/box-office-chart/daily/2023/06/02" xr:uid="{940FA5FD-2A46-3A4B-A3C3-B18C446E1AEB}"/>
    <hyperlink ref="B420" r:id="rId807" display="https://www.the-numbers.com/movie/Story-Ave-(2023)" xr:uid="{783D8447-68C8-F74B-A50D-F2A2142572D8}"/>
    <hyperlink ref="C420" r:id="rId808" display="https://www.the-numbers.com/box-office-chart/daily/2023/09/29" xr:uid="{19A9253F-C91A-8B46-8241-E5A2A3529777}"/>
    <hyperlink ref="B421" r:id="rId809" display="https://www.the-numbers.com/movie/Biosphere-(2023)" xr:uid="{1AB269BC-F847-914F-8049-A7183E73D6FF}"/>
    <hyperlink ref="C421" r:id="rId810" display="https://www.the-numbers.com/box-office-chart/daily/2023/07/07" xr:uid="{515502AB-C5B2-8A4E-B562-E0B50C3F2291}"/>
    <hyperlink ref="B422" r:id="rId811" display="https://www.the-numbers.com/movie/My-Happy-Ending-(2023)" xr:uid="{21A9CEBD-D95A-8046-9D57-B5F4340A3041}"/>
    <hyperlink ref="C422" r:id="rId812" display="https://www.the-numbers.com/box-office-chart/daily/2023/02/24" xr:uid="{9807BE8C-0A82-E247-B467-8D548D65CD30}"/>
    <hyperlink ref="B423" r:id="rId813" display="https://www.the-numbers.com/movie/Nam-June-Paik-Moon-Is-The-Oldest-TV-(2023)" xr:uid="{20D44ECA-AD97-924D-A152-A1C539FDD813}"/>
    <hyperlink ref="C423" r:id="rId814" display="https://www.the-numbers.com/box-office-chart/daily/2023/03/24" xr:uid="{F50D4556-3D3F-A242-BCD3-2E328E82A9F6}"/>
    <hyperlink ref="B424" r:id="rId815" display="https://www.the-numbers.com/movie/Mission-The-(2023)" xr:uid="{BC2CBA2F-CCFE-654A-8686-9BEE560D1D82}"/>
    <hyperlink ref="C424" r:id="rId816" display="https://www.the-numbers.com/box-office-chart/daily/2023/10/13" xr:uid="{63724307-8079-BD47-8A6B-44BEF10504A5}"/>
    <hyperlink ref="B425" r:id="rId817" display="https://www.the-numbers.com/movie/Tori-et-Lokita-(2022-France)" xr:uid="{AEA8D2C8-346A-3741-A54A-3775CD594BFF}"/>
    <hyperlink ref="C425" r:id="rId818" display="https://www.the-numbers.com/box-office-chart/daily/2023/03/24" xr:uid="{AA4ACC46-51EB-A944-8634-118E1A7A7F14}"/>
    <hyperlink ref="B426" r:id="rId819" display="https://www.the-numbers.com/movie/Stones-and-Brian-Jones-The-(2023-United-Kingdom)" xr:uid="{F618831D-13F9-644D-87EC-C105078340E2}"/>
    <hyperlink ref="C426" r:id="rId820" display="https://www.the-numbers.com/box-office-chart/daily/2023/11/17" xr:uid="{82296BB5-7170-5C4A-AFA3-DD6AF58B0889}"/>
    <hyperlink ref="B427" r:id="rId821" display="https://www.the-numbers.com/movie/Immediate-Family-(2023)" xr:uid="{BD08C4C5-78EF-F04B-AC33-2BC9762F20F1}"/>
    <hyperlink ref="C427" r:id="rId822" display="https://www.the-numbers.com/box-office-chart/daily/2023/12/15" xr:uid="{DC34044A-B9FE-1D42-AE4F-53120AAC726D}"/>
    <hyperlink ref="B428" r:id="rId823" display="https://www.the-numbers.com/movie/Fire-of-Love-(2022)" xr:uid="{15FC8A1B-A6FF-5941-A267-F8CBDED7EE32}"/>
    <hyperlink ref="C428" r:id="rId824" display="https://www.the-numbers.com/box-office-chart/daily/2022/04/29" xr:uid="{39CB2E44-7438-A846-8FB1-10E1BCB00C2F}"/>
    <hyperlink ref="B429" r:id="rId825" display="https://www.the-numbers.com/movie/Cat-Person-(2023)" xr:uid="{9E736C62-0CC8-084D-A164-E9E2A1498AEF}"/>
    <hyperlink ref="C429" r:id="rId826" display="https://www.the-numbers.com/box-office-chart/daily/2023/10/06" xr:uid="{1F8ADCA4-D046-F44C-860B-83E8A60E1DFE}"/>
    <hyperlink ref="B430" r:id="rId827" display="https://www.the-numbers.com/movie/Desperate-Souls-Dark-City-and-the-Legend-of-Midnight-Cowboy-(2023)" xr:uid="{17387DA3-69D1-A142-8AC9-5532A189420A}"/>
    <hyperlink ref="C430" r:id="rId828" display="https://www.the-numbers.com/box-office-chart/daily/2023/06/23" xr:uid="{77295FE7-F5C0-3C4E-A4C7-92FA31F0748E}"/>
    <hyperlink ref="B431" r:id="rId829" display="https://www.the-numbers.com/movie/End-of-Sex-The-(2023-Canada)" xr:uid="{3244FF42-025A-444E-9E87-45A996F7173C}"/>
    <hyperlink ref="C431" r:id="rId830" display="https://www.the-numbers.com/box-office-chart/daily/2023/04/28" xr:uid="{331E5A25-5D0E-044B-9036-CC5992DC7F12}"/>
    <hyperlink ref="B432" r:id="rId831" display="https://www.the-numbers.com/movie/Moon-Garden-(2023)" xr:uid="{B6C036D7-57FF-B94A-BE6A-16B60F8A4806}"/>
    <hyperlink ref="C432" r:id="rId832" display="https://www.the-numbers.com/box-office-chart/daily/2023/05/19" xr:uid="{E945BC65-F003-3446-968F-23595A6242C9}"/>
    <hyperlink ref="B433" r:id="rId833" display="https://www.the-numbers.com/movie/Simulant-(2023-Canada)" xr:uid="{4B5C5801-0721-9441-83A9-8E53B381471C}"/>
    <hyperlink ref="C433" r:id="rId834" display="https://www.the-numbers.com/box-office-chart/daily/2023/04/07" xr:uid="{4747BED0-4DDF-7D45-B326-54E4C90592D9}"/>
    <hyperlink ref="B434" r:id="rId835" display="https://www.the-numbers.com/movie/Deep-Sea-3D" xr:uid="{F0EB8972-F623-6F45-ABCA-562076320E3D}"/>
    <hyperlink ref="C434" r:id="rId836" display="https://www.the-numbers.com/box-office-chart/daily/2006/03/03" xr:uid="{94BEC54E-73B4-0F44-AD15-B68E0DA6306E}"/>
    <hyperlink ref="B435" r:id="rId837" display="https://www.the-numbers.com/movie/All-Dirt-Roads-Taste-of-Salt-(2023)" xr:uid="{3046C8B0-795D-104A-A499-5EB62006155A}"/>
    <hyperlink ref="C435" r:id="rId838" display="https://www.the-numbers.com/box-office-chart/daily/2023/11/03" xr:uid="{D00A2A50-9A7C-3549-88A5-B41EDC0DE748}"/>
    <hyperlink ref="B436" r:id="rId839" display="https://www.the-numbers.com/movie/Revoir-Paris-(2022-France)" xr:uid="{66E2D697-9082-834D-8379-8B1C9DCC2D7D}"/>
    <hyperlink ref="C436" r:id="rId840" display="https://www.the-numbers.com/box-office-chart/daily/2023/06/23" xr:uid="{D2B66A93-00A7-E14A-8F86-970375845939}"/>
    <hyperlink ref="B437" r:id="rId841" display="https://www.the-numbers.com/movie/Saules-aveugles-femme-endormie-(2022-France)" xr:uid="{6A27C96F-2355-2E4D-8020-708709DEA374}"/>
    <hyperlink ref="C437" r:id="rId842" display="https://www.the-numbers.com/box-office-chart/daily/2023/04/14" xr:uid="{2741FEE3-B133-7B40-9A49-4BDE9FF39904}"/>
    <hyperlink ref="B438" r:id="rId843" display="https://www.the-numbers.com/movie/Once-Within-a-Time-(2023)" xr:uid="{A87BC220-459B-0844-B483-3545BAF3B173}"/>
    <hyperlink ref="C438" r:id="rId844" display="https://www.the-numbers.com/box-office-chart/daily/2023/10/13" xr:uid="{519E26EE-3DAF-A040-9850-3681CDDB9D9F}"/>
    <hyperlink ref="B439" r:id="rId845" display="https://www.the-numbers.com/movie/Touch-the-Water-(2023)" xr:uid="{F7FBCFDC-9943-8541-9B62-FCD074888D64}"/>
    <hyperlink ref="C439" r:id="rId846" display="https://www.the-numbers.com/box-office-chart/daily/2023/11/03" xr:uid="{A35DE63C-4493-944D-93E6-8BBE12494D35}"/>
    <hyperlink ref="B440" r:id="rId847" display="https://www.the-numbers.com/movie/Cat-Daddies-(2021)" xr:uid="{5F7120C5-2CE9-3B42-83FF-09D2465A1441}"/>
    <hyperlink ref="C440" r:id="rId848" display="https://www.the-numbers.com/box-office-chart/daily/2022/10/14" xr:uid="{AFF388F6-E66C-5F4D-9629-716B772B4826}"/>
    <hyperlink ref="B441" r:id="rId849" display="https://www.the-numbers.com/movie/Black-Ice-(2023)" xr:uid="{E619EA56-E35A-4745-9026-4CB5B32FAF22}"/>
    <hyperlink ref="C441" r:id="rId850" display="https://www.the-numbers.com/box-office-chart/daily/2023/07/14" xr:uid="{71EC1F2D-87D8-C844-88B6-F72CAF2D304F}"/>
    <hyperlink ref="B442" r:id="rId851" display="https://www.the-numbers.com/movie/cinq-diables-Les-(2022-France)" xr:uid="{E9AB5677-63B3-6F43-BBBE-1396B2231F52}"/>
    <hyperlink ref="C442" r:id="rId852" display="https://www.the-numbers.com/box-office-chart/daily/2023/03/24" xr:uid="{DE57AD12-C899-3A41-A13D-10C76D9DE322}"/>
    <hyperlink ref="B443" r:id="rId853" display="https://www.the-numbers.com/movie/Disappearance-of-Shere-Hite-The-(2023)" xr:uid="{EDCFDEA5-74EB-7C46-A4E9-1BD044B1CE05}"/>
    <hyperlink ref="C443" r:id="rId854" display="https://www.the-numbers.com/box-office-chart/daily/2023/11/17" xr:uid="{8FAD1587-CD55-3544-85DE-3BBA48E7B706}"/>
    <hyperlink ref="B444" r:id="rId855" display="https://www.the-numbers.com/movie/R-M-N-(2022-Romania)" xr:uid="{E0FC618E-55E3-4544-B326-76BC44655FDC}"/>
    <hyperlink ref="C444" r:id="rId856" display="https://www.the-numbers.com/box-office-chart/daily/2023/04/28" xr:uid="{EF29DF56-0B29-A44B-8A5F-E90FD3323B3F}"/>
    <hyperlink ref="B445" r:id="rId857" display="https://www.the-numbers.com/movie/As-bestas-(2022-Spain)" xr:uid="{7B484609-29F2-2841-A34D-C98D52755A91}"/>
    <hyperlink ref="C445" r:id="rId858" display="https://www.the-numbers.com/box-office-chart/daily/2023/07/28" xr:uid="{510164FE-FF30-0A4D-9139-121FE029181C}"/>
    <hyperlink ref="B446" r:id="rId859" display="https://www.the-numbers.com/movie/Stop-Making-Sense" xr:uid="{B0C344FF-FA21-F043-AADB-0AD2B044F519}"/>
    <hyperlink ref="B447" r:id="rId860" display="https://www.the-numbers.com/movie/Shiva-Baby-(2021)" xr:uid="{B30753A9-29BD-5544-B879-C5952CF77AA2}"/>
    <hyperlink ref="C447" r:id="rId861" display="https://www.the-numbers.com/box-office-chart/daily/2021/04/02" xr:uid="{60CBEC16-D840-C840-B069-9C0C35B03CC7}"/>
    <hyperlink ref="B448" r:id="rId862" display="https://www.the-numbers.com/movie/Werckmeister-harmoniak-(Hungary)" xr:uid="{3BFD1D0E-04AD-B04F-91CE-2ECC32E5E0F6}"/>
    <hyperlink ref="C448" r:id="rId863" display="https://www.the-numbers.com/box-office-chart/daily/2006/02/28" xr:uid="{D740A622-948D-8A4B-8AC4-F4A31EDB40E1}"/>
    <hyperlink ref="B449" r:id="rId864" display="https://www.the-numbers.com/movie/Filles-d-Olfa-Les-(2023-France)" xr:uid="{CC0F3C5F-DC6C-714C-A81D-ACC2B326D950}"/>
    <hyperlink ref="C449" r:id="rId865" display="https://www.the-numbers.com/box-office-chart/daily/2023/10/27" xr:uid="{1EDDCF34-6782-F94C-956F-2852FF2507E0}"/>
    <hyperlink ref="B450" r:id="rId866" display="https://www.the-numbers.com/movie/Others-The-(2001)" xr:uid="{180A646A-E801-C441-A0D0-8AE9C322D0C3}"/>
    <hyperlink ref="C450" r:id="rId867" display="https://www.the-numbers.com/box-office-chart/daily/2001/08/10" xr:uid="{E0E43B61-D077-C740-95C9-9C561FF28B72}"/>
    <hyperlink ref="B451" r:id="rId868" display="https://www.the-numbers.com/movie/Plein-temps-A-(2022-France)" xr:uid="{E99F9D92-E654-7C41-B38C-A8E4FA555753}"/>
    <hyperlink ref="C451" r:id="rId869" display="https://www.the-numbers.com/box-office-chart/daily/2023/02/03" xr:uid="{D76D3A07-F48F-584D-9D8E-5DAF4D4AB803}"/>
    <hyperlink ref="B452" r:id="rId870" display="https://www.the-numbers.com/movie/delincuentes-Los-(2023-Argentina)" xr:uid="{3BCF6BA9-1846-6D44-A934-4E30D983DFAC}"/>
    <hyperlink ref="C452" r:id="rId871" display="https://www.the-numbers.com/box-office-chart/daily/2023/10/18" xr:uid="{535B0874-4A27-8443-BCC9-26ACB84FEA5C}"/>
    <hyperlink ref="B453" r:id="rId872" display="https://www.the-numbers.com/movie/Alcarras-(2022-Spain)" xr:uid="{D5FECE97-737E-D14A-B44B-887A5BC9640F}"/>
    <hyperlink ref="C453" r:id="rId873" display="https://www.the-numbers.com/box-office-chart/daily/2023/01/06" xr:uid="{AE6AD3C5-01BC-EF4E-9B7E-0C2C5B457E16}"/>
    <hyperlink ref="B454" r:id="rId874" display="https://www.the-numbers.com/movie/maman-et-la-putain-La-(1973-France)" xr:uid="{A778BF7E-FE59-AB45-8B23-D0F01D1A94EE}"/>
    <hyperlink ref="C454" r:id="rId875" display="https://www.the-numbers.com/box-office-chart/daily/2023/06/23" xr:uid="{53079F1C-F7D4-844A-990A-FECA5A59B120}"/>
    <hyperlink ref="B455" r:id="rId876" display="https://www.the-numbers.com/movie/Radical-Wolfe-(2023)" xr:uid="{03596D33-2B6F-0041-9573-A8B8BB66BAC3}"/>
    <hyperlink ref="C455" r:id="rId877" display="https://www.the-numbers.com/box-office-chart/daily/2023/09/15" xr:uid="{CA23C7F8-857F-0943-9856-36D5060D6DC1}"/>
    <hyperlink ref="B456" r:id="rId878" display="https://www.the-numbers.com/movie/Teddybjornens-jul-(2022-Norway)" xr:uid="{EC3044A0-F14D-F346-AD54-F1057DCED084}"/>
    <hyperlink ref="C456" r:id="rId879" display="https://www.the-numbers.com/box-office-chart/daily/2023/12/01" xr:uid="{8E4A0AAF-FAE7-B743-9D1A-2CA9FB3F90A6}"/>
    <hyperlink ref="B457" r:id="rId880" display="https://www.the-numbers.com/movie/Tokyo-Pop-(1988)" xr:uid="{4E1CB58D-D473-6B48-973C-13C028949DAF}"/>
    <hyperlink ref="B458" r:id="rId881" display="https://www.the-numbers.com/movie/Orlando-Ma-Biographie-Politique-(2023-France)" xr:uid="{194992F5-C4CC-8F43-B3F9-9FC3546A7A8B}"/>
    <hyperlink ref="C458" r:id="rId882" display="https://www.the-numbers.com/box-office-chart/daily/2023/11/10" xr:uid="{12838DA4-74CE-7B4D-B19B-6868A147DD61}"/>
    <hyperlink ref="B459" r:id="rId883" display="https://www.the-numbers.com/movie/Make-Me-Famous-(2023)" xr:uid="{68F5E079-79EE-A246-B6EB-3BBAF96BF519}"/>
    <hyperlink ref="C459" r:id="rId884" display="https://www.the-numbers.com/box-office-chart/daily/2023/06/22" xr:uid="{B5C7061A-CDCC-304C-8E90-26896A4C4C5E}"/>
    <hyperlink ref="B460" r:id="rId885" display="https://www.the-numbers.com/movie/Mister-Organ-(2022-New-Zealand)" xr:uid="{E902318E-7BCB-EA41-B062-E7C8D4810E16}"/>
    <hyperlink ref="C460" r:id="rId886" display="https://www.the-numbers.com/box-office-chart/daily/2023/10/06" xr:uid="{D765F683-C87A-934A-9C4F-EFD2569694D3}"/>
    <hyperlink ref="B461" r:id="rId887" display="https://www.the-numbers.com/movie/Canary-(2023)" xr:uid="{E98AC615-9D7B-F142-8150-76C2E79D7438}"/>
    <hyperlink ref="C461" r:id="rId888" display="https://www.the-numbers.com/box-office-chart/daily/2023/09/15" xr:uid="{33A052F6-A229-0045-887C-7409074F259D}"/>
    <hyperlink ref="B462" r:id="rId889" display="https://www.the-numbers.com/movie/Innocent-L-(2022-France)" xr:uid="{EE56C716-A45D-184B-AFCE-3BD243CEE0E2}"/>
    <hyperlink ref="C462" r:id="rId890" display="https://www.the-numbers.com/box-office-chart/daily/2023/03/17" xr:uid="{BEB99667-B227-5946-A35F-3EA61B1BFB76}"/>
    <hyperlink ref="B463" r:id="rId891" display="https://www.the-numbers.com/movie/Compassionate-Spy-A-(2023)" xr:uid="{B4A3A9F4-D3BF-C74C-AC43-53C3325A2156}"/>
    <hyperlink ref="C463" r:id="rId892" display="https://www.the-numbers.com/box-office-chart/daily/2023/08/04" xr:uid="{ADAE17A6-495E-9E4B-A425-448610EC1C25}"/>
    <hyperlink ref="B464" r:id="rId893" display="https://www.the-numbers.com/movie/Island-of-Lemurs-Madagascar" xr:uid="{E3DBDC2D-22F5-6E40-A099-BAF94F189F60}"/>
    <hyperlink ref="C464" r:id="rId894" display="https://www.the-numbers.com/box-office-chart/daily/2014/04/04" xr:uid="{77AEBB96-187D-1346-90FF-11B629115974}"/>
    <hyperlink ref="B465" r:id="rId895" display="https://www.the-numbers.com/movie/Pandas-(Documentary)" xr:uid="{AA856334-9099-0F45-9860-622E893F8F83}"/>
    <hyperlink ref="C465" r:id="rId896" display="https://www.the-numbers.com/box-office-chart/daily/2018/04/06" xr:uid="{C45BE715-8BD1-F340-B59E-CA52CA5CDDF0}"/>
    <hyperlink ref="B466" r:id="rId897" display="https://www.the-numbers.com/movie/Civil-Dead-The-(2022)" xr:uid="{732B7EDB-E9E1-A54F-B015-98ACDAAA1997}"/>
    <hyperlink ref="C466" r:id="rId898" display="https://www.the-numbers.com/box-office-chart/daily/2023/02/10" xr:uid="{B9FFA88C-7613-C24A-B9BC-AD5B4D9DEF62}"/>
    <hyperlink ref="B467" r:id="rId899" display="https://www.the-numbers.com/movie/Vaca-Que-Canto-Una-Cancion-Hacia-El-Futuro-La-(2022-Chile)" xr:uid="{209D51C8-1BB5-1641-B34F-87A5228E7D6E}"/>
    <hyperlink ref="C467" r:id="rId900" display="https://www.the-numbers.com/box-office-chart/daily/2023/05/19" xr:uid="{5A74FAB8-7DD8-F24C-9A65-F4C40CADFB2F}"/>
    <hyperlink ref="B468" r:id="rId901" display="https://www.the-numbers.com/movie/Pod-Generation-The-(2023-United-Kingdom)" xr:uid="{7E5ADDAD-D07D-F141-A742-0EAA622EF283}"/>
    <hyperlink ref="C468" r:id="rId902" display="https://www.the-numbers.com/box-office-chart/daily/2023/08/11" xr:uid="{F5152388-127D-C349-A5D4-8F674D317B2F}"/>
    <hyperlink ref="B469" r:id="rId903" display="https://www.the-numbers.com/movie/Lehrerzimmer-Das-(2023-Germany)" xr:uid="{D585C2C2-1B06-C04A-BD0A-E08C5839DE65}"/>
    <hyperlink ref="C469" r:id="rId904" display="https://www.the-numbers.com/box-office-chart/daily/2023/12/25" xr:uid="{40C12E37-EB60-3849-B390-7CE896124559}"/>
    <hyperlink ref="B470" r:id="rId905" display="https://www.the-numbers.com/movie/Headmistress-The-(2023)" xr:uid="{AC476669-4E40-4B4F-9CF7-227E65A843A0}"/>
    <hyperlink ref="C470" r:id="rId906" display="https://www.the-numbers.com/box-office-chart/daily/2023/03/21" xr:uid="{F437B7A8-E1E8-984F-A719-49AB3A859113}"/>
    <hyperlink ref="B471" r:id="rId907" display="https://www.the-numbers.com/movie/Bobi-Wine-The-People-s-President-(2023-Uganda)" xr:uid="{598C1D73-0B29-BE4E-B161-4692FCB10DAC}"/>
    <hyperlink ref="C471" r:id="rId908" display="https://www.the-numbers.com/box-office-chart/daily/2023/07/28" xr:uid="{7AA4CA0A-60B8-B04F-A119-C651C79B2A89}"/>
    <hyperlink ref="B472" r:id="rId909" display="https://www.the-numbers.com/movie/Peeping-Tom" xr:uid="{FCB5BD22-AF8E-1345-BD98-93A13D609802}"/>
    <hyperlink ref="C472" r:id="rId910" display="https://www.the-numbers.com/box-office-chart/daily/1999/02/05" xr:uid="{BBAEE546-5A25-C944-ACCD-74EA7AA62F89}"/>
    <hyperlink ref="B473" r:id="rId911" display="https://www.the-numbers.com/movie/Melt-Goes-on-Forever-The-Art-and-Times-of-David-Hammons-(2023)" xr:uid="{2F6669EB-D861-7E41-A391-0C3C1D4D3C50}"/>
    <hyperlink ref="C473" r:id="rId912" display="https://www.the-numbers.com/box-office-chart/daily/2023/05/05" xr:uid="{832E0AA6-2953-5D4A-92E1-9E80866BC91B}"/>
    <hyperlink ref="B474" r:id="rId913" display="https://www.the-numbers.com/movie/Amanda-(2022-Italy)" xr:uid="{38603AFE-972D-9940-9FD3-63F931971D94}"/>
    <hyperlink ref="C474" r:id="rId914" display="https://www.the-numbers.com/box-office-chart/daily/2023/07/07" xr:uid="{488B2F02-4051-E245-9B0B-B2EDC10D1ECB}"/>
    <hyperlink ref="B475" r:id="rId915" display="https://www.the-numbers.com/movie/To-the-Arctic-3D" xr:uid="{099C81BB-344C-1A47-9F0D-17624613D39F}"/>
    <hyperlink ref="C475" r:id="rId916" display="https://www.the-numbers.com/box-office-chart/daily/2012/04/20" xr:uid="{E01E9232-AABA-AB4C-8722-A1F458B68C50}"/>
    <hyperlink ref="B476" r:id="rId917" display="https://www.the-numbers.com/movie/Jing-yi-wui-long-(2022-Hong-Kong)" xr:uid="{1964AD8B-5FBD-C046-9557-02336A90A1FF}"/>
    <hyperlink ref="C476" r:id="rId918" display="https://www.the-numbers.com/box-office-chart/daily/2022/12/09" xr:uid="{75624CC1-2A45-664B-B9A9-364CC59D7343}"/>
    <hyperlink ref="B477" r:id="rId919" display="https://www.the-numbers.com/movie/Mean-One-The-(2022)" xr:uid="{D0BA40C2-06CF-B647-8DE9-787914C6EA70}"/>
    <hyperlink ref="C477" r:id="rId920" display="https://www.the-numbers.com/box-office-chart/daily/2022/12/08" xr:uid="{BE11C52F-3B5D-A349-95B0-663F68A9E810}"/>
    <hyperlink ref="B478" r:id="rId921" display="https://www.the-numbers.com/movie/syndicaliste-La-(2023-France)" xr:uid="{F7458998-AB56-FD43-9238-A8AE1FB0C352}"/>
    <hyperlink ref="C478" r:id="rId922" display="https://www.the-numbers.com/box-office-chart/daily/2023/12/01" xr:uid="{64B173A9-72AF-FF41-9757-8AC587396768}"/>
    <hyperlink ref="B479" r:id="rId923" display="https://www.the-numbers.com/movie/nuit-du-12-la-(2022-France)" xr:uid="{86740F5B-D19F-4747-AD1F-736C9592DA9F}"/>
    <hyperlink ref="C479" r:id="rId924" display="https://www.the-numbers.com/box-office-chart/daily/2023/05/19" xr:uid="{288ED801-6BC1-3041-B602-A2DD7255C59F}"/>
    <hyperlink ref="B480" r:id="rId925" display="https://www.the-numbers.com/movie/Cadejo-Blanco-(2021-Guatemala)" xr:uid="{09DE1774-56B1-F748-BC0F-3E75918D7FE3}"/>
    <hyperlink ref="C480" r:id="rId926" display="https://www.the-numbers.com/box-office-chart/daily/2023/04/21" xr:uid="{28F8A957-E74E-3948-8DC9-41A41BAA76CA}"/>
    <hyperlink ref="B481" r:id="rId927" display="https://www.the-numbers.com/movie/Before-the-Sunset-(2023-Japan)" xr:uid="{8D344C16-CAFB-5B42-8995-6BFC87064C49}"/>
    <hyperlink ref="C481" r:id="rId928" display="https://www.the-numbers.com/box-office-chart/daily/2023/09/29" xr:uid="{67882304-5AE6-2A48-980C-4C2A51A5510B}"/>
    <hyperlink ref="B482" r:id="rId929" display="https://www.the-numbers.com/movie/In-Viaggio-(2022-Italy)" xr:uid="{1A8898CE-A349-1547-A1D4-CEF14C559079}"/>
    <hyperlink ref="C482" r:id="rId930" display="https://www.the-numbers.com/box-office-chart/daily/2023/03/31" xr:uid="{6A8B2AD3-6E4B-574E-A247-F46F415733CF}"/>
    <hyperlink ref="B483" r:id="rId931" display="https://www.the-numbers.com/movie/River-(2022-Australia)" xr:uid="{EA20453B-1331-204A-93E0-88257DFCEEF7}"/>
    <hyperlink ref="C483" r:id="rId932" display="https://www.the-numbers.com/box-office-chart/daily/2023/04/21" xr:uid="{F7A3900F-E006-DF4D-9269-EC37E9FE9B29}"/>
    <hyperlink ref="B484" r:id="rId933" display="https://www.the-numbers.com/movie/Road-Dance-The-(2022-United-Kingdom)" xr:uid="{108CE310-9397-E941-ABC8-D0CF69429DE5}"/>
    <hyperlink ref="C484" r:id="rId934" display="https://www.the-numbers.com/box-office-chart/daily/2023/10/13" xr:uid="{72586FCB-08A3-DE40-83E7-728AA7C5D284}"/>
    <hyperlink ref="B485" r:id="rId935" display="https://www.the-numbers.com/movie/Piaffe-(2023-Germany)" xr:uid="{0E95F8C3-57AB-674A-B9F8-8C24E944BFA4}"/>
    <hyperlink ref="C485" r:id="rId936" display="https://www.the-numbers.com/box-office-chart/daily/2023/08/25" xr:uid="{361C23EF-E35F-B742-B40B-A77C78AB81A8}"/>
    <hyperlink ref="B486" r:id="rId937" display="https://www.the-numbers.com/movie/Aporia-(2023)" xr:uid="{E7AD2522-41C1-0345-B11C-6874E0A6DD75}"/>
    <hyperlink ref="C486" r:id="rId938" display="https://www.the-numbers.com/box-office-chart/daily/2023/08/11" xr:uid="{D4FFEE82-4BC7-F84D-B334-613DABFB0317}"/>
    <hyperlink ref="B487" r:id="rId939" display="https://www.the-numbers.com/movie/Unwelcome-(2022-United-Kingdom)" xr:uid="{0B0063C8-B36D-1B4F-88FE-7220B680FBD4}"/>
    <hyperlink ref="C487" r:id="rId940" display="https://www.the-numbers.com/box-office-chart/daily/2023/03/10" xr:uid="{DC75E317-1EED-2F4A-AE05-EE07040CC7AD}"/>
    <hyperlink ref="B488" r:id="rId941" display="https://www.the-numbers.com/movie/Trinket-Box-(2023)" xr:uid="{10752D5E-C60C-E942-9F97-6CAD16E94E52}"/>
    <hyperlink ref="C488" r:id="rId942" display="https://www.the-numbers.com/box-office-chart/daily/2023/03/31" xr:uid="{5DE61ADB-233E-884D-9EFC-D301E501C642}"/>
    <hyperlink ref="B489" r:id="rId943" display="https://www.the-numbers.com/movie/Civil-La-(2021-Belgium)" xr:uid="{83F8C29E-A780-0844-9C7B-42614A35FF27}"/>
    <hyperlink ref="C489" r:id="rId944" display="https://www.the-numbers.com/box-office-chart/daily/2023/03/03" xr:uid="{DF0FDD19-7BF5-5C4C-B5F7-F4FC9E0143B1}"/>
    <hyperlink ref="B490" r:id="rId945" display="https://www.the-numbers.com/movie/Pacte-des-loups-Le" xr:uid="{EBAA6333-DCEF-DD4D-BF5C-0E8295EBA20D}"/>
    <hyperlink ref="C490" r:id="rId946" display="https://www.the-numbers.com/box-office-chart/daily/2001/06/01" xr:uid="{7D6FEB56-3E4A-BA4A-AB3D-E5B41C4FD043}"/>
    <hyperlink ref="B491" r:id="rId947" display="https://www.the-numbers.com/movie/pires-Les-(2023-France)" xr:uid="{2E217916-3B2D-CB4F-8C5F-227887B93339}"/>
    <hyperlink ref="C491" r:id="rId948" display="https://www.the-numbers.com/box-office-chart/daily/2023/03/24" xr:uid="{49913670-1EFE-4E41-AC56-6FB2854C5191}"/>
    <hyperlink ref="B492" r:id="rId949" display="https://www.the-numbers.com/movie/Only-in-Theaters-(2022)" xr:uid="{F859379E-5084-2D45-A428-7DAF1478C46D}"/>
    <hyperlink ref="C492" r:id="rId950" display="https://www.the-numbers.com/box-office-chart/daily/2022/11/18" xr:uid="{51587A02-9488-D347-B0EA-64457CD622B6}"/>
    <hyperlink ref="B493" r:id="rId951" display="https://www.the-numbers.com/movie/Mon-crime-(2023-France)" xr:uid="{E5F4A50E-3FE0-CD46-B2DE-EB35222C1B91}"/>
    <hyperlink ref="C493" r:id="rId952" display="https://www.the-numbers.com/box-office-chart/daily/2023/12/25" xr:uid="{82249786-0953-1043-B545-6EF5D9EF034E}"/>
    <hyperlink ref="B494" r:id="rId953" display="https://www.the-numbers.com/movie/Filmmakers-for-the-Prosecution-(2023)" xr:uid="{0093CFE2-434C-EE41-86DD-F560A75F1F77}"/>
    <hyperlink ref="C494" r:id="rId954" display="https://www.the-numbers.com/box-office-chart/daily/2023/01/24" xr:uid="{F58FF5D3-F971-AA4E-9373-5B74DBE3EBEA}"/>
    <hyperlink ref="B495" r:id="rId955" display="https://www.the-numbers.com/movie/Godard-seul-le-cinema-(2023-France)" xr:uid="{7E94F6BF-5BF9-4942-8B23-38808DB40146}"/>
    <hyperlink ref="C495" r:id="rId956" display="https://www.the-numbers.com/box-office-chart/daily/2023/12/15" xr:uid="{2391695C-AEC6-C744-8144-BAB60DD775E0}"/>
    <hyperlink ref="B496" r:id="rId957" display="https://www.the-numbers.com/movie/What-the-Hell-Happened-to-Blood-Sweat-and-Tears-(2023)" xr:uid="{E06404BA-43D3-7F40-8B4D-2A85F83CF063}"/>
    <hyperlink ref="C496" r:id="rId958" display="https://www.the-numbers.com/box-office-chart/daily/2023/03/24" xr:uid="{3BECFF41-B159-0843-8791-3E4E9C3B0035}"/>
    <hyperlink ref="B497" r:id="rId959" display="https://www.the-numbers.com/movie/cyclades-Les-(2022-France)" xr:uid="{2244C99A-1455-FC4D-A5B8-301763F8F9FE}"/>
    <hyperlink ref="C497" r:id="rId960" display="https://www.the-numbers.com/box-office-chart/daily/2023/07/14" xr:uid="{D446B5AC-4A99-6D4C-A3A9-21D901C0E534}"/>
    <hyperlink ref="B498" r:id="rId961" display="https://www.the-numbers.com/movie/Suitable-Flesh-(2023)" xr:uid="{7B1D680D-F053-714C-867B-D92AC2BE4174}"/>
    <hyperlink ref="C498" r:id="rId962" display="https://www.the-numbers.com/box-office-chart/daily/2023/10/27" xr:uid="{8F186B35-61C9-714A-AB1A-D42906F88448}"/>
    <hyperlink ref="B499" r:id="rId963" display="https://www.the-numbers.com/movie/Your-Lucky-Day-(2023)" xr:uid="{86EF335E-6549-1945-8DD3-E3118CDF6F68}"/>
    <hyperlink ref="C499" r:id="rId964" display="https://www.the-numbers.com/box-office-chart/daily/2023/11/10" xr:uid="{6F6E1CC5-84FF-E14A-8FE6-ECF240EC0EA2}"/>
    <hyperlink ref="B500" r:id="rId965" display="https://www.the-numbers.com/movie/Rodeo-(2022-France)" xr:uid="{F39B0976-8599-A34B-8A15-4FEFF90C1258}"/>
    <hyperlink ref="C500" r:id="rId966" display="https://www.the-numbers.com/box-office-chart/daily/2023/03/17" xr:uid="{1BAE0F9C-60F3-1148-BA97-7395F215A5DF}"/>
    <hyperlink ref="B501" r:id="rId967" display="https://www.the-numbers.com/movie/What-Doesnt-Float-(2023)" xr:uid="{431787C1-99C7-F448-B2C5-90E8F073AF2C}"/>
    <hyperlink ref="C501" r:id="rId968" display="https://www.the-numbers.com/box-office-chart/daily/2023/09/22" xr:uid="{B72138E5-962B-D849-AA89-1B26ECE968FB}"/>
    <hyperlink ref="B502" r:id="rId969" display="https://www.the-numbers.com/movie/Fast-Dreams-(2023)" xr:uid="{30F95D0D-E25E-594E-A38C-5B6F74092039}"/>
    <hyperlink ref="C502" r:id="rId970" display="https://www.the-numbers.com/box-office-chart/daily/2023/11/03" xr:uid="{467D12C4-3F13-6A48-9C68-071F7314C141}"/>
    <hyperlink ref="B503" r:id="rId971" display="https://www.the-numbers.com/movie/Ernest-et-Celestine-le-Voyage-en-Charabie-(2022-France)" xr:uid="{C88CA52D-14F6-524B-A611-F8593B8D25F3}"/>
    <hyperlink ref="C503" r:id="rId972" display="https://www.the-numbers.com/box-office-chart/daily/2023/09/01" xr:uid="{DFA79F13-2D89-7848-8C27-CF86769A475D}"/>
    <hyperlink ref="B504" r:id="rId973" display="https://www.the-numbers.com/movie/Baby-Ruby-(2023)" xr:uid="{6011AC02-811E-E149-BDEA-B4D17441FEB3}"/>
    <hyperlink ref="C504" r:id="rId974" display="https://www.the-numbers.com/box-office-chart/daily/2023/02/03" xr:uid="{C2E47EDE-35A8-C147-B9D7-E58D9541D3D2}"/>
    <hyperlink ref="B505" r:id="rId975" display="https://www.the-numbers.com/movie/Drylongso-(1999)" xr:uid="{4BDF4FA6-A0A5-F94C-B141-5A1BC532C631}"/>
    <hyperlink ref="C505" r:id="rId976" display="https://www.the-numbers.com/box-office-chart/daily/1999/03/29" xr:uid="{29810999-34A5-CA41-8CF1-5EA332E873E2}"/>
    <hyperlink ref="B506" r:id="rId977" display="https://www.the-numbers.com/movie/Once-Upon-a-Time-in-Uganda-(2023)" xr:uid="{EAA9EC18-A66B-954A-878F-F0484A1CCE4D}"/>
    <hyperlink ref="C506" r:id="rId978" display="https://www.the-numbers.com/box-office-chart/daily/2023/07/07" xr:uid="{15A6E6AD-5E9E-044B-BF61-83B3CA3FFC28}"/>
    <hyperlink ref="B507" r:id="rId979" display="https://www.the-numbers.com/movie/You-Can-Live-Forever-(2023-Canada)" xr:uid="{AF85A0C3-6BF7-4E40-90FD-2AD009DF95F3}"/>
    <hyperlink ref="C507" r:id="rId980" display="https://www.the-numbers.com/box-office-chart/daily/2023/03/31" xr:uid="{C66B36FE-EE5F-2242-8E2B-327001367418}"/>
    <hyperlink ref="B508" r:id="rId981" display="https://www.the-numbers.com/movie/Coupez-(2022-France)" xr:uid="{B756A67C-D0BB-6042-B581-C307FC518487}"/>
    <hyperlink ref="C508" r:id="rId982" display="https://www.the-numbers.com/box-office-chart/daily/2023/07/14" xr:uid="{8AF224DA-E316-9F41-803F-89BD5A1CC36F}"/>
    <hyperlink ref="B509" r:id="rId983" display="https://www.the-numbers.com/movie/Subject-(2023)" xr:uid="{5D3E2C66-D47D-3B45-BCD0-A472E730BFA6}"/>
    <hyperlink ref="C509" r:id="rId984" display="https://www.the-numbers.com/box-office-chart/daily/2023/11/03" xr:uid="{4C54B5B3-0A74-0249-B7FE-A4A8296F4C49}"/>
    <hyperlink ref="B510" r:id="rId985" display="https://www.the-numbers.com/movie/Smoke-Sauna-Sisterhood-(2023-Estonia)" xr:uid="{A4EEDC32-75F7-7F43-BDD6-D78AFB0C5F5E}"/>
    <hyperlink ref="C510" r:id="rId986" display="https://www.the-numbers.com/box-office-chart/daily/2023/11/24" xr:uid="{2CAAE260-2DAF-E447-9BE6-D4F7E681D6A1}"/>
    <hyperlink ref="B511" r:id="rId987" display="https://www.the-numbers.com/movie/Another-Body-(2023)" xr:uid="{12977F01-5F97-FE48-9228-AD8E5F0ED4D1}"/>
    <hyperlink ref="C511" r:id="rId988" display="https://www.the-numbers.com/box-office-chart/daily/2023/10/20" xr:uid="{764662ED-0EFA-F347-9E75-DA404A9BB0C5}"/>
    <hyperlink ref="B512" r:id="rId989" display="https://www.the-numbers.com/movie/Twist-a-Bamako-(2022-France)" xr:uid="{A2254C11-E161-DB48-BFF0-08865AFFA8C7}"/>
    <hyperlink ref="C512" r:id="rId990" display="https://www.the-numbers.com/box-office-chart/daily/2023/02/24" xr:uid="{7B35512A-05B9-8A44-835B-EF2BF7C35D45}"/>
    <hyperlink ref="B513" r:id="rId991" display="https://www.the-numbers.com/movie/Break-the-Mold-The-Zach-Bates-Story-(2023)" xr:uid="{CCB6D1DD-2E8B-2748-96C2-70785CB68216}"/>
    <hyperlink ref="C513" r:id="rId992" display="https://www.the-numbers.com/box-office-chart/daily/2023/06/23" xr:uid="{5D4634AE-FEB1-DE40-8799-21B43B5A0799}"/>
    <hyperlink ref="B514" r:id="rId993" display="https://www.the-numbers.com/movie/Elephant-6-Recording-Co-The-(2023)" xr:uid="{20E91D64-5565-DE46-9566-2D12DE7C2F77}"/>
    <hyperlink ref="C514" r:id="rId994" display="https://www.the-numbers.com/box-office-chart/daily/2023/08/25" xr:uid="{4D373529-87E8-AE4F-B83A-165571E76684}"/>
    <hyperlink ref="B515" r:id="rId995" display="https://www.the-numbers.com/movie/TS-Eliots-Four-Quartets-(2022-United-Kingdom)" xr:uid="{9EECDEE1-9067-F845-AAA6-A0DC468C6BA8}"/>
    <hyperlink ref="C515" r:id="rId996" display="https://www.the-numbers.com/box-office-chart/daily/2023/04/28" xr:uid="{A8E5966B-A584-6748-9399-CC2C680CF96D}"/>
    <hyperlink ref="B516" r:id="rId997" display="https://www.the-numbers.com/movie/chagrin-et-la-pitie-Le-(1969-France)" xr:uid="{208AA3E9-9002-3748-A2C7-04979D6C2D82}"/>
    <hyperlink ref="B517" r:id="rId998" display="https://www.the-numbers.com/movie/Falcon-Lake-(2023-France)" xr:uid="{E0B0A535-3788-DA48-A9BD-8687306644FA}"/>
    <hyperlink ref="C517" r:id="rId999" display="https://www.the-numbers.com/box-office-chart/daily/2023/06/02" xr:uid="{43120683-2CE5-0A4A-952C-34099168AA3B}"/>
    <hyperlink ref="B518" r:id="rId1000" display="https://www.the-numbers.com/movie/Armageddon-Time" xr:uid="{E8A13C42-3FF4-BD43-8EC6-7B9DE83B9687}"/>
    <hyperlink ref="C518" r:id="rId1001" display="https://www.the-numbers.com/box-office-chart/daily/2022/10/28" xr:uid="{A792FAFE-2C22-4B4E-BA1F-2D6D4109C2AA}"/>
    <hyperlink ref="B519" r:id="rId1002" display="https://www.the-numbers.com/movie/Sympathy-for-the-Devil-(2023)" xr:uid="{D94ADFDD-EE76-AD49-95E9-A53C40B048C8}"/>
    <hyperlink ref="C519" r:id="rId1003" display="https://www.the-numbers.com/box-office-chart/daily/2023/07/28" xr:uid="{51F7CCBB-4BB2-E54E-AB4B-1ED391CA2D12}"/>
    <hyperlink ref="B520" r:id="rId1004" display="https://www.the-numbers.com/movie/Passion-(2008-Japan)" xr:uid="{9FFAA5B6-53C6-4541-B362-DBC4887E28D6}"/>
    <hyperlink ref="C520" r:id="rId1005" display="https://www.the-numbers.com/box-office-chart/daily/2023/04/14" xr:uid="{C21AF8DF-E2DD-1348-AA0B-95DA231F79BC}"/>
    <hyperlink ref="B521" r:id="rId1006" display="https://www.the-numbers.com/movie/Beyond-Utopia-(2023-South-Korea)" xr:uid="{2E58035C-1CAA-EB43-B54F-C88AD149A2AD}"/>
    <hyperlink ref="C521" r:id="rId1007" display="https://www.the-numbers.com/box-office-chart/daily/2023/10/23" xr:uid="{F397D21C-CE82-DA41-8335-82006CD9066D}"/>
    <hyperlink ref="B522" r:id="rId1008" display="https://www.the-numbers.com/movie/Davandeh-(1984-Iran)" xr:uid="{5B2E7FE2-9B3F-FE41-9DEE-5961EF4ED450}"/>
    <hyperlink ref="B523" r:id="rId1009" display="https://www.the-numbers.com/movie/Loren-and-Rose-(2023)" xr:uid="{B90B8C06-3FA6-C148-ACAF-EB7718680BA8}"/>
    <hyperlink ref="C523" r:id="rId1010" display="https://www.the-numbers.com/box-office-chart/daily/2023/06/23" xr:uid="{0F28A244-2D7E-7E45-AA23-0E94620CED5E}"/>
    <hyperlink ref="B524" r:id="rId1011" display="https://www.the-numbers.com/movie/Rebel-(2022-Belgium)" xr:uid="{FEFFE14E-4CC3-9640-9C06-1D54F0CDF164}"/>
    <hyperlink ref="C524" r:id="rId1012" display="https://www.the-numbers.com/box-office-chart/daily/2023/09/15" xr:uid="{D45A3E68-804E-9240-BC48-C4BD1B746054}"/>
    <hyperlink ref="B525" r:id="rId1013" display="https://www.the-numbers.com/movie/Rare-Objects-(2023)" xr:uid="{588C905D-D08A-984D-9141-D263610AAE15}"/>
    <hyperlink ref="C525" r:id="rId1014" display="https://www.the-numbers.com/box-office-chart/daily/2023/04/14" xr:uid="{EC22225C-D3B0-0D43-818C-89FDE903C854}"/>
    <hyperlink ref="B526" r:id="rId1015" display="https://www.the-numbers.com/movie/Gods-Time-(2023)" xr:uid="{5165A777-67A6-2A4F-81CD-8F07EA90F0F2}"/>
    <hyperlink ref="C526" r:id="rId1016" display="https://www.the-numbers.com/box-office-chart/daily/2023/02/24" xr:uid="{0AC99B89-9DF3-1B4C-9BF4-25DF7FB1BD52}"/>
    <hyperlink ref="B527" r:id="rId1017" display="https://www.the-numbers.com/movie/annees-Super-8-Les-(2022-France)" xr:uid="{D23DBF3D-D68F-9848-87E9-99071D265E88}"/>
    <hyperlink ref="C527" r:id="rId1018" display="https://www.the-numbers.com/box-office-chart/daily/2022/12/16" xr:uid="{6728B472-7B99-9945-B82A-834B2EE13F86}"/>
    <hyperlink ref="B528" r:id="rId1019" display="https://www.the-numbers.com/movie/Film-the-Living-Record-of-our-Memory-(2023-Spain)" xr:uid="{CBE70BDB-8D70-F748-9372-0714A499E41F}"/>
    <hyperlink ref="C528" r:id="rId1020" display="https://www.the-numbers.com/box-office-chart/daily/2023/02/27" xr:uid="{ABD41D4C-4DE6-0543-98E9-F2B94D7A5ACD}"/>
    <hyperlink ref="B529" r:id="rId1021" display="https://www.the-numbers.com/movie/Framing-Agnes-(2022-Canada)" xr:uid="{AC0069AD-683F-BC43-804B-3329F279ECA7}"/>
    <hyperlink ref="C529" r:id="rId1022" display="https://www.the-numbers.com/box-office-chart/daily/2022/12/02" xr:uid="{2012F9EF-77EF-C74A-BB1B-A9A04CF621E9}"/>
    <hyperlink ref="B530" r:id="rId1023" display="https://www.the-numbers.com/movie/Give-Me-Pity-(2023)" xr:uid="{ADE29184-5931-6744-8E5E-66598132A59F}"/>
    <hyperlink ref="C530" r:id="rId1024" display="https://www.the-numbers.com/box-office-chart/daily/2023/03/03" xr:uid="{1FE4921A-8170-644C-8EAF-53BA2CBCBA4A}"/>
    <hyperlink ref="B531" r:id="rId1025" display="https://www.the-numbers.com/movie/At-the-Gates-(2023)" xr:uid="{719E9AC1-2C68-474A-A168-F0851DAD1A81}"/>
    <hyperlink ref="C531" r:id="rId1026" display="https://www.the-numbers.com/box-office-chart/daily/2023/11/03" xr:uid="{6B2DDADB-944D-0E4A-9A56-4373EF83F953}"/>
    <hyperlink ref="B532" r:id="rId1027" display="https://www.the-numbers.com/movie/Kennedy-Incident-The-(2021-Estonia)" xr:uid="{D5190A65-2DB0-CF46-A570-5C014D32251B}"/>
    <hyperlink ref="C532" r:id="rId1028" display="https://www.the-numbers.com/box-office-chart/daily/2023/08/01" xr:uid="{F1B22DA3-6F11-A34D-87DC-36D5BCF847A4}"/>
    <hyperlink ref="B533" r:id="rId1029" display="https://www.the-numbers.com/movie/Lucy-and-Whitney-(2023)" xr:uid="{FC3940D4-6540-224A-A160-C18B1EC5C15B}"/>
    <hyperlink ref="C533" r:id="rId1030" display="https://www.the-numbers.com/box-office-chart/daily/2023/11/03" xr:uid="{CF9F2260-F025-9B42-9594-6BFDBAF6BF07}"/>
    <hyperlink ref="B534" r:id="rId1031" display="https://www.the-numbers.com/movie/I-Got-a-Monster-(2023)" xr:uid="{C201C595-2327-634F-9F69-74D6ED5C078A}"/>
    <hyperlink ref="C534" r:id="rId1032" display="https://www.the-numbers.com/box-office-chart/daily/2023/03/10" xr:uid="{9689B1D5-A2E4-D347-89F8-0442D85D7B13}"/>
    <hyperlink ref="B535" r:id="rId1033" display="https://www.the-numbers.com/movie/Utama-(2022-Bolivia)" xr:uid="{33997A49-D4E2-2A49-9CBF-2F514F084D0F}"/>
    <hyperlink ref="C535" r:id="rId1034" display="https://www.the-numbers.com/box-office-chart/daily/2022/11/04" xr:uid="{B8E8ED62-B3D2-CC46-B5AE-B06B60D076E5}"/>
    <hyperlink ref="B536" r:id="rId1035" display="https://www.the-numbers.com/movie/Chaaw-Chapter-1-(2023)" xr:uid="{DAAA48B3-F67D-D44E-B351-B6FF387A403E}"/>
    <hyperlink ref="C536" r:id="rId1036" display="https://www.the-numbers.com/box-office-chart/daily/2023/08/11" xr:uid="{B93A8E45-0825-E840-BFD5-0CB1DCFB22B6}"/>
    <hyperlink ref="B537" r:id="rId1037" display="https://www.the-numbers.com/movie/Deus-e-o-Diabo-na-Terra-do-Sol-(1964-Brazil)" xr:uid="{00FB1ABD-848F-404D-8268-DD02DEC5D571}"/>
    <hyperlink ref="B538" r:id="rId1038" display="https://www.the-numbers.com/movie/Muzzle-(2023)" xr:uid="{0E59D17B-6808-CA4D-828E-EE39E3432FE9}"/>
    <hyperlink ref="C538" r:id="rId1039" display="https://www.the-numbers.com/box-office-chart/daily/2023/09/29" xr:uid="{E545069D-E68D-884A-B9DE-7B7310731151}"/>
    <hyperlink ref="B539" r:id="rId1040" display="https://www.the-numbers.com/movie/Coup-de-Torchon-(1981-France)" xr:uid="{2E1536A2-8778-2B46-9B95-4F095C08EF98}"/>
    <hyperlink ref="B540" r:id="rId1041" display="https://www.the-numbers.com/movie/Gods-of-Mexico-(2023-Mexico)" xr:uid="{F024E4E3-C2F1-3044-9127-62643DC6F6E6}"/>
    <hyperlink ref="C540" r:id="rId1042" display="https://www.the-numbers.com/box-office-chart/daily/2023/03/03" xr:uid="{B357F3E5-C8BF-AC43-BA5D-B0296FF027A0}"/>
    <hyperlink ref="B541" r:id="rId1043" display="https://www.the-numbers.com/movie/innocente-L-(Italy)" xr:uid="{58D78D25-31B3-CC4D-8A21-8A8A912EAB4D}"/>
    <hyperlink ref="B542" r:id="rId1044" display="https://www.the-numbers.com/movie/So-Much-Tenderness-(2023-Canada)" xr:uid="{C137F11E-82AD-4D41-8764-D77AACD327A2}"/>
    <hyperlink ref="C542" r:id="rId1045" display="https://www.the-numbers.com/box-office-chart/daily/2023/06/30" xr:uid="{14D37CF0-C702-794F-8C59-8D72C4858A78}"/>
    <hyperlink ref="B543" r:id="rId1046" display="https://www.the-numbers.com/movie/Love-Life-(2022-Japan)" xr:uid="{EE376FE0-6B61-1842-ACA7-E9F91BC71F6C}"/>
    <hyperlink ref="C543" r:id="rId1047" display="https://www.the-numbers.com/box-office-chart/daily/2023/08/11" xr:uid="{489BE6DE-6634-814F-9992-88E57C0DCA2F}"/>
    <hyperlink ref="B544" r:id="rId1048" display="https://www.the-numbers.com/movie/Ouistreham-(2022-France)" xr:uid="{F3D187FD-F880-4E41-9CFA-EEAECC196114}"/>
    <hyperlink ref="C544" r:id="rId1049" display="https://www.the-numbers.com/box-office-chart/daily/2023/08/11" xr:uid="{80AEE916-99A2-6944-AA14-BA6DD7568229}"/>
    <hyperlink ref="B545" r:id="rId1050" display="https://www.the-numbers.com/movie/homme-de-la-cave-L-(2022-France)" xr:uid="{1724B8F3-DBCA-FC48-B3CB-C1516A8CDD34}"/>
    <hyperlink ref="C545" r:id="rId1051" display="https://www.the-numbers.com/box-office-chart/daily/2023/01/27" xr:uid="{87922E90-967E-CF41-9BF9-20C7FBC08100}"/>
    <hyperlink ref="B546" r:id="rId1052" display="https://www.the-numbers.com/movie/Have-You-Got-It-Yet-The-Story-of-Syd-Barrett-and-Pink-Floyd-(2023-United-Kingdom)" xr:uid="{ED26B52B-82D7-0741-B651-5166211D0767}"/>
    <hyperlink ref="C546" r:id="rId1053" display="https://www.the-numbers.com/box-office-chart/daily/2023/07/14" xr:uid="{748DDA31-E0FF-4C4C-BF79-B3C5E4DD21EF}"/>
    <hyperlink ref="B547" r:id="rId1054" display="https://www.the-numbers.com/movie/Vayehi-Boker-(2022-Israel)" xr:uid="{72CCA974-8956-594A-96BD-4EC948ACB468}"/>
    <hyperlink ref="C547" r:id="rId1055" display="https://www.the-numbers.com/box-office-chart/daily/2023/02/03" xr:uid="{F65158FF-DFAC-4041-AD9A-F9FB375E1EA6}"/>
    <hyperlink ref="B548" r:id="rId1056" display="https://www.the-numbers.com/movie/What-Comes-Around-(2023)" xr:uid="{79FF1950-812E-F343-B426-E58992880E88}"/>
    <hyperlink ref="C548" r:id="rId1057" display="https://www.the-numbers.com/box-office-chart/daily/2023/08/04" xr:uid="{46A88C0A-67EA-1749-A187-4832C1F0EBE0}"/>
    <hyperlink ref="B549" r:id="rId1058" display="https://www.the-numbers.com/movie/Dive-The-(2023-Germany)" xr:uid="{C5A7C865-DD21-E04B-8C20-7FE9A7F768B7}"/>
    <hyperlink ref="C549" r:id="rId1059" display="https://www.the-numbers.com/box-office-chart/daily/2023/08/25" xr:uid="{71F05576-EFB3-B645-8A62-7230EE8BE038}"/>
    <hyperlink ref="B550" r:id="rId1060" display="https://www.the-numbers.com/movie/Crusades-The-(2023)" xr:uid="{CFB1E228-0FB0-424A-943E-A4BFBA51039E}"/>
    <hyperlink ref="C550" r:id="rId1061" display="https://www.the-numbers.com/box-office-chart/daily/2023/07/07" xr:uid="{8A0B9955-F947-D448-88E1-F528284373FB}"/>
    <hyperlink ref="B551" r:id="rId1062" display="https://www.the-numbers.com/movie/Kings-of-L-A-(2023)" xr:uid="{3FBD4630-AA2E-2F4B-8099-4C07F9E7B118}"/>
    <hyperlink ref="C551" r:id="rId1063" display="https://www.the-numbers.com/box-office-chart/daily/2023/06/13" xr:uid="{21118D01-45E0-0A46-AD58-7FC3329F3BAB}"/>
    <hyperlink ref="B552" r:id="rId1064" display="https://www.the-numbers.com/movie/Leonor-Will-Never-Die-(2022-Philippines)" xr:uid="{A7683493-A7E1-7C4E-8E17-6FC708C9C28B}"/>
    <hyperlink ref="C552" r:id="rId1065" display="https://www.the-numbers.com/box-office-chart/daily/2022/11/25" xr:uid="{4F8BF1F9-4147-9B40-BBE7-ADF2BFA556A7}"/>
    <hyperlink ref="B553" r:id="rId1066" display="https://www.the-numbers.com/movie/Hands-That-Bind-(2023-Canada)" xr:uid="{870185B6-BE6F-734C-8015-88C13C37D590}"/>
    <hyperlink ref="C553" r:id="rId1067" display="https://www.the-numbers.com/box-office-chart/daily/2023/11/03" xr:uid="{A351C53D-FA86-2E4B-83F6-3CC0497C48CD}"/>
    <hyperlink ref="B554" r:id="rId1068" display="https://www.the-numbers.com/movie/Monsters-Without-The-(2023-Philippines)" xr:uid="{E0B454E4-6C9D-EB4C-9F23-F85E16786F77}"/>
    <hyperlink ref="C554" r:id="rId1069" display="https://www.the-numbers.com/box-office-chart/daily/2023/04/27" xr:uid="{DAEB8770-71AD-8B46-9759-CECE6084500C}"/>
    <hyperlink ref="B555" r:id="rId1070" display="https://www.the-numbers.com/movie/Pianoforte-(2023-Poland)" xr:uid="{E33ECFB1-6ABD-4147-B3A1-E8C898ACCFC0}"/>
    <hyperlink ref="C555" r:id="rId1071" display="https://www.the-numbers.com/box-office-chart/daily/2023/12/01" xr:uid="{E5973C60-5949-164E-AE47-64196FD5421F}"/>
    <hyperlink ref="B556" r:id="rId1072" display="https://www.the-numbers.com/movie/Senior-Year-Love-Never-Fails-(2023)" xr:uid="{B1947F55-8AB5-5E4E-A48E-37366CA55C7B}"/>
    <hyperlink ref="C556" r:id="rId1073" display="https://www.the-numbers.com/box-office-chart/daily/2023/09/29" xr:uid="{B86DD3E9-F7F8-724F-B079-2AD85D50612B}"/>
    <hyperlink ref="B557" r:id="rId1074" display="https://www.the-numbers.com/movie/Therapy-Dogs-(2023)" xr:uid="{B8AC78DB-DC7D-6440-B7D7-C6396A2B8B1D}"/>
    <hyperlink ref="C557" r:id="rId1075" display="https://www.the-numbers.com/box-office-chart/daily/2023/03/10" xr:uid="{B0059013-3666-6E45-A66C-7F099ECCDFB3}"/>
    <hyperlink ref="B558" r:id="rId1076" display="https://www.the-numbers.com/movie/Rimini-(2022-Germany)" xr:uid="{9616D297-BE0E-C34A-B471-7AE5FD529DE0}"/>
    <hyperlink ref="C558" r:id="rId1077" display="https://www.the-numbers.com/box-office-chart/daily/2023/03/17" xr:uid="{4A4EC065-C40B-A041-9E26-AFE35A7A2AAF}"/>
    <hyperlink ref="B559" r:id="rId1078" display="https://www.the-numbers.com/movie/How-I-Learned-to-Fly-(2023)" xr:uid="{F0058C1F-71DE-7140-ACEF-6CA3C16373A3}"/>
    <hyperlink ref="C559" r:id="rId1079" display="https://www.the-numbers.com/box-office-chart/daily/2023/12/01" xr:uid="{DB8C3D06-E8C5-3946-BE7B-C198D015B1F2}"/>
    <hyperlink ref="B560" r:id="rId1080" display="https://www.the-numbers.com/movie/Nacao-Valente-(2023-Portugal)" xr:uid="{8547B04F-A935-5040-90C6-9BEAC9DBC75C}"/>
    <hyperlink ref="C560" r:id="rId1081" display="https://www.the-numbers.com/box-office-chart/daily/2023/04/12" xr:uid="{7C40DF96-D0F9-814C-89D7-8D69FE8EA748}"/>
    <hyperlink ref="B561" r:id="rId1082" display="https://www.the-numbers.com/movie/Heretic-(2021)" xr:uid="{AA3D2563-EEC6-464B-B987-1765A8AA7E22}"/>
    <hyperlink ref="C561" r:id="rId1083" display="https://www.the-numbers.com/box-office-chart/daily/2023/01/31" xr:uid="{37A404EA-4211-5041-A47A-36A7C2FDC6A6}"/>
    <hyperlink ref="B562" r:id="rId1084" display="https://www.the-numbers.com/movie/Deliver-Us-(2023)" xr:uid="{9820AD7F-8120-5440-81D9-E2C84821139C}"/>
    <hyperlink ref="C562" r:id="rId1085" display="https://www.the-numbers.com/box-office-chart/daily/2023/09/29" xr:uid="{5CE077D3-AF7A-BF41-8504-D54ADFA04B6D}"/>
    <hyperlink ref="B563" r:id="rId1086" display="https://www.the-numbers.com/movie/Life-Upside-Down-(2023)" xr:uid="{5347050F-8C66-264D-A3F6-E0B71AD4B533}"/>
    <hyperlink ref="C563" r:id="rId1087" display="https://www.the-numbers.com/box-office-chart/daily/2023/01/27" xr:uid="{AEBB4894-06C4-1B4C-8B33-8F9417E35DE3}"/>
    <hyperlink ref="B564" r:id="rId1088" display="https://www.the-numbers.com/movie/ultima-notte-di-Amore-L-(2023-Italy)" xr:uid="{A8C3F32B-111E-8847-AB13-AC2E9E0CEAD3}"/>
    <hyperlink ref="C564" r:id="rId1089" display="https://www.the-numbers.com/box-office-chart/daily/2023/07/15" xr:uid="{5544990A-1C2F-1B49-A49C-8AC279788165}"/>
    <hyperlink ref="B565" r:id="rId1090" display="https://www.the-numbers.com/movie/Kahdeksan-surmanluotia-(1972-Finland)" xr:uid="{91CAEB4D-46D3-804F-9190-FE5615024DFD}"/>
    <hyperlink ref="C565" r:id="rId1091" display="https://www.the-numbers.com/box-office-chart/daily/2023/03/31" xr:uid="{6F4AC40E-BC82-6B43-85AD-C1E03CD0A7B2}"/>
    <hyperlink ref="B566" r:id="rId1092" display="https://www.the-numbers.com/movie/Discreet-Charm-of-the-Bourgeoisie-The" xr:uid="{60539AA0-74E6-EA4A-AC0D-5B109178EDEE}"/>
    <hyperlink ref="C566" r:id="rId1093" display="https://www.the-numbers.com/box-office-chart/daily/2000/05/12" xr:uid="{2BB73B43-397C-8F48-82B0-222C26B3F059}"/>
    <hyperlink ref="B567" r:id="rId1094" display="https://www.the-numbers.com/movie/Lord-of-Misrule-(2023-United-Kingdom)" xr:uid="{2F26F3FC-33AC-254B-A62D-2F4A29CF7F31}"/>
    <hyperlink ref="C567" r:id="rId1095" display="https://www.the-numbers.com/box-office-chart/daily/2023/12/08" xr:uid="{17D6F580-15C5-D643-A47E-D2EF86D7FD7C}"/>
    <hyperlink ref="B568" r:id="rId1096" display="https://www.the-numbers.com/movie/Jethica-(2023)" xr:uid="{B5B616A8-1227-DA46-A934-F28CE05C2E00}"/>
    <hyperlink ref="C568" r:id="rId1097" display="https://www.the-numbers.com/box-office-chart/daily/2023/01/13" xr:uid="{9F5AF362-AF67-734B-BAFB-88F726B5B5BE}"/>
    <hyperlink ref="B569" r:id="rId1098" display="https://www.the-numbers.com/movie/Youre-All-Gonna-Die-(2023)" xr:uid="{55C7088E-0907-6046-8B1A-7A3E9B104A7F}"/>
    <hyperlink ref="C569" r:id="rId1099" display="https://www.the-numbers.com/box-office-chart/daily/2023/11/17" xr:uid="{F3AA62A4-794F-0E43-98FD-DB187ADCF80E}"/>
    <hyperlink ref="B570" r:id="rId1100" display="https://www.the-numbers.com/movie/Bonded-(2023)" xr:uid="{AB4CFC82-025E-0741-AB63-56E7A55BE329}"/>
    <hyperlink ref="C570" r:id="rId1101" display="https://www.the-numbers.com/box-office-chart/daily/2023/10/27" xr:uid="{9260EDE9-2119-0244-9CC5-29D9C14A30C1}"/>
    <hyperlink ref="B571" r:id="rId1102" display="https://www.the-numbers.com/movie/Please-Baby-Please-(2022)" xr:uid="{6A629D6D-E7F9-7144-8158-8C4A8FEEEDFB}"/>
    <hyperlink ref="C571" r:id="rId1103" display="https://www.the-numbers.com/box-office-chart/daily/2022/10/28" xr:uid="{39395E45-EB90-4C46-BED1-70F75F3D94CE}"/>
    <hyperlink ref="B572" r:id="rId1104" display="https://www.the-numbers.com/movie/Landfill-(2023)" xr:uid="{FED68514-3DEF-C146-9B0D-F4F64E6CA436}"/>
    <hyperlink ref="C572" r:id="rId1105" display="https://www.the-numbers.com/box-office-chart/daily/2023/11/03" xr:uid="{139DFA54-85F1-7943-B7F5-0785A12BC685}"/>
    <hyperlink ref="B573" r:id="rId1106" display="https://www.the-numbers.com/movie/Hockeyland-(2022)" xr:uid="{8CD6D3A6-7210-B547-947A-544DE02984F9}"/>
    <hyperlink ref="C573" r:id="rId1107" display="https://www.the-numbers.com/box-office-chart/daily/2022/09/09" xr:uid="{07530F2D-9280-AA45-BE9B-DB63B4C670D7}"/>
    <hyperlink ref="B574" r:id="rId1108" display="https://www.the-numbers.com/movie/Bones-and-All-(2022)" xr:uid="{70A270CC-455D-8541-B4EE-5AC8B0ADA4C2}"/>
    <hyperlink ref="C574" r:id="rId1109" display="https://www.the-numbers.com/box-office-chart/daily/2022/11/18" xr:uid="{B9F1953A-75EA-0D48-9042-B8CD9888063F}"/>
    <hyperlink ref="B575" r:id="rId1110" display="https://www.the-numbers.com/movie/Bobbys-Intermission-(2023)" xr:uid="{3AC6A6A6-CEAE-CB49-B05D-C1E3EEA2C45E}"/>
    <hyperlink ref="C575" r:id="rId1111" display="https://www.the-numbers.com/box-office-chart/daily/2023/09/12" xr:uid="{8DD22311-16A9-4B48-8812-32FEF2FF29B8}"/>
    <hyperlink ref="B576" r:id="rId1112" display="https://www.the-numbers.com/movie/This-Much-We-Know-(2023)" xr:uid="{E4808F16-EC83-E24C-98CD-29CBFF06D2BF}"/>
    <hyperlink ref="C576" r:id="rId1113" display="https://www.the-numbers.com/box-office-chart/daily/2023/11/10" xr:uid="{B7D9073A-7E20-F343-9382-3D34D4637512}"/>
    <hyperlink ref="B577" r:id="rId1114" display="https://www.the-numbers.com/movie/Brainwashed-Sex-Camera-Power-(2022)" xr:uid="{C5BE7A59-10E7-9041-BB0D-502E197BDBE0}"/>
    <hyperlink ref="C577" r:id="rId1115" display="https://www.the-numbers.com/box-office-chart/daily/2022/10/21" xr:uid="{3F0EBE2C-CCA3-9242-B9D5-F3F85B04FF8C}"/>
    <hyperlink ref="B578" r:id="rId1116" display="https://www.the-numbers.com/movie/Loudmouth-(2022)" xr:uid="{A5D2F40E-B206-9A46-B578-7F27253B9F71}"/>
    <hyperlink ref="C578" r:id="rId1117" display="https://www.the-numbers.com/box-office-chart/daily/2022/12/09" xr:uid="{8D4511D9-A5B5-7B42-94A0-F968AE90196F}"/>
    <hyperlink ref="B579" r:id="rId1118" display="https://www.the-numbers.com/movie/Operation-Napoleon-(2023-Iceland)" xr:uid="{DFC7410F-CA98-7743-990D-7356DCC73440}"/>
    <hyperlink ref="C579" r:id="rId1119" display="https://www.the-numbers.com/box-office-chart/daily/2023/08/11" xr:uid="{72C24948-73C6-FA40-AC9F-748D1374F4D1}"/>
    <hyperlink ref="B580" r:id="rId1120" display="https://www.the-numbers.com/movie/Imagining-the-Indian-The-Fight-Against-Native-American-Mascoting-(2023)" xr:uid="{B7BABEF0-8D25-8D44-ADCC-39D12A63F535}"/>
    <hyperlink ref="C580" r:id="rId1121" display="https://www.the-numbers.com/box-office-chart/daily/2023/03/31" xr:uid="{603D0CE4-A8CC-EC43-BC26-04FC74AD90C9}"/>
    <hyperlink ref="B581" r:id="rId1122" display="https://www.the-numbers.com/movie/Venus-(2022-Spain)" xr:uid="{3F0423DF-B015-6847-9064-E544D34E96A8}"/>
    <hyperlink ref="C581" r:id="rId1123" display="https://www.the-numbers.com/box-office-chart/daily/2023/03/31" xr:uid="{8B6826B6-41F9-E54D-952E-95538FCA1A0A}"/>
    <hyperlink ref="B582" r:id="rId1124" display="https://www.the-numbers.com/movie/Christmas-Bloody-Christmas-(2022)" xr:uid="{1AEBC0D8-D9CA-624A-BF84-C218BB7D21F7}"/>
    <hyperlink ref="C582" r:id="rId1125" display="https://www.the-numbers.com/box-office-chart/daily/2022/12/09" xr:uid="{C320C4B6-F11C-8243-8C72-38101D60AAD7}"/>
    <hyperlink ref="B583" r:id="rId1126" display="https://www.the-numbers.com/movie/Asedio-(2023-Spain)" xr:uid="{D802F7DD-0DAB-B84E-BEB4-EDFBA5A650EC}"/>
    <hyperlink ref="C583" r:id="rId1127" display="https://www.the-numbers.com/box-office-chart/daily/2023/09/29" xr:uid="{F9FCDD83-27FB-2841-94DA-F7EB4D469FEC}"/>
    <hyperlink ref="B584" r:id="rId1128" display="https://www.the-numbers.com/movie/Carnal-Knowledge" xr:uid="{9025F203-9A67-B245-B10A-852306FA4E08}"/>
    <hyperlink ref="B585" r:id="rId1129" display="https://www.the-numbers.com/movie/marginale-La-(2022-France)" xr:uid="{BE77B110-0C5A-A64A-B484-E2B8DF77A45B}"/>
    <hyperlink ref="C585" r:id="rId1130" display="https://www.the-numbers.com/box-office-chart/daily/2023/09/22" xr:uid="{A4ACCEF8-0E91-4144-96DB-860A54C00117}"/>
    <hyperlink ref="B586" r:id="rId1131" display="https://www.the-numbers.com/movie/Lowndes-County-and-the-Road-to-Black-Power-(2022)" xr:uid="{DCE2B84A-A3E2-A145-8C61-5F86A5E50138}"/>
    <hyperlink ref="C586" r:id="rId1132" display="https://www.the-numbers.com/box-office-chart/daily/2022/12/02" xr:uid="{51A5BC3C-6512-BD49-A91E-403E32131414}"/>
    <hyperlink ref="B587" r:id="rId1133" display="https://www.the-numbers.com/movie/When-Men-Were-Men-(2022)" xr:uid="{E3FBBB5E-4840-0647-8C78-38D483FF79DC}"/>
    <hyperlink ref="C587" r:id="rId1134" display="https://www.the-numbers.com/box-office-chart/daily/2022/11/04" xr:uid="{5DD268C8-9D84-634C-A890-25B3905CD318}"/>
  </hyperlinks>
  <pageMargins left="0.7" right="0.7" top="0.75" bottom="0.75" header="0.3" footer="0.3"/>
  <legacyDrawing r:id="rId113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BB578-1AF7-AE40-90EF-A0EB615FBBA5}">
  <dimension ref="A1:K55"/>
  <sheetViews>
    <sheetView topLeftCell="A40" zoomScale="113" workbookViewId="0">
      <selection activeCell="I32" sqref="I32"/>
    </sheetView>
  </sheetViews>
  <sheetFormatPr baseColWidth="10" defaultRowHeight="16" x14ac:dyDescent="0.2"/>
  <sheetData>
    <row r="1" spans="1:8" ht="19" x14ac:dyDescent="0.25">
      <c r="A1" s="23" t="s">
        <v>2310</v>
      </c>
    </row>
    <row r="2" spans="1:8" x14ac:dyDescent="0.2">
      <c r="A2" s="13">
        <v>2025</v>
      </c>
      <c r="D2" s="13">
        <v>2024</v>
      </c>
      <c r="G2" s="13">
        <v>2023</v>
      </c>
    </row>
    <row r="3" spans="1:8" x14ac:dyDescent="0.2">
      <c r="A3" s="10" t="s">
        <v>830</v>
      </c>
      <c r="B3" s="10" t="s">
        <v>2311</v>
      </c>
      <c r="D3" s="10" t="s">
        <v>830</v>
      </c>
      <c r="E3" s="10" t="s">
        <v>2311</v>
      </c>
      <c r="G3" s="10" t="s">
        <v>830</v>
      </c>
      <c r="H3" s="10" t="s">
        <v>2311</v>
      </c>
    </row>
    <row r="4" spans="1:8" x14ac:dyDescent="0.2">
      <c r="A4" t="str">
        <f>IFERROR(VLOOKUP(INDEX(Calc!$J$2:$J$26,MATCH(LARGE(Calc!$L$2:$L$26,ROW()-3),Calc!$L$2:$L$26,0)),Calc!$T:$U,2,0),INDEX(Calc!$J$2:$J$26,MATCH(LARGE(Calc!$L$2:$L$26,ROW()-3),Calc!$L$2:$L$26,0)))</f>
        <v>Walt Disney</v>
      </c>
      <c r="B4" s="15">
        <f>LARGE(Calc!$L$2:$L$26,ROW()-3)</f>
        <v>4911841542</v>
      </c>
      <c r="D4" t="str">
        <f>IFERROR(VLOOKUP(INDEX(Calc!$M$2:$M$36,MATCH(LARGE(Calc!$O$2:$O$36,ROW()-3),Calc!$O$2:$O$36,0)),Calc!$T:$U,2,0),INDEX(Calc!$M$2:$M$36,MATCH(LARGE(Calc!$O$2:$O$36,ROW()-3),Calc!$O$2:$O$36,0)))</f>
        <v>Walt Disney</v>
      </c>
      <c r="E4" s="15">
        <f>LARGE(Calc!$O$2:$O$36,ROW()-3)</f>
        <v>4818811381</v>
      </c>
      <c r="G4" t="str">
        <f>IFERROR(VLOOKUP(INDEX(Calc!$P$2:$P$33,MATCH(LARGE(Calc!$R$2:$R$33,ROW()-3),Calc!$R$2:$R$33,0)),Calc!$T:$U,2,0),INDEX(Calc!$P$2:$P$33,MATCH(LARGE(Calc!$R$2:$R$33,ROW()-3),Calc!$R$2:$R$33,0)))</f>
        <v>Universal</v>
      </c>
      <c r="H4" s="15">
        <f>LARGE(Calc!$R$2:$R$33,ROW()-3)</f>
        <v>4252176445</v>
      </c>
    </row>
    <row r="5" spans="1:8" x14ac:dyDescent="0.2">
      <c r="A5" t="str">
        <f>IFERROR(VLOOKUP(INDEX(Calc!$J$2:$J$26,MATCH(LARGE(Calc!$L$2:$L$26,ROW()-3),Calc!$L$2:$L$26,0)),Calc!$T:$U,2,0),INDEX(Calc!$J$2:$J$26,MATCH(LARGE(Calc!$L$2:$L$26,ROW()-3),Calc!$L$2:$L$26,0)))</f>
        <v>Warner Bros.</v>
      </c>
      <c r="B5" s="15">
        <f>LARGE(Calc!$L$2:$L$26,ROW()-3)</f>
        <v>4064585684</v>
      </c>
      <c r="D5" t="str">
        <f>IFERROR(VLOOKUP(INDEX(Calc!$M$2:$M$36,MATCH(LARGE(Calc!$O$2:$O$36,ROW()-3),Calc!$O$2:$O$36,0)),Calc!$T:$U,2,0),INDEX(Calc!$M$2:$M$36,MATCH(LARGE(Calc!$O$2:$O$36,ROW()-3),Calc!$O$2:$O$36,0)))</f>
        <v>Universal</v>
      </c>
      <c r="E5" s="15">
        <f>LARGE(Calc!$O$2:$O$36,ROW()-3)</f>
        <v>3477697160</v>
      </c>
      <c r="G5" t="str">
        <f>IFERROR(VLOOKUP(INDEX(Calc!$P$2:$P$33,MATCH(LARGE(Calc!$R$2:$R$33,ROW()-3),Calc!$R$2:$R$33,0)),Calc!$T:$U,2,0),INDEX(Calc!$P$2:$P$33,MATCH(LARGE(Calc!$R$2:$R$33,ROW()-3),Calc!$R$2:$R$33,0)))</f>
        <v>Warner Bros.</v>
      </c>
      <c r="H5" s="15">
        <f>LARGE(Calc!$R$2:$R$33,ROW()-3)</f>
        <v>4053982111</v>
      </c>
    </row>
    <row r="6" spans="1:8" x14ac:dyDescent="0.2">
      <c r="A6" t="str">
        <f>IFERROR(VLOOKUP(INDEX(Calc!$J$2:$J$26,MATCH(LARGE(Calc!$L$2:$L$26,ROW()-3),Calc!$L$2:$L$26,0)),Calc!$T:$U,2,0),INDEX(Calc!$J$2:$J$26,MATCH(LARGE(Calc!$L$2:$L$26,ROW()-3),Calc!$L$2:$L$26,0)))</f>
        <v>Universal</v>
      </c>
      <c r="B6" s="15">
        <f>LARGE(Calc!$L$2:$L$26,ROW()-3)</f>
        <v>3111097534</v>
      </c>
      <c r="D6" t="str">
        <f>IFERROR(VLOOKUP(INDEX(Calc!$M$2:$M$36,MATCH(LARGE(Calc!$O$2:$O$36,ROW()-3),Calc!$O$2:$O$36,0)),Calc!$T:$U,2,0),INDEX(Calc!$M$2:$M$36,MATCH(LARGE(Calc!$O$2:$O$36,ROW()-3),Calc!$O$2:$O$36,0)))</f>
        <v>Sony Pictures</v>
      </c>
      <c r="E6" s="15">
        <f>LARGE(Calc!$O$2:$O$36,ROW()-3)</f>
        <v>2485727568</v>
      </c>
      <c r="G6" t="str">
        <f>IFERROR(VLOOKUP(INDEX(Calc!$P$2:$P$33,MATCH(LARGE(Calc!$R$2:$R$33,ROW()-3),Calc!$R$2:$R$33,0)),Calc!$T:$U,2,0),INDEX(Calc!$P$2:$P$33,MATCH(LARGE(Calc!$R$2:$R$33,ROW()-3),Calc!$R$2:$R$33,0)))</f>
        <v>Walt Disney</v>
      </c>
      <c r="H6" s="15">
        <f>LARGE(Calc!$R$2:$R$33,ROW()-3)</f>
        <v>3360676217</v>
      </c>
    </row>
    <row r="7" spans="1:8" x14ac:dyDescent="0.2">
      <c r="A7" t="str">
        <f>IFERROR(VLOOKUP(INDEX(Calc!$J$2:$J$26,MATCH(LARGE(Calc!$L$2:$L$26,ROW()-3),Calc!$L$2:$L$26,0)),Calc!$T:$U,2,0),INDEX(Calc!$J$2:$J$26,MATCH(LARGE(Calc!$L$2:$L$26,ROW()-3),Calc!$L$2:$L$26,0)))</f>
        <v>20th Century Studios</v>
      </c>
      <c r="B7" s="15">
        <f>LARGE(Calc!$L$2:$L$26,ROW()-3)</f>
        <v>1881216009</v>
      </c>
      <c r="D7" t="str">
        <f>IFERROR(VLOOKUP(INDEX(Calc!$M$2:$M$36,MATCH(LARGE(Calc!$O$2:$O$36,ROW()-3),Calc!$O$2:$O$36,0)),Calc!$T:$U,2,0),INDEX(Calc!$M$2:$M$36,MATCH(LARGE(Calc!$O$2:$O$36,ROW()-3),Calc!$O$2:$O$36,0)))</f>
        <v>Warner Bros.</v>
      </c>
      <c r="E7" s="15">
        <f>LARGE(Calc!$O$2:$O$36,ROW()-3)</f>
        <v>2308807298</v>
      </c>
      <c r="G7" t="str">
        <f>IFERROR(VLOOKUP(INDEX(Calc!$P$2:$P$33,MATCH(LARGE(Calc!$R$2:$R$33,ROW()-3),Calc!$R$2:$R$33,0)),Calc!$T:$U,2,0),INDEX(Calc!$P$2:$P$33,MATCH(LARGE(Calc!$R$2:$R$33,ROW()-3),Calc!$R$2:$R$33,0)))</f>
        <v>Paramount Pictures</v>
      </c>
      <c r="H7" s="15">
        <f>LARGE(Calc!$R$2:$R$33,ROW()-3)</f>
        <v>2041327211</v>
      </c>
    </row>
    <row r="8" spans="1:8" x14ac:dyDescent="0.2">
      <c r="A8" t="str">
        <f>IFERROR(VLOOKUP(INDEX(Calc!$J$2:$J$26,MATCH(LARGE(Calc!$L$2:$L$26,ROW()-3),Calc!$L$2:$L$26,0)),Calc!$T:$U,2,0),INDEX(Calc!$J$2:$J$26,MATCH(LARGE(Calc!$L$2:$L$26,ROW()-3),Calc!$L$2:$L$26,0)))</f>
        <v>Sony Pictures</v>
      </c>
      <c r="B8" s="15">
        <f>LARGE(Calc!$L$2:$L$26,ROW()-3)</f>
        <v>1636680082</v>
      </c>
      <c r="D8" t="str">
        <f>IFERROR(VLOOKUP(INDEX(Calc!$M$2:$M$36,MATCH(LARGE(Calc!$O$2:$O$36,ROW()-3),Calc!$O$2:$O$36,0)),Calc!$T:$U,2,0),INDEX(Calc!$M$2:$M$36,MATCH(LARGE(Calc!$O$2:$O$36,ROW()-3),Calc!$O$2:$O$36,0)))</f>
        <v>Paramount Pictures</v>
      </c>
      <c r="E8" s="15">
        <f>LARGE(Calc!$O$2:$O$36,ROW()-3)</f>
        <v>2012471881</v>
      </c>
      <c r="G8" t="str">
        <f>IFERROR(VLOOKUP(INDEX(Calc!$P$2:$P$33,MATCH(LARGE(Calc!$R$2:$R$33,ROW()-3),Calc!$R$2:$R$33,0)),Calc!$T:$U,2,0),INDEX(Calc!$P$2:$P$33,MATCH(LARGE(Calc!$R$2:$R$33,ROW()-3),Calc!$R$2:$R$33,0)))</f>
        <v>Sony Pictures</v>
      </c>
      <c r="H8" s="15">
        <f>LARGE(Calc!$R$2:$R$33,ROW()-3)</f>
        <v>1999902557</v>
      </c>
    </row>
    <row r="9" spans="1:8" x14ac:dyDescent="0.2">
      <c r="A9" t="str">
        <f>IFERROR(VLOOKUP(INDEX(Calc!$J$2:$J$26,MATCH(LARGE(Calc!$L$2:$L$26,ROW()-3),Calc!$L$2:$L$26,0)),Calc!$T:$U,2,0),INDEX(Calc!$J$2:$J$26,MATCH(LARGE(Calc!$L$2:$L$26,ROW()-3),Calc!$L$2:$L$26,0)))</f>
        <v>Paramount Pictures</v>
      </c>
      <c r="B9" s="15">
        <f>LARGE(Calc!$L$2:$L$26,ROW()-3)</f>
        <v>1223669489</v>
      </c>
      <c r="D9" t="str">
        <f>IFERROR(VLOOKUP(INDEX(Calc!$M$2:$M$36,MATCH(LARGE(Calc!$O$2:$O$36,ROW()-3),Calc!$O$2:$O$36,0)),Calc!$T:$U,2,0),INDEX(Calc!$M$2:$M$36,MATCH(LARGE(Calc!$O$2:$O$36,ROW()-3),Calc!$O$2:$O$36,0)))</f>
        <v>20th Century Studios</v>
      </c>
      <c r="E9" s="15">
        <f>LARGE(Calc!$O$2:$O$36,ROW()-3)</f>
        <v>821519366</v>
      </c>
      <c r="G9" t="str">
        <f>IFERROR(VLOOKUP(INDEX(Calc!$P$2:$P$33,MATCH(LARGE(Calc!$R$2:$R$33,ROW()-3),Calc!$R$2:$R$33,0)),Calc!$T:$U,2,0),INDEX(Calc!$P$2:$P$33,MATCH(LARGE(Calc!$R$2:$R$33,ROW()-3),Calc!$R$2:$R$33,0)))</f>
        <v>Well Go USA</v>
      </c>
      <c r="H9" s="15">
        <f>LARGE(Calc!$R$2:$R$33,ROW()-3)</f>
        <v>1290778965</v>
      </c>
    </row>
    <row r="10" spans="1:8" x14ac:dyDescent="0.2">
      <c r="A10" t="str">
        <f>IFERROR(VLOOKUP(INDEX(Calc!$J$2:$J$26,MATCH(LARGE(Calc!$L$2:$L$26,ROW()-3),Calc!$L$2:$L$26,0)),Calc!$T:$U,2,0),INDEX(Calc!$J$2:$J$26,MATCH(LARGE(Calc!$L$2:$L$26,ROW()-3),Calc!$L$2:$L$26,0)))</f>
        <v>Lionsgate</v>
      </c>
      <c r="B10" s="15">
        <f>LARGE(Calc!$L$2:$L$26,ROW()-3)</f>
        <v>1058276762</v>
      </c>
      <c r="D10" t="str">
        <f>IFERROR(VLOOKUP(INDEX(Calc!$M$2:$M$36,MATCH(LARGE(Calc!$O$2:$O$36,ROW()-3),Calc!$O$2:$O$36,0)),Calc!$T:$U,2,0),INDEX(Calc!$M$2:$M$36,MATCH(LARGE(Calc!$O$2:$O$36,ROW()-3),Calc!$O$2:$O$36,0)))</f>
        <v>Amazon MGM Studios</v>
      </c>
      <c r="E10" s="15">
        <f>LARGE(Calc!$O$2:$O$36,ROW()-3)</f>
        <v>492833608</v>
      </c>
      <c r="G10" t="str">
        <f>IFERROR(VLOOKUP(INDEX(Calc!$P$2:$P$33,MATCH(LARGE(Calc!$R$2:$R$33,ROW()-3),Calc!$R$2:$R$33,0)),Calc!$T:$U,2,0),INDEX(Calc!$P$2:$P$33,MATCH(LARGE(Calc!$R$2:$R$33,ROW()-3),Calc!$R$2:$R$33,0)))</f>
        <v>Lionsgate</v>
      </c>
      <c r="H10" s="15">
        <f>LARGE(Calc!$R$2:$R$33,ROW()-3)</f>
        <v>1222193610</v>
      </c>
    </row>
    <row r="11" spans="1:8" x14ac:dyDescent="0.2">
      <c r="A11" t="str">
        <f>IFERROR(VLOOKUP(INDEX(Calc!$J$2:$J$26,MATCH(LARGE(Calc!$L$2:$L$26,ROW()-3),Calc!$L$2:$L$26,0)),Calc!$T:$U,2,0),INDEX(Calc!$J$2:$J$26,MATCH(LARGE(Calc!$L$2:$L$26,ROW()-3),Calc!$L$2:$L$26,0)))</f>
        <v>A24</v>
      </c>
      <c r="B11" s="15">
        <f>LARGE(Calc!$L$2:$L$26,ROW()-3)</f>
        <v>475547289</v>
      </c>
      <c r="D11" t="str">
        <f>IFERROR(VLOOKUP(INDEX(Calc!$M$2:$M$36,MATCH(LARGE(Calc!$O$2:$O$36,ROW()-3),Calc!$O$2:$O$36,0)),Calc!$T:$U,2,0),INDEX(Calc!$M$2:$M$36,MATCH(LARGE(Calc!$O$2:$O$36,ROW()-3),Calc!$O$2:$O$36,0)))</f>
        <v>Focus Features</v>
      </c>
      <c r="E11" s="15">
        <f>LARGE(Calc!$O$2:$O$36,ROW()-3)</f>
        <v>417638978</v>
      </c>
      <c r="G11" t="str">
        <f>IFERROR(VLOOKUP(INDEX(Calc!$P$2:$P$33,MATCH(LARGE(Calc!$R$2:$R$33,ROW()-3),Calc!$R$2:$R$33,0)),Calc!$T:$U,2,0),INDEX(Calc!$P$2:$P$33,MATCH(LARGE(Calc!$R$2:$R$33,ROW()-3),Calc!$R$2:$R$33,0)))</f>
        <v>CMC Pictures</v>
      </c>
      <c r="H11" s="15">
        <f>LARGE(Calc!$R$2:$R$33,ROW()-3)</f>
        <v>487637474</v>
      </c>
    </row>
    <row r="12" spans="1:8" x14ac:dyDescent="0.2">
      <c r="A12" t="str">
        <f>IFERROR(VLOOKUP(INDEX(Calc!$J$2:$J$26,MATCH(LARGE(Calc!$L$2:$L$26,ROW()-3),Calc!$L$2:$L$26,0)),Calc!$T:$U,2,0),INDEX(Calc!$J$2:$J$26,MATCH(LARGE(Calc!$L$2:$L$26,ROW()-3),Calc!$L$2:$L$26,0)))</f>
        <v>Focus Features</v>
      </c>
      <c r="B12" s="15">
        <f>LARGE(Calc!$L$2:$L$26,ROW()-3)</f>
        <v>423592331</v>
      </c>
      <c r="D12" t="str">
        <f>IFERROR(VLOOKUP(INDEX(Calc!$M$2:$M$36,MATCH(LARGE(Calc!$O$2:$O$36,ROW()-3),Calc!$O$2:$O$36,0)),Calc!$T:$U,2,0),INDEX(Calc!$M$2:$M$36,MATCH(LARGE(Calc!$O$2:$O$36,ROW()-3),Calc!$O$2:$O$36,0)))</f>
        <v>A24</v>
      </c>
      <c r="E12" s="15">
        <f>LARGE(Calc!$O$2:$O$36,ROW()-3)</f>
        <v>395986664</v>
      </c>
      <c r="G12" t="str">
        <f>IFERROR(VLOOKUP(INDEX(Calc!$P$2:$P$33,MATCH(LARGE(Calc!$R$2:$R$33,ROW()-3),Calc!$R$2:$R$33,0)),Calc!$T:$U,2,0),INDEX(Calc!$P$2:$P$33,MATCH(LARGE(Calc!$R$2:$R$33,ROW()-3),Calc!$R$2:$R$33,0)))</f>
        <v>MGM</v>
      </c>
      <c r="H12" s="15">
        <f>LARGE(Calc!$R$2:$R$33,ROW()-3)</f>
        <v>311073245</v>
      </c>
    </row>
    <row r="13" spans="1:8" x14ac:dyDescent="0.2">
      <c r="A13" t="str">
        <f>IFERROR(VLOOKUP(INDEX(Calc!$J$2:$J$26,MATCH(LARGE(Calc!$L$2:$L$26,ROW()-3),Calc!$L$2:$L$26,0)),Calc!$T:$U,2,0),INDEX(Calc!$J$2:$J$26,MATCH(LARGE(Calc!$L$2:$L$26,ROW()-3),Calc!$L$2:$L$26,0)))</f>
        <v>Well Go USA</v>
      </c>
      <c r="B13" s="15">
        <f>LARGE(Calc!$L$2:$L$26,ROW()-3)</f>
        <v>324864579</v>
      </c>
      <c r="D13" t="str">
        <f>IFERROR(VLOOKUP(INDEX(Calc!$M$2:$M$36,MATCH(LARGE(Calc!$O$2:$O$36,ROW()-3),Calc!$O$2:$O$36,0)),Calc!$T:$U,2,0),INDEX(Calc!$M$2:$M$36,MATCH(LARGE(Calc!$O$2:$O$36,ROW()-3),Calc!$O$2:$O$36,0)))</f>
        <v>Lionsgate</v>
      </c>
      <c r="E13" s="15">
        <f>LARGE(Calc!$O$2:$O$36,ROW()-3)</f>
        <v>333169791</v>
      </c>
      <c r="G13" t="str">
        <f>IFERROR(VLOOKUP(INDEX(Calc!$P$2:$P$33,MATCH(LARGE(Calc!$R$2:$R$33,ROW()-3),Calc!$R$2:$R$33,0)),Calc!$T:$U,2,0),INDEX(Calc!$P$2:$P$33,MATCH(LARGE(Calc!$R$2:$R$33,ROW()-3),Calc!$R$2:$R$33,0)))</f>
        <v>20th Century Studios</v>
      </c>
      <c r="H13" s="15">
        <f>LARGE(Calc!$R$2:$R$33,ROW()-3)</f>
        <v>293869835</v>
      </c>
    </row>
    <row r="14" spans="1:8" x14ac:dyDescent="0.2">
      <c r="A14" s="24" t="s">
        <v>831</v>
      </c>
      <c r="B14" s="25">
        <f>Calc!$K$27-SUM(B4:B13)</f>
        <v>6197247846</v>
      </c>
      <c r="D14" s="24" t="s">
        <v>831</v>
      </c>
      <c r="E14" s="25">
        <f>Calc!$N$37-SUM(E4:E13)</f>
        <v>5267406186</v>
      </c>
      <c r="G14" s="24" t="s">
        <v>831</v>
      </c>
      <c r="H14" s="25">
        <f>Calc!$Q$34-SUM(H4:H13)</f>
        <v>7042558897</v>
      </c>
    </row>
    <row r="15" spans="1:8" x14ac:dyDescent="0.2">
      <c r="A15" s="10" t="s">
        <v>2312</v>
      </c>
      <c r="B15" s="26">
        <f>Calc!$K$27</f>
        <v>25308619147</v>
      </c>
      <c r="D15" s="10" t="s">
        <v>2312</v>
      </c>
      <c r="E15" s="26">
        <f>Calc!$N$37</f>
        <v>22832069881</v>
      </c>
      <c r="G15" s="10" t="s">
        <v>2312</v>
      </c>
      <c r="H15" s="26">
        <f>Calc!$Q$34</f>
        <v>26356176567</v>
      </c>
    </row>
    <row r="17" spans="1:8" ht="18" x14ac:dyDescent="0.25">
      <c r="A17" s="27" t="s">
        <v>2330</v>
      </c>
    </row>
    <row r="18" spans="1:8" x14ac:dyDescent="0.2">
      <c r="A18" s="10" t="s">
        <v>2331</v>
      </c>
      <c r="B18" s="10" t="s">
        <v>2332</v>
      </c>
    </row>
    <row r="19" spans="1:8" x14ac:dyDescent="0.2">
      <c r="A19" t="s">
        <v>2322</v>
      </c>
      <c r="B19" t="s">
        <v>2333</v>
      </c>
    </row>
    <row r="20" spans="1:8" x14ac:dyDescent="0.2">
      <c r="A20" t="s">
        <v>2323</v>
      </c>
      <c r="B20" t="s">
        <v>2334</v>
      </c>
    </row>
    <row r="21" spans="1:8" x14ac:dyDescent="0.2">
      <c r="A21" t="s">
        <v>2324</v>
      </c>
      <c r="B21" t="s">
        <v>2335</v>
      </c>
    </row>
    <row r="22" spans="1:8" x14ac:dyDescent="0.2">
      <c r="A22" t="s">
        <v>2325</v>
      </c>
      <c r="B22" t="s">
        <v>2336</v>
      </c>
    </row>
    <row r="23" spans="1:8" x14ac:dyDescent="0.2">
      <c r="A23" t="s">
        <v>2326</v>
      </c>
      <c r="B23" t="s">
        <v>2337</v>
      </c>
    </row>
    <row r="24" spans="1:8" x14ac:dyDescent="0.2">
      <c r="A24" t="s">
        <v>49</v>
      </c>
      <c r="B24" t="s">
        <v>2338</v>
      </c>
    </row>
    <row r="25" spans="1:8" x14ac:dyDescent="0.2">
      <c r="A25" t="s">
        <v>2327</v>
      </c>
      <c r="B25" t="s">
        <v>52</v>
      </c>
    </row>
    <row r="27" spans="1:8" ht="19" x14ac:dyDescent="0.25">
      <c r="A27" s="23" t="s">
        <v>2339</v>
      </c>
    </row>
    <row r="28" spans="1:8" x14ac:dyDescent="0.2">
      <c r="A28" s="13">
        <v>2025</v>
      </c>
      <c r="D28" s="13">
        <v>2024</v>
      </c>
      <c r="G28" s="13">
        <v>2023</v>
      </c>
    </row>
    <row r="29" spans="1:8" x14ac:dyDescent="0.2">
      <c r="A29" s="10" t="s">
        <v>2331</v>
      </c>
      <c r="B29" s="10" t="s">
        <v>2311</v>
      </c>
      <c r="D29" s="10" t="s">
        <v>2331</v>
      </c>
      <c r="E29" s="10" t="s">
        <v>2311</v>
      </c>
      <c r="G29" s="10" t="s">
        <v>2331</v>
      </c>
      <c r="H29" s="10" t="s">
        <v>2311</v>
      </c>
    </row>
    <row r="30" spans="1:8" x14ac:dyDescent="0.2">
      <c r="A30" t="str">
        <f>INDEX(Calc!$BS$2:$BS$22,MATCH(LARGE(Calc!$BU$2:$BU$22,ROW()-29),Calc!$BU$2:$BU$22,0))</f>
        <v>The Walt Disney Company</v>
      </c>
      <c r="B30" s="15">
        <f>LARGE(Calc!$BU$2:$BU$22,ROW()-29)</f>
        <v>6881939467</v>
      </c>
      <c r="D30" t="str">
        <f>INDEX(Calc!$BV$2:$BV$31,MATCH(LARGE(Calc!$BX$2:$BX$31,ROW()-29),Calc!$BX$2:$BX$31,0))</f>
        <v>The Walt Disney Company</v>
      </c>
      <c r="E30" s="15">
        <f>LARGE(Calc!$BX$2:$BX$31,ROW()-29)</f>
        <v>5822093935</v>
      </c>
      <c r="G30" t="str">
        <f>INDEX(Calc!$BY$2:$BY$27,MATCH(LARGE(Calc!$CA$2:$CA$27,ROW()-29),Calc!$CA$2:$CA$27,0))</f>
        <v>NBCUniversal (Comcast)</v>
      </c>
      <c r="H30" s="15">
        <f>LARGE(Calc!$CA$2:$CA$27,ROW()-29)</f>
        <v>4441754463</v>
      </c>
    </row>
    <row r="31" spans="1:8" x14ac:dyDescent="0.2">
      <c r="A31" t="str">
        <f>INDEX(Calc!$BS$2:$BS$22,MATCH(LARGE(Calc!$BU$2:$BU$22,ROW()-29),Calc!$BU$2:$BU$22,0))</f>
        <v>Warner Bros. Discovery</v>
      </c>
      <c r="B31" s="15">
        <f>LARGE(Calc!$BU$2:$BU$22,ROW()-29)</f>
        <v>4064585684</v>
      </c>
      <c r="D31" t="str">
        <f>INDEX(Calc!$BV$2:$BV$31,MATCH(LARGE(Calc!$BX$2:$BX$31,ROW()-29),Calc!$BX$2:$BX$31,0))</f>
        <v>NBCUniversal (Comcast)</v>
      </c>
      <c r="E31" s="15">
        <f>LARGE(Calc!$BX$2:$BX$31,ROW()-29)</f>
        <v>3895336138</v>
      </c>
      <c r="G31" t="str">
        <f>INDEX(Calc!$BY$2:$BY$27,MATCH(LARGE(Calc!$CA$2:$CA$27,ROW()-29),Calc!$CA$2:$CA$27,0))</f>
        <v>Warner Bros. Discovery</v>
      </c>
      <c r="H31" s="15">
        <f>LARGE(Calc!$CA$2:$CA$27,ROW()-29)</f>
        <v>4053982111</v>
      </c>
    </row>
    <row r="32" spans="1:8" x14ac:dyDescent="0.2">
      <c r="A32" t="str">
        <f>INDEX(Calc!$BS$2:$BS$22,MATCH(LARGE(Calc!$BU$2:$BU$22,ROW()-29),Calc!$BU$2:$BU$22,0))</f>
        <v>NBCUniversal (Comcast)</v>
      </c>
      <c r="B32" s="15">
        <f>LARGE(Calc!$BU$2:$BU$22,ROW()-29)</f>
        <v>3534689865</v>
      </c>
      <c r="D32" t="str">
        <f>INDEX(Calc!$BV$2:$BV$31,MATCH(LARGE(Calc!$BX$2:$BX$31,ROW()-29),Calc!$BX$2:$BX$31,0))</f>
        <v>Sony Pictures Entertainment</v>
      </c>
      <c r="E32" s="15">
        <f>LARGE(Calc!$BX$2:$BX$31,ROW()-29)</f>
        <v>2693106370</v>
      </c>
      <c r="G32" t="str">
        <f>INDEX(Calc!$BY$2:$BY$27,MATCH(LARGE(Calc!$CA$2:$CA$27,ROW()-29),Calc!$CA$2:$CA$27,0))</f>
        <v>The Walt Disney Company</v>
      </c>
      <c r="H32" s="15">
        <f>LARGE(Calc!$CA$2:$CA$27,ROW()-29)</f>
        <v>3811046367</v>
      </c>
    </row>
    <row r="33" spans="1:11" x14ac:dyDescent="0.2">
      <c r="A33" t="str">
        <f>INDEX(Calc!$BS$2:$BS$22,MATCH(LARGE(Calc!$BU$2:$BU$22,ROW()-29),Calc!$BU$2:$BU$22,0))</f>
        <v>Sony Pictures Entertainment</v>
      </c>
      <c r="B33" s="15">
        <f>LARGE(Calc!$BU$2:$BU$22,ROW()-29)</f>
        <v>1736120727</v>
      </c>
      <c r="D33" t="str">
        <f>INDEX(Calc!$BV$2:$BV$31,MATCH(LARGE(Calc!$BX$2:$BX$31,ROW()-29),Calc!$BX$2:$BX$31,0))</f>
        <v>Warner Bros. Discovery</v>
      </c>
      <c r="E33" s="15">
        <f>LARGE(Calc!$BX$2:$BX$31,ROW()-29)</f>
        <v>2308807298</v>
      </c>
      <c r="G33" t="str">
        <f>INDEX(Calc!$BY$2:$BY$27,MATCH(LARGE(Calc!$CA$2:$CA$27,ROW()-29),Calc!$CA$2:$CA$27,0))</f>
        <v>Sony Pictures Entertainment</v>
      </c>
      <c r="H33" s="15">
        <f>LARGE(Calc!$CA$2:$CA$27,ROW()-29)</f>
        <v>2056222351</v>
      </c>
    </row>
    <row r="34" spans="1:11" x14ac:dyDescent="0.2">
      <c r="A34" t="str">
        <f>INDEX(Calc!$BS$2:$BS$22,MATCH(LARGE(Calc!$BU$2:$BU$22,ROW()-29),Calc!$BU$2:$BU$22,0))</f>
        <v>Paramount Skydance</v>
      </c>
      <c r="B34" s="15">
        <f>LARGE(Calc!$BU$2:$BU$22,ROW()-29)</f>
        <v>1223669489</v>
      </c>
      <c r="D34" t="str">
        <f>INDEX(Calc!$BV$2:$BV$31,MATCH(LARGE(Calc!$BX$2:$BX$31,ROW()-29),Calc!$BX$2:$BX$31,0))</f>
        <v>Paramount Skydance</v>
      </c>
      <c r="E34" s="15">
        <f>LARGE(Calc!$BX$2:$BX$31,ROW()-29)</f>
        <v>2012471881</v>
      </c>
      <c r="G34" t="str">
        <f>INDEX(Calc!$BY$2:$BY$27,MATCH(LARGE(Calc!$CA$2:$CA$27,ROW()-29),Calc!$CA$2:$CA$27,0))</f>
        <v>Paramount Skydance</v>
      </c>
      <c r="H34" s="15">
        <f>LARGE(Calc!$CA$2:$CA$27,ROW()-29)</f>
        <v>2041327211</v>
      </c>
    </row>
    <row r="35" spans="1:11" x14ac:dyDescent="0.2">
      <c r="A35" t="str">
        <f>INDEX(Calc!$BS$2:$BS$22,MATCH(LARGE(Calc!$BU$2:$BU$22,ROW()-29),Calc!$BU$2:$BU$22,0))</f>
        <v>Lionsgate Studios</v>
      </c>
      <c r="B35" s="15">
        <f>LARGE(Calc!$BU$2:$BU$22,ROW()-29)</f>
        <v>1058276762</v>
      </c>
      <c r="D35" t="str">
        <f>INDEX(Calc!$BV$2:$BV$31,MATCH(LARGE(Calc!$BX$2:$BX$31,ROW()-29),Calc!$BX$2:$BX$31,0))</f>
        <v>Amazon MGM Studios</v>
      </c>
      <c r="E35" s="15">
        <f>LARGE(Calc!$BX$2:$BX$31,ROW()-29)</f>
        <v>492833608</v>
      </c>
      <c r="G35" t="str">
        <f>INDEX(Calc!$BY$2:$BY$27,MATCH(LARGE(Calc!$CA$2:$CA$27,ROW()-29),Calc!$CA$2:$CA$27,0))</f>
        <v>Well Go USA</v>
      </c>
      <c r="H35" s="15">
        <f>LARGE(Calc!$CA$2:$CA$27,ROW()-29)</f>
        <v>1290778965</v>
      </c>
    </row>
    <row r="36" spans="1:11" x14ac:dyDescent="0.2">
      <c r="A36" t="str">
        <f>INDEX(Calc!$BS$2:$BS$22,MATCH(LARGE(Calc!$BU$2:$BU$22,ROW()-29),Calc!$BU$2:$BU$22,0))</f>
        <v>A24</v>
      </c>
      <c r="B36" s="15">
        <f>LARGE(Calc!$BU$2:$BU$22,ROW()-29)</f>
        <v>475547289</v>
      </c>
      <c r="D36" t="str">
        <f>INDEX(Calc!$BV$2:$BV$31,MATCH(LARGE(Calc!$BX$2:$BX$31,ROW()-29),Calc!$BX$2:$BX$31,0))</f>
        <v>A24</v>
      </c>
      <c r="E36" s="15">
        <f>LARGE(Calc!$BX$2:$BX$31,ROW()-29)</f>
        <v>395986664</v>
      </c>
      <c r="G36" t="str">
        <f>INDEX(Calc!$BY$2:$BY$27,MATCH(LARGE(Calc!$CA$2:$CA$27,ROW()-29),Calc!$CA$2:$CA$27,0))</f>
        <v>Lionsgate Studios</v>
      </c>
      <c r="H36" s="15">
        <f>LARGE(Calc!$CA$2:$CA$27,ROW()-29)</f>
        <v>1222193610</v>
      </c>
    </row>
    <row r="37" spans="1:11" x14ac:dyDescent="0.2">
      <c r="A37" t="str">
        <f>INDEX(Calc!$BS$2:$BS$22,MATCH(LARGE(Calc!$BU$2:$BU$22,ROW()-29),Calc!$BU$2:$BU$22,0))</f>
        <v>Well Go USA</v>
      </c>
      <c r="B37" s="15">
        <f>LARGE(Calc!$BU$2:$BU$22,ROW()-29)</f>
        <v>324864579</v>
      </c>
      <c r="D37" t="str">
        <f>INDEX(Calc!$BV$2:$BV$31,MATCH(LARGE(Calc!$BX$2:$BX$31,ROW()-29),Calc!$BX$2:$BX$31,0))</f>
        <v>Lionsgate Studios</v>
      </c>
      <c r="E37" s="15">
        <f>LARGE(Calc!$BX$2:$BX$31,ROW()-29)</f>
        <v>333169791</v>
      </c>
      <c r="G37" t="str">
        <f>INDEX(Calc!$BY$2:$BY$27,MATCH(LARGE(Calc!$CA$2:$CA$27,ROW()-29),Calc!$CA$2:$CA$27,0))</f>
        <v>Amazon MGM Studios</v>
      </c>
      <c r="H37" s="15">
        <f>LARGE(Calc!$CA$2:$CA$27,ROW()-29)</f>
        <v>500144253</v>
      </c>
    </row>
    <row r="38" spans="1:11" x14ac:dyDescent="0.2">
      <c r="A38" t="str">
        <f>INDEX(Calc!$BS$2:$BS$22,MATCH(LARGE(Calc!$BU$2:$BU$22,ROW()-29),Calc!$BU$2:$BU$22,0))</f>
        <v>GKIDS</v>
      </c>
      <c r="B38" s="15">
        <f>LARGE(Calc!$BU$2:$BU$22,ROW()-29)</f>
        <v>219767043</v>
      </c>
      <c r="D38" t="str">
        <f>INDEX(Calc!$BV$2:$BV$31,MATCH(LARGE(Calc!$BX$2:$BX$31,ROW()-29),Calc!$BX$2:$BX$31,0))</f>
        <v>Prathyangira Cinemas</v>
      </c>
      <c r="E38" s="15">
        <f>LARGE(Calc!$BX$2:$BX$31,ROW()-29)</f>
        <v>301257122</v>
      </c>
      <c r="G38" t="str">
        <f>INDEX(Calc!$BY$2:$BY$27,MATCH(LARGE(Calc!$CA$2:$CA$27,ROW()-29),Calc!$CA$2:$CA$27,0))</f>
        <v>CMC Pictures</v>
      </c>
      <c r="H38" s="15">
        <f>LARGE(Calc!$CA$2:$CA$27,ROW()-29)</f>
        <v>487637474</v>
      </c>
    </row>
    <row r="39" spans="1:11" x14ac:dyDescent="0.2">
      <c r="A39" t="str">
        <f>INDEX(Calc!$BS$2:$BS$22,MATCH(LARGE(Calc!$BU$2:$BU$22,ROW()-29),Calc!$BU$2:$BU$22,0))</f>
        <v>Neon</v>
      </c>
      <c r="B39" s="15">
        <f>LARGE(Calc!$BU$2:$BU$22,ROW()-29)</f>
        <v>211450618</v>
      </c>
      <c r="D39" t="str">
        <f>INDEX(Calc!$BV$2:$BV$31,MATCH(LARGE(Calc!$BX$2:$BX$31,ROW()-29),Calc!$BX$2:$BX$31,0))</f>
        <v>Neon</v>
      </c>
      <c r="E39" s="15">
        <f>LARGE(Calc!$BX$2:$BX$31,ROW()-29)</f>
        <v>220210579</v>
      </c>
      <c r="G39" t="str">
        <f>INDEX(Calc!$BY$2:$BY$27,MATCH(LARGE(Calc!$CA$2:$CA$27,ROW()-29),Calc!$CA$2:$CA$27,0))</f>
        <v>A24</v>
      </c>
      <c r="H39" s="15">
        <f>LARGE(Calc!$CA$2:$CA$27,ROW()-29)</f>
        <v>290543873</v>
      </c>
    </row>
    <row r="40" spans="1:11" x14ac:dyDescent="0.2">
      <c r="A40" s="24" t="s">
        <v>831</v>
      </c>
      <c r="B40" s="25">
        <f>Calc!$BT$23-SUM(B30:B39)</f>
        <v>5577707624</v>
      </c>
      <c r="D40" s="24" t="s">
        <v>831</v>
      </c>
      <c r="E40" s="25">
        <f>Calc!$BW$32-SUM(E30:E39)</f>
        <v>4356796495</v>
      </c>
      <c r="G40" s="24" t="s">
        <v>831</v>
      </c>
      <c r="H40" s="25">
        <f>Calc!$BZ$28-SUM(H30:H39)</f>
        <v>6160545889</v>
      </c>
    </row>
    <row r="41" spans="1:11" x14ac:dyDescent="0.2">
      <c r="A41" s="10" t="s">
        <v>2312</v>
      </c>
      <c r="B41" s="26">
        <f>Calc!$BT$23</f>
        <v>25308619147</v>
      </c>
      <c r="D41" s="10" t="s">
        <v>2312</v>
      </c>
      <c r="E41" s="26">
        <f>Calc!$BW$32</f>
        <v>22832069881</v>
      </c>
      <c r="G41" s="10" t="s">
        <v>2312</v>
      </c>
      <c r="H41" s="26">
        <f>Calc!$BZ$28</f>
        <v>26356176567</v>
      </c>
    </row>
    <row r="43" spans="1:11" ht="19" x14ac:dyDescent="0.25">
      <c r="A43" s="23" t="s">
        <v>2349</v>
      </c>
    </row>
    <row r="44" spans="1:11" x14ac:dyDescent="0.2">
      <c r="A44" s="13" t="s">
        <v>2350</v>
      </c>
      <c r="E44" s="13" t="s">
        <v>2351</v>
      </c>
      <c r="I44" s="13" t="s">
        <v>2352</v>
      </c>
    </row>
    <row r="45" spans="1:11" x14ac:dyDescent="0.2">
      <c r="A45" s="10" t="s">
        <v>2331</v>
      </c>
      <c r="B45" s="10" t="s">
        <v>2311</v>
      </c>
      <c r="C45" s="10" t="s">
        <v>2347</v>
      </c>
      <c r="E45" s="10" t="s">
        <v>2331</v>
      </c>
      <c r="F45" s="10" t="s">
        <v>2311</v>
      </c>
      <c r="G45" s="10" t="s">
        <v>2347</v>
      </c>
      <c r="I45" s="10" t="s">
        <v>2331</v>
      </c>
      <c r="J45" s="10" t="s">
        <v>2311</v>
      </c>
      <c r="K45" s="10" t="s">
        <v>2347</v>
      </c>
    </row>
    <row r="46" spans="1:11" x14ac:dyDescent="0.2">
      <c r="A46" t="s">
        <v>2322</v>
      </c>
      <c r="B46" s="15">
        <f>IFERROR(VLOOKUP($A46,Calc!$BS:$BT,2,0),0)</f>
        <v>6881939467</v>
      </c>
      <c r="C46" s="28">
        <f>B46/Calc!$BT$23</f>
        <v>0.27192078030917632</v>
      </c>
      <c r="E46" t="s">
        <v>2322</v>
      </c>
      <c r="F46" s="15">
        <f>IFERROR(VLOOKUP($E46,Calc!$BV:$BW,2,0),0)</f>
        <v>5822093935</v>
      </c>
      <c r="G46" s="28">
        <f>F46/Calc!$BW$32</f>
        <v>0.25499632601619399</v>
      </c>
      <c r="I46" t="s">
        <v>2322</v>
      </c>
      <c r="J46" s="15">
        <f>IFERROR(VLOOKUP($I46,Calc!$BY:$BZ,2,0),0)</f>
        <v>3811046367</v>
      </c>
      <c r="K46" s="28">
        <f>J46/Calc!$BZ$28</f>
        <v>0.14459784625102751</v>
      </c>
    </row>
    <row r="47" spans="1:11" x14ac:dyDescent="0.2">
      <c r="A47" t="s">
        <v>2323</v>
      </c>
      <c r="B47" s="15">
        <f>IFERROR(VLOOKUP($A47,Calc!$BS:$BT,2,0),0)</f>
        <v>4064585684</v>
      </c>
      <c r="C47" s="28">
        <f>B47/Calc!$BT$23</f>
        <v>0.1606008474975136</v>
      </c>
      <c r="E47" t="s">
        <v>2323</v>
      </c>
      <c r="F47" s="15">
        <f>IFERROR(VLOOKUP($E47,Calc!$BV:$BW,2,0),0)</f>
        <v>2308807298</v>
      </c>
      <c r="G47" s="28">
        <f>F47/Calc!$BW$32</f>
        <v>0.10112124349800207</v>
      </c>
      <c r="I47" t="s">
        <v>2323</v>
      </c>
      <c r="J47" s="15">
        <f>IFERROR(VLOOKUP($I47,Calc!$BY:$BZ,2,0),0)</f>
        <v>4053982111</v>
      </c>
      <c r="K47" s="28">
        <f>J47/Calc!$BZ$28</f>
        <v>0.1538152584725018</v>
      </c>
    </row>
    <row r="48" spans="1:11" x14ac:dyDescent="0.2">
      <c r="A48" t="s">
        <v>2324</v>
      </c>
      <c r="B48" s="15">
        <f>IFERROR(VLOOKUP($A48,Calc!$BS:$BT,2,0),0)</f>
        <v>3534689865</v>
      </c>
      <c r="C48" s="28">
        <f>B48/Calc!$BT$23</f>
        <v>0.13966348161744693</v>
      </c>
      <c r="E48" t="s">
        <v>2324</v>
      </c>
      <c r="F48" s="15">
        <f>IFERROR(VLOOKUP($E48,Calc!$BV:$BW,2,0),0)</f>
        <v>3895336138</v>
      </c>
      <c r="G48" s="28">
        <f>F48/Calc!$BW$32</f>
        <v>0.17060810335209922</v>
      </c>
      <c r="I48" t="s">
        <v>2324</v>
      </c>
      <c r="J48" s="15">
        <f>IFERROR(VLOOKUP($I48,Calc!$BY:$BZ,2,0),0)</f>
        <v>4441754463</v>
      </c>
      <c r="K48" s="28">
        <f>J48/Calc!$BZ$28</f>
        <v>0.16852802802062819</v>
      </c>
    </row>
    <row r="49" spans="1:11" x14ac:dyDescent="0.2">
      <c r="A49" t="s">
        <v>2326</v>
      </c>
      <c r="B49" s="15">
        <f>IFERROR(VLOOKUP($A49,Calc!$BS:$BT,2,0),0)</f>
        <v>1736120727</v>
      </c>
      <c r="C49" s="28">
        <f>B49/Calc!$BT$23</f>
        <v>6.8598002795652091E-2</v>
      </c>
      <c r="E49" t="s">
        <v>2326</v>
      </c>
      <c r="F49" s="15">
        <f>IFERROR(VLOOKUP($E49,Calc!$BV:$BW,2,0),0)</f>
        <v>2693106370</v>
      </c>
      <c r="G49" s="28">
        <f>F49/Calc!$BW$32</f>
        <v>0.11795279114142442</v>
      </c>
      <c r="I49" t="s">
        <v>2326</v>
      </c>
      <c r="J49" s="15">
        <f>IFERROR(VLOOKUP($I49,Calc!$BY:$BZ,2,0),0)</f>
        <v>2056222351</v>
      </c>
      <c r="K49" s="28">
        <f>J49/Calc!$BZ$28</f>
        <v>7.8016716338687439E-2</v>
      </c>
    </row>
    <row r="50" spans="1:11" x14ac:dyDescent="0.2">
      <c r="A50" t="s">
        <v>2325</v>
      </c>
      <c r="B50" s="15">
        <f>IFERROR(VLOOKUP($A50,Calc!$BS:$BT,2,0),0)</f>
        <v>1223669489</v>
      </c>
      <c r="C50" s="28">
        <f>B50/Calc!$BT$23</f>
        <v>4.8349911225601172E-2</v>
      </c>
      <c r="E50" t="s">
        <v>2325</v>
      </c>
      <c r="F50" s="15">
        <f>IFERROR(VLOOKUP($E50,Calc!$BV:$BW,2,0),0)</f>
        <v>2012471881</v>
      </c>
      <c r="G50" s="28">
        <f>F50/Calc!$BW$32</f>
        <v>8.8142331881819636E-2</v>
      </c>
      <c r="I50" t="s">
        <v>2325</v>
      </c>
      <c r="J50" s="15">
        <f>IFERROR(VLOOKUP($I50,Calc!$BY:$BZ,2,0),0)</f>
        <v>2041327211</v>
      </c>
      <c r="K50" s="28">
        <f>J50/Calc!$BZ$28</f>
        <v>7.7451568356690315E-2</v>
      </c>
    </row>
    <row r="51" spans="1:11" x14ac:dyDescent="0.2">
      <c r="A51" t="s">
        <v>2327</v>
      </c>
      <c r="B51" s="15">
        <f>IFERROR(VLOOKUP($A51,Calc!$BS:$BT,2,0),0)</f>
        <v>1058276762</v>
      </c>
      <c r="C51" s="28">
        <f>B51/Calc!$BT$23</f>
        <v>4.1814875630045767E-2</v>
      </c>
      <c r="E51" t="s">
        <v>2327</v>
      </c>
      <c r="F51" s="15">
        <f>IFERROR(VLOOKUP($E51,Calc!$BV:$BW,2,0),0)</f>
        <v>333169791</v>
      </c>
      <c r="G51" s="28">
        <f>F51/Calc!$BW$32</f>
        <v>1.4592185147315598E-2</v>
      </c>
      <c r="I51" t="s">
        <v>2327</v>
      </c>
      <c r="J51" s="15">
        <f>IFERROR(VLOOKUP($I51,Calc!$BY:$BZ,2,0),0)</f>
        <v>1222193610</v>
      </c>
      <c r="K51" s="28">
        <f>J51/Calc!$BZ$28</f>
        <v>4.6372189338353506E-2</v>
      </c>
    </row>
    <row r="52" spans="1:11" x14ac:dyDescent="0.2">
      <c r="A52" t="s">
        <v>79</v>
      </c>
      <c r="B52" s="15">
        <f>IFERROR(VLOOKUP($A52,Calc!$BS:$BT,2,0),0)</f>
        <v>475547289</v>
      </c>
      <c r="C52" s="28">
        <f>B52/Calc!$BT$23</f>
        <v>1.8789934221139434E-2</v>
      </c>
      <c r="E52" t="s">
        <v>79</v>
      </c>
      <c r="F52" s="15">
        <f>IFERROR(VLOOKUP($E52,Calc!$BV:$BW,2,0),0)</f>
        <v>395986664</v>
      </c>
      <c r="G52" s="28">
        <f>F52/Calc!$BW$32</f>
        <v>1.7343441311447869E-2</v>
      </c>
      <c r="I52" t="s">
        <v>79</v>
      </c>
      <c r="J52" s="15">
        <f>IFERROR(VLOOKUP($I52,Calc!$BY:$BZ,2,0),0)</f>
        <v>290543873</v>
      </c>
      <c r="K52" s="28">
        <f>J52/Calc!$BZ$28</f>
        <v>1.1023748921297778E-2</v>
      </c>
    </row>
    <row r="53" spans="1:11" x14ac:dyDescent="0.2">
      <c r="A53" t="s">
        <v>49</v>
      </c>
      <c r="B53" s="15">
        <f>IFERROR(VLOOKUP($A53,Calc!$BS:$BT,2,0),0)</f>
        <v>204399704</v>
      </c>
      <c r="C53" s="28">
        <f>B53/Calc!$BT$23</f>
        <v>8.0762882721015176E-3</v>
      </c>
      <c r="E53" t="s">
        <v>49</v>
      </c>
      <c r="F53" s="15">
        <f>IFERROR(VLOOKUP($E53,Calc!$BV:$BW,2,0),0)</f>
        <v>492833608</v>
      </c>
      <c r="G53" s="28">
        <f>F53/Calc!$BW$32</f>
        <v>2.1585148020684616E-2</v>
      </c>
      <c r="I53" t="s">
        <v>49</v>
      </c>
      <c r="J53" s="15">
        <f>IFERROR(VLOOKUP($I53,Calc!$BY:$BZ,2,0),0)</f>
        <v>500144253</v>
      </c>
      <c r="K53" s="28">
        <f>J53/Calc!$BZ$28</f>
        <v>1.8976358415591275E-2</v>
      </c>
    </row>
    <row r="54" spans="1:11" x14ac:dyDescent="0.2">
      <c r="A54" s="24" t="s">
        <v>831</v>
      </c>
      <c r="B54" s="25">
        <f>Calc!$BT$23-SUM(B46:B53)</f>
        <v>6129390160</v>
      </c>
      <c r="C54" s="29">
        <f>B54/Calc!$BT$23</f>
        <v>0.24218587843132316</v>
      </c>
      <c r="E54" s="24" t="s">
        <v>831</v>
      </c>
      <c r="F54" s="25">
        <f>Calc!$BW$32-SUM(F46:F53)</f>
        <v>4878264196</v>
      </c>
      <c r="G54" s="29">
        <f>F54/Calc!$BW$32</f>
        <v>0.21365842963101256</v>
      </c>
      <c r="I54" s="24" t="s">
        <v>831</v>
      </c>
      <c r="J54" s="25">
        <f>Calc!$BZ$28-SUM(J46:J53)</f>
        <v>7938962328</v>
      </c>
      <c r="K54" s="29">
        <f>J54/Calc!$BZ$28</f>
        <v>0.3012182858852222</v>
      </c>
    </row>
    <row r="55" spans="1:11" x14ac:dyDescent="0.2">
      <c r="A55" s="10" t="s">
        <v>2312</v>
      </c>
      <c r="B55" s="26">
        <f>Calc!$BT$23</f>
        <v>25308619147</v>
      </c>
      <c r="C55" s="30">
        <f>B55/Calc!$BT$23</f>
        <v>1</v>
      </c>
      <c r="E55" s="10" t="s">
        <v>2312</v>
      </c>
      <c r="F55" s="26">
        <f>Calc!$BW$32</f>
        <v>22832069881</v>
      </c>
      <c r="G55" s="30">
        <f>F55/Calc!$BW$32</f>
        <v>1</v>
      </c>
      <c r="I55" s="10" t="s">
        <v>2312</v>
      </c>
      <c r="J55" s="26">
        <f>Calc!$BZ$28</f>
        <v>26356176567</v>
      </c>
      <c r="K55" s="30">
        <f>J55/Calc!$BZ$28</f>
        <v>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75C9C-C5B8-D247-8B44-F47D807A9486}">
  <dimension ref="A1:FJ703"/>
  <sheetViews>
    <sheetView zoomScale="102" workbookViewId="0">
      <selection activeCell="B4" sqref="B4"/>
    </sheetView>
  </sheetViews>
  <sheetFormatPr baseColWidth="10" defaultRowHeight="16" x14ac:dyDescent="0.2"/>
  <cols>
    <col min="2" max="2" width="11.1640625" bestFit="1" customWidth="1"/>
    <col min="5" max="5" width="11.1640625" bestFit="1" customWidth="1"/>
    <col min="8" max="8" width="11.1640625" bestFit="1" customWidth="1"/>
    <col min="10" max="10" width="18.6640625" bestFit="1" customWidth="1"/>
    <col min="11" max="11" width="16" bestFit="1" customWidth="1"/>
    <col min="12" max="12" width="11.1640625" bestFit="1" customWidth="1"/>
    <col min="13" max="13" width="18.6640625" bestFit="1" customWidth="1"/>
    <col min="14" max="14" width="16" bestFit="1" customWidth="1"/>
    <col min="15" max="15" width="11.1640625" bestFit="1" customWidth="1"/>
    <col min="16" max="16" width="18.6640625" bestFit="1" customWidth="1"/>
    <col min="17" max="17" width="16" bestFit="1" customWidth="1"/>
    <col min="18" max="18" width="11.1640625" bestFit="1" customWidth="1"/>
    <col min="36" max="36" width="18.83203125" bestFit="1" customWidth="1"/>
    <col min="37" max="37" width="15.33203125" bestFit="1" customWidth="1"/>
    <col min="39" max="39" width="18.83203125" bestFit="1" customWidth="1"/>
    <col min="40" max="40" width="15.33203125" bestFit="1" customWidth="1"/>
    <col min="42" max="42" width="18.83203125" bestFit="1" customWidth="1"/>
    <col min="43" max="43" width="15.33203125" bestFit="1" customWidth="1"/>
    <col min="71" max="71" width="24.33203125" bestFit="1" customWidth="1"/>
    <col min="72" max="72" width="15.83203125" bestFit="1" customWidth="1"/>
    <col min="74" max="74" width="24.33203125" bestFit="1" customWidth="1"/>
    <col min="75" max="75" width="15.83203125" bestFit="1" customWidth="1"/>
    <col min="77" max="77" width="24.33203125" bestFit="1" customWidth="1"/>
    <col min="78" max="78" width="15.83203125" bestFit="1" customWidth="1"/>
    <col min="80" max="80" width="24.33203125" bestFit="1" customWidth="1"/>
    <col min="81" max="81" width="15.33203125" bestFit="1" customWidth="1"/>
    <col min="83" max="83" width="24.33203125" bestFit="1" customWidth="1"/>
    <col min="84" max="84" width="15.33203125" bestFit="1" customWidth="1"/>
    <col min="86" max="86" width="24.33203125" bestFit="1" customWidth="1"/>
    <col min="87" max="87" width="15.33203125" bestFit="1" customWidth="1"/>
    <col min="90" max="90" width="24.33203125" bestFit="1" customWidth="1"/>
    <col min="91" max="91" width="15.33203125" bestFit="1" customWidth="1"/>
    <col min="93" max="93" width="24.33203125" bestFit="1" customWidth="1"/>
    <col min="94" max="94" width="15.33203125" bestFit="1" customWidth="1"/>
    <col min="96" max="96" width="24.33203125" bestFit="1" customWidth="1"/>
    <col min="97" max="97" width="15.33203125" bestFit="1" customWidth="1"/>
  </cols>
  <sheetData>
    <row r="1" spans="1:166" x14ac:dyDescent="0.2">
      <c r="A1" t="s">
        <v>830</v>
      </c>
      <c r="B1" t="s">
        <v>839</v>
      </c>
      <c r="D1" t="s">
        <v>830</v>
      </c>
      <c r="E1" t="s">
        <v>839</v>
      </c>
      <c r="G1" t="s">
        <v>830</v>
      </c>
      <c r="H1" t="s">
        <v>839</v>
      </c>
      <c r="J1" s="11" t="s">
        <v>832</v>
      </c>
      <c r="K1" t="s">
        <v>2293</v>
      </c>
      <c r="L1" t="s">
        <v>2294</v>
      </c>
      <c r="M1" s="11" t="s">
        <v>832</v>
      </c>
      <c r="N1" t="s">
        <v>2293</v>
      </c>
      <c r="O1" t="s">
        <v>2294</v>
      </c>
      <c r="P1" s="11" t="s">
        <v>832</v>
      </c>
      <c r="Q1" t="s">
        <v>2293</v>
      </c>
      <c r="R1" t="s">
        <v>2294</v>
      </c>
      <c r="T1" t="s">
        <v>2295</v>
      </c>
      <c r="U1" t="s">
        <v>2296</v>
      </c>
      <c r="V1" s="10" t="s">
        <v>2320</v>
      </c>
      <c r="W1" s="10" t="s">
        <v>2321</v>
      </c>
      <c r="AA1" t="s">
        <v>830</v>
      </c>
      <c r="AB1" t="s">
        <v>840</v>
      </c>
      <c r="AD1" t="s">
        <v>830</v>
      </c>
      <c r="AE1" t="s">
        <v>840</v>
      </c>
      <c r="AG1" t="s">
        <v>830</v>
      </c>
      <c r="AH1" t="s">
        <v>840</v>
      </c>
      <c r="AJ1" s="11" t="s">
        <v>832</v>
      </c>
      <c r="AK1" t="s">
        <v>2313</v>
      </c>
      <c r="AL1" t="s">
        <v>2314</v>
      </c>
      <c r="AM1" s="11" t="s">
        <v>832</v>
      </c>
      <c r="AN1" t="s">
        <v>2313</v>
      </c>
      <c r="AO1" t="s">
        <v>2314</v>
      </c>
      <c r="AP1" s="11" t="s">
        <v>832</v>
      </c>
      <c r="AQ1" t="s">
        <v>2313</v>
      </c>
      <c r="AR1" t="s">
        <v>2314</v>
      </c>
      <c r="BA1" t="s">
        <v>2328</v>
      </c>
      <c r="BB1" t="s">
        <v>839</v>
      </c>
      <c r="BD1" t="s">
        <v>2328</v>
      </c>
      <c r="BE1" t="s">
        <v>839</v>
      </c>
      <c r="BG1" t="s">
        <v>2328</v>
      </c>
      <c r="BH1" t="s">
        <v>839</v>
      </c>
      <c r="BJ1" t="s">
        <v>2328</v>
      </c>
      <c r="BK1" t="s">
        <v>840</v>
      </c>
      <c r="BM1" t="s">
        <v>2328</v>
      </c>
      <c r="BN1" t="s">
        <v>840</v>
      </c>
      <c r="BP1" t="s">
        <v>2328</v>
      </c>
      <c r="BQ1" t="s">
        <v>840</v>
      </c>
      <c r="BS1" s="11" t="s">
        <v>832</v>
      </c>
      <c r="BT1" t="s">
        <v>2293</v>
      </c>
      <c r="BU1" t="s">
        <v>2329</v>
      </c>
      <c r="BV1" s="11" t="s">
        <v>832</v>
      </c>
      <c r="BW1" t="s">
        <v>2293</v>
      </c>
      <c r="BX1" t="s">
        <v>2329</v>
      </c>
      <c r="BY1" s="11" t="s">
        <v>832</v>
      </c>
      <c r="BZ1" t="s">
        <v>2293</v>
      </c>
      <c r="CA1" t="s">
        <v>2329</v>
      </c>
      <c r="CB1" s="11" t="s">
        <v>832</v>
      </c>
      <c r="CC1" t="s">
        <v>2313</v>
      </c>
      <c r="CD1" t="s">
        <v>2329</v>
      </c>
      <c r="CE1" s="11" t="s">
        <v>832</v>
      </c>
      <c r="CF1" t="s">
        <v>2313</v>
      </c>
      <c r="CG1" t="s">
        <v>2329</v>
      </c>
      <c r="CH1" s="11" t="s">
        <v>832</v>
      </c>
      <c r="CI1" t="s">
        <v>2313</v>
      </c>
      <c r="CJ1" t="s">
        <v>2329</v>
      </c>
      <c r="CL1" s="11" t="s">
        <v>832</v>
      </c>
      <c r="CM1" t="s">
        <v>2313</v>
      </c>
      <c r="CN1" t="s">
        <v>2329</v>
      </c>
      <c r="CO1" s="11" t="s">
        <v>832</v>
      </c>
      <c r="CP1" t="s">
        <v>2313</v>
      </c>
      <c r="CQ1" t="s">
        <v>2329</v>
      </c>
      <c r="CR1" s="11" t="s">
        <v>832</v>
      </c>
      <c r="CS1" t="s">
        <v>2313</v>
      </c>
      <c r="CT1" t="s">
        <v>2329</v>
      </c>
      <c r="CV1" t="s">
        <v>2348</v>
      </c>
      <c r="CW1" t="s">
        <v>2322</v>
      </c>
      <c r="CX1" t="s">
        <v>2323</v>
      </c>
      <c r="CY1" t="s">
        <v>2324</v>
      </c>
      <c r="CZ1" t="s">
        <v>2326</v>
      </c>
      <c r="DA1" t="s">
        <v>2325</v>
      </c>
      <c r="DB1" t="s">
        <v>2327</v>
      </c>
      <c r="DC1" t="s">
        <v>79</v>
      </c>
      <c r="DD1" t="s">
        <v>49</v>
      </c>
      <c r="DE1" t="s">
        <v>831</v>
      </c>
      <c r="EG1" t="s">
        <v>2348</v>
      </c>
      <c r="EH1" t="s">
        <v>2322</v>
      </c>
      <c r="EI1" t="s">
        <v>2323</v>
      </c>
      <c r="EJ1" t="s">
        <v>2324</v>
      </c>
      <c r="EK1" t="s">
        <v>2326</v>
      </c>
      <c r="EL1" t="s">
        <v>2325</v>
      </c>
      <c r="EM1" t="s">
        <v>2327</v>
      </c>
      <c r="EN1" t="s">
        <v>79</v>
      </c>
      <c r="EO1" t="s">
        <v>49</v>
      </c>
      <c r="EP1" t="s">
        <v>831</v>
      </c>
      <c r="FA1" t="s">
        <v>2348</v>
      </c>
      <c r="FB1" t="s">
        <v>2322</v>
      </c>
      <c r="FC1" t="s">
        <v>2323</v>
      </c>
      <c r="FD1" t="s">
        <v>2324</v>
      </c>
      <c r="FE1" t="s">
        <v>2326</v>
      </c>
      <c r="FF1" t="s">
        <v>2325</v>
      </c>
      <c r="FG1" t="s">
        <v>2327</v>
      </c>
      <c r="FH1" t="s">
        <v>79</v>
      </c>
      <c r="FI1" t="s">
        <v>49</v>
      </c>
      <c r="FJ1" t="s">
        <v>831</v>
      </c>
    </row>
    <row r="2" spans="1:166" x14ac:dyDescent="0.2">
      <c r="A2" t="str">
        <f>'Global 2025'!J2</f>
        <v>Other</v>
      </c>
      <c r="B2">
        <f>'Global 2025'!C2</f>
        <v>2267446370</v>
      </c>
      <c r="D2" t="str">
        <f>'Global 2024'!J1</f>
        <v>Walt Disney</v>
      </c>
      <c r="E2">
        <f>'Global 2024'!C1</f>
        <v>1698863816</v>
      </c>
      <c r="G2" t="str">
        <f>'Global 2023'!J1</f>
        <v>Warner Bros.</v>
      </c>
      <c r="H2">
        <f>'Global 2023'!C1</f>
        <v>1447138421</v>
      </c>
      <c r="J2" s="12" t="s">
        <v>10</v>
      </c>
      <c r="K2" s="22">
        <v>4911841542</v>
      </c>
      <c r="L2">
        <f>IF($J2="Other",0,$K2)</f>
        <v>4911841542</v>
      </c>
      <c r="M2" s="12" t="s">
        <v>10</v>
      </c>
      <c r="N2" s="22">
        <v>4818811381</v>
      </c>
      <c r="O2">
        <f>IF($M2="Other",0,$N2)</f>
        <v>4818811381</v>
      </c>
      <c r="P2" s="12" t="s">
        <v>831</v>
      </c>
      <c r="Q2" s="22">
        <v>4894760050</v>
      </c>
      <c r="R2">
        <f>IF($P2="Other",0,$Q2)</f>
        <v>0</v>
      </c>
      <c r="T2" t="s">
        <v>23</v>
      </c>
      <c r="U2" t="s">
        <v>2297</v>
      </c>
      <c r="V2" t="s">
        <v>10</v>
      </c>
      <c r="W2" t="s">
        <v>2322</v>
      </c>
      <c r="AA2" t="str">
        <f>'Domestic 2025'!N2</f>
        <v>Warner Bros.</v>
      </c>
      <c r="AB2">
        <f>'Domestic 2025'!F2</f>
        <v>424087780</v>
      </c>
      <c r="AD2" t="str">
        <f>'Domestic 2024'!J1</f>
        <v>Walt Disney</v>
      </c>
      <c r="AE2">
        <f>'Domestic 2024'!F1</f>
        <v>652980194</v>
      </c>
      <c r="AG2" t="str">
        <f>'Domestic 2023'!J1</f>
        <v>Warner Bros.</v>
      </c>
      <c r="AH2">
        <f>'Domestic 2023'!F1</f>
        <v>636225983</v>
      </c>
      <c r="AJ2" s="12" t="s">
        <v>10</v>
      </c>
      <c r="AK2" s="22">
        <v>1965890585</v>
      </c>
      <c r="AL2">
        <f>IF($AJ2="Other",0,$AK2)</f>
        <v>1965890585</v>
      </c>
      <c r="AM2" s="12" t="s">
        <v>10</v>
      </c>
      <c r="AN2" s="22">
        <v>1842000654</v>
      </c>
      <c r="AO2">
        <f>IF($AM2="Other",0,$AN2)</f>
        <v>1842000654</v>
      </c>
      <c r="AP2" s="12" t="s">
        <v>14</v>
      </c>
      <c r="AQ2" s="22">
        <v>1825353423</v>
      </c>
      <c r="AR2">
        <f>IF($AP2="Other",0,$AQ2)</f>
        <v>1825353423</v>
      </c>
      <c r="BA2" t="str">
        <f>IFERROR(VLOOKUP(IFERROR(VLOOKUP(A2,$T:$U,2,0),A2),$V:$W,2,0),IFERROR(VLOOKUP(A2,$T:$U,2,0),A2))</f>
        <v>Other</v>
      </c>
      <c r="BB2">
        <f>B2</f>
        <v>2267446370</v>
      </c>
      <c r="BD2" t="str">
        <f>IFERROR(VLOOKUP(IFERROR(VLOOKUP(D2,$T:$U,2,0),D2),$V:$W,2,0),IFERROR(VLOOKUP(D2,$T:$U,2,0),D2))</f>
        <v>The Walt Disney Company</v>
      </c>
      <c r="BE2">
        <f>E2</f>
        <v>1698863816</v>
      </c>
      <c r="BG2" t="str">
        <f>IFERROR(VLOOKUP(IFERROR(VLOOKUP(G2,$T:$U,2,0),G2),$V:$W,2,0),IFERROR(VLOOKUP(G2,$T:$U,2,0),G2))</f>
        <v>Warner Bros. Discovery</v>
      </c>
      <c r="BH2">
        <f>H2</f>
        <v>1447138421</v>
      </c>
      <c r="BJ2" t="str">
        <f>IFERROR(VLOOKUP(IFERROR(VLOOKUP(AA2,$T:$U,2,0),AA2),$V:$W,2,0),IFERROR(VLOOKUP(AA2,$T:$U,2,0),AA2))</f>
        <v>Warner Bros. Discovery</v>
      </c>
      <c r="BK2">
        <f>AB2</f>
        <v>424087780</v>
      </c>
      <c r="BM2" t="str">
        <f>IFERROR(VLOOKUP(IFERROR(VLOOKUP(AD2,$T:$U,2,0),AD2),$V:$W,2,0),IFERROR(VLOOKUP(AD2,$T:$U,2,0),AD2))</f>
        <v>The Walt Disney Company</v>
      </c>
      <c r="BN2">
        <f>AE2</f>
        <v>652980194</v>
      </c>
      <c r="BP2" t="str">
        <f>IFERROR(VLOOKUP(IFERROR(VLOOKUP(AG2,$T:$U,2,0),AG2),$V:$W,2,0),IFERROR(VLOOKUP(AG2,$T:$U,2,0),AG2))</f>
        <v>Warner Bros. Discovery</v>
      </c>
      <c r="BQ2">
        <f>AH2</f>
        <v>636225983</v>
      </c>
      <c r="BS2" s="12" t="s">
        <v>2322</v>
      </c>
      <c r="BT2" s="22">
        <v>6881939467</v>
      </c>
      <c r="BU2">
        <f>IF($BS2="Other",0,$BT2)</f>
        <v>6881939467</v>
      </c>
      <c r="BV2" s="12" t="s">
        <v>2322</v>
      </c>
      <c r="BW2" s="22">
        <v>5822093935</v>
      </c>
      <c r="BX2">
        <f>IF($BV2="Other",0,$BW2)</f>
        <v>5822093935</v>
      </c>
      <c r="BY2" s="12" t="s">
        <v>831</v>
      </c>
      <c r="BZ2" s="22">
        <v>4894760050</v>
      </c>
      <c r="CA2">
        <f>IF($BY2="Other",0,$BZ2)</f>
        <v>0</v>
      </c>
      <c r="CB2" s="12" t="s">
        <v>2322</v>
      </c>
      <c r="CC2" s="22">
        <v>2491491918</v>
      </c>
      <c r="CD2">
        <f>IF($CB2="Other",0,$CC2)</f>
        <v>2491491918</v>
      </c>
      <c r="CE2" s="12" t="s">
        <v>2322</v>
      </c>
      <c r="CF2" s="22">
        <v>2223396527</v>
      </c>
      <c r="CG2">
        <f>IF($CE2="Other",0,$CF2)</f>
        <v>2223396527</v>
      </c>
      <c r="CH2" s="12" t="s">
        <v>2324</v>
      </c>
      <c r="CI2" s="22">
        <v>1942344063</v>
      </c>
      <c r="CJ2">
        <f>IF($CH2="Other",0,$CI2)</f>
        <v>1942344063</v>
      </c>
      <c r="CL2" s="12" t="s">
        <v>2322</v>
      </c>
      <c r="CM2" s="22">
        <v>2491195182</v>
      </c>
      <c r="CN2">
        <f>IF($CL2="Other",0,$CM2)</f>
        <v>2491195182</v>
      </c>
      <c r="CO2" s="12" t="s">
        <v>2322</v>
      </c>
      <c r="CP2" s="22">
        <v>2222885699</v>
      </c>
      <c r="CQ2">
        <f>IF($CO2="Other",0,$CP2)</f>
        <v>2222885699</v>
      </c>
      <c r="CR2" s="12" t="s">
        <v>2324</v>
      </c>
      <c r="CS2" s="22">
        <v>1939626543</v>
      </c>
      <c r="CT2">
        <f>IF($CR2="Other",0,$CS2)</f>
        <v>1939626543</v>
      </c>
      <c r="CV2">
        <v>2025</v>
      </c>
      <c r="CW2">
        <f>'Domestic Summary'!B46</f>
        <v>2491195182</v>
      </c>
      <c r="CX2">
        <f>'Domestic Summary'!B47</f>
        <v>1889769381</v>
      </c>
      <c r="CY2">
        <f>'Domestic Summary'!B48</f>
        <v>1784031205</v>
      </c>
      <c r="CZ2">
        <f>'Domestic Summary'!B49</f>
        <v>605521012</v>
      </c>
      <c r="DA2">
        <f>'Domestic Summary'!B50</f>
        <v>563240514</v>
      </c>
      <c r="DB2">
        <f>'Domestic Summary'!B51</f>
        <v>330452054</v>
      </c>
      <c r="DC2">
        <f>'Domestic Summary'!B52</f>
        <v>230249534</v>
      </c>
      <c r="DD2">
        <f>'Domestic Summary'!B53</f>
        <v>123151877</v>
      </c>
      <c r="DE2">
        <f>'Domestic Summary'!B54</f>
        <v>644719053</v>
      </c>
      <c r="EG2">
        <v>2025</v>
      </c>
      <c r="EH2">
        <f>Summary!B46</f>
        <v>6881939467</v>
      </c>
      <c r="EI2">
        <f>Summary!B47</f>
        <v>4064585684</v>
      </c>
      <c r="EJ2">
        <f>Summary!B48</f>
        <v>3534689865</v>
      </c>
      <c r="EK2">
        <f>Summary!B49</f>
        <v>1736120727</v>
      </c>
      <c r="EL2">
        <f>Summary!B50</f>
        <v>1223669489</v>
      </c>
      <c r="EM2">
        <f>Summary!B51</f>
        <v>1058276762</v>
      </c>
      <c r="EN2">
        <f>Summary!B52</f>
        <v>475547289</v>
      </c>
      <c r="EO2">
        <f>Summary!B53</f>
        <v>204399704</v>
      </c>
      <c r="EP2">
        <f>Summary!B54</f>
        <v>6129390160</v>
      </c>
      <c r="FA2">
        <v>2025</v>
      </c>
      <c r="FB2">
        <f>'Domestic Summary'!B104</f>
        <v>2491491918</v>
      </c>
      <c r="FC2">
        <f>'Domestic Summary'!B105</f>
        <v>1891341005</v>
      </c>
      <c r="FD2">
        <f>'Domestic Summary'!B106</f>
        <v>1789302335</v>
      </c>
      <c r="FE2">
        <f>'Domestic Summary'!B107</f>
        <v>607214951</v>
      </c>
      <c r="FF2">
        <f>'Domestic Summary'!B108</f>
        <v>563885335</v>
      </c>
      <c r="FG2">
        <f>'Domestic Summary'!B109</f>
        <v>331288139</v>
      </c>
      <c r="FH2">
        <f>'Domestic Summary'!B110</f>
        <v>231026707</v>
      </c>
      <c r="FI2">
        <f>'Domestic Summary'!B111</f>
        <v>123596140</v>
      </c>
      <c r="FJ2">
        <f>'Domestic Summary'!B112</f>
        <v>686915523</v>
      </c>
    </row>
    <row r="3" spans="1:166" x14ac:dyDescent="0.2">
      <c r="A3" t="str">
        <f>'Global 2025'!J3</f>
        <v>Walt Disney</v>
      </c>
      <c r="B3">
        <f>'Global 2025'!C3</f>
        <v>1866647950</v>
      </c>
      <c r="D3" t="str">
        <f>'Global 2024'!J2</f>
        <v>Walt Disney</v>
      </c>
      <c r="E3">
        <f>'Global 2024'!C2</f>
        <v>1338073645</v>
      </c>
      <c r="G3" t="str">
        <f>'Global 2023'!J2</f>
        <v>Universal</v>
      </c>
      <c r="H3">
        <f>'Global 2023'!C2</f>
        <v>1360783214</v>
      </c>
      <c r="J3" s="12" t="s">
        <v>831</v>
      </c>
      <c r="K3" s="22">
        <v>4815884657</v>
      </c>
      <c r="L3">
        <f t="shared" ref="L3:L26" si="0">IF($J3="Other",0,$K3)</f>
        <v>0</v>
      </c>
      <c r="M3" s="12" t="s">
        <v>831</v>
      </c>
      <c r="N3" s="22">
        <v>3520304092</v>
      </c>
      <c r="O3">
        <f t="shared" ref="O3:O36" si="1">IF($M3="Other",0,$N3)</f>
        <v>0</v>
      </c>
      <c r="P3" s="12" t="s">
        <v>14</v>
      </c>
      <c r="Q3" s="22">
        <v>4252176445</v>
      </c>
      <c r="R3">
        <f t="shared" ref="R3:R33" si="2">IF($P3="Other",0,$Q3)</f>
        <v>4252176445</v>
      </c>
      <c r="T3" t="s">
        <v>135</v>
      </c>
      <c r="U3" t="s">
        <v>2298</v>
      </c>
      <c r="V3" t="s">
        <v>2297</v>
      </c>
      <c r="W3" t="s">
        <v>2322</v>
      </c>
      <c r="AA3" t="str">
        <f>'Domestic 2025'!N3</f>
        <v>Walt Disney</v>
      </c>
      <c r="AB3">
        <f>'Domestic 2025'!F3</f>
        <v>423778855</v>
      </c>
      <c r="AD3" t="str">
        <f>'Domestic 2024'!J2</f>
        <v>Walt Disney</v>
      </c>
      <c r="AE3">
        <f>'Domestic 2024'!F2</f>
        <v>636745858</v>
      </c>
      <c r="AG3" t="str">
        <f>'Domestic 2023'!J2</f>
        <v>Universal</v>
      </c>
      <c r="AH3">
        <f>'Domestic 2023'!F2</f>
        <v>574934330</v>
      </c>
      <c r="AJ3" s="12" t="s">
        <v>7</v>
      </c>
      <c r="AK3" s="22">
        <v>1891341005</v>
      </c>
      <c r="AL3">
        <f t="shared" ref="AL3:AL66" si="3">IF($AJ3="Other",0,$AK3)</f>
        <v>1891341005</v>
      </c>
      <c r="AM3" s="12" t="s">
        <v>14</v>
      </c>
      <c r="AN3" s="22">
        <v>1744730670</v>
      </c>
      <c r="AO3">
        <f t="shared" ref="AO3:AO66" si="4">IF($AM3="Other",0,$AN3)</f>
        <v>1744730670</v>
      </c>
      <c r="AP3" s="12" t="s">
        <v>10</v>
      </c>
      <c r="AQ3" s="22">
        <v>1446951947</v>
      </c>
      <c r="AR3">
        <f t="shared" ref="AR3:AR66" si="5">IF($AP3="Other",0,$AQ3)</f>
        <v>1446951947</v>
      </c>
      <c r="BA3" t="str">
        <f t="shared" ref="BA3:BA66" si="6">IFERROR(VLOOKUP(IFERROR(VLOOKUP(A3,$T:$U,2,0),A3),$V:$W,2,0),IFERROR(VLOOKUP(A3,$T:$U,2,0),A3))</f>
        <v>The Walt Disney Company</v>
      </c>
      <c r="BB3">
        <f t="shared" ref="BB3:BB66" si="7">B3</f>
        <v>1866647950</v>
      </c>
      <c r="BD3" t="str">
        <f t="shared" ref="BD3:BD66" si="8">IFERROR(VLOOKUP(IFERROR(VLOOKUP(D3,$T:$U,2,0),D3),$V:$W,2,0),IFERROR(VLOOKUP(D3,$T:$U,2,0),D3))</f>
        <v>The Walt Disney Company</v>
      </c>
      <c r="BE3">
        <f t="shared" ref="BE3:BE66" si="9">E3</f>
        <v>1338073645</v>
      </c>
      <c r="BG3" t="str">
        <f t="shared" ref="BG3:BG66" si="10">IFERROR(VLOOKUP(IFERROR(VLOOKUP(G3,$T:$U,2,0),G3),$V:$W,2,0),IFERROR(VLOOKUP(G3,$T:$U,2,0),G3))</f>
        <v>NBCUniversal (Comcast)</v>
      </c>
      <c r="BH3">
        <f t="shared" ref="BH3:BH66" si="11">H3</f>
        <v>1360783214</v>
      </c>
      <c r="BJ3" t="str">
        <f t="shared" ref="BJ3:BJ66" si="12">IFERROR(VLOOKUP(IFERROR(VLOOKUP(AA3,$T:$U,2,0),AA3),$V:$W,2,0),IFERROR(VLOOKUP(AA3,$T:$U,2,0),AA3))</f>
        <v>The Walt Disney Company</v>
      </c>
      <c r="BK3">
        <f t="shared" ref="BK3:BK66" si="13">AB3</f>
        <v>423778855</v>
      </c>
      <c r="BM3" t="str">
        <f t="shared" ref="BM3:BM66" si="14">IFERROR(VLOOKUP(IFERROR(VLOOKUP(AD3,$T:$U,2,0),AD3),$V:$W,2,0),IFERROR(VLOOKUP(AD3,$T:$U,2,0),AD3))</f>
        <v>The Walt Disney Company</v>
      </c>
      <c r="BN3">
        <f t="shared" ref="BN3:BN66" si="15">AE3</f>
        <v>636745858</v>
      </c>
      <c r="BP3" t="str">
        <f t="shared" ref="BP3:BP66" si="16">IFERROR(VLOOKUP(IFERROR(VLOOKUP(AG3,$T:$U,2,0),AG3),$V:$W,2,0),IFERROR(VLOOKUP(AG3,$T:$U,2,0),AG3))</f>
        <v>NBCUniversal (Comcast)</v>
      </c>
      <c r="BQ3">
        <f t="shared" ref="BQ3:BQ66" si="17">AH3</f>
        <v>574934330</v>
      </c>
      <c r="BS3" s="12" t="s">
        <v>831</v>
      </c>
      <c r="BT3" s="22">
        <v>4815884657</v>
      </c>
      <c r="BU3">
        <f t="shared" ref="BU3:BU22" si="18">IF($BS3="Other",0,$BT3)</f>
        <v>0</v>
      </c>
      <c r="BV3" s="12" t="s">
        <v>2324</v>
      </c>
      <c r="BW3" s="22">
        <v>3895336138</v>
      </c>
      <c r="BX3">
        <f t="shared" ref="BX3:BX31" si="19">IF($BV3="Other",0,$BW3)</f>
        <v>3895336138</v>
      </c>
      <c r="BY3" s="12" t="s">
        <v>2324</v>
      </c>
      <c r="BZ3" s="22">
        <v>4441754463</v>
      </c>
      <c r="CA3">
        <f t="shared" ref="CA3:CA27" si="20">IF($BY3="Other",0,$BZ3)</f>
        <v>4441754463</v>
      </c>
      <c r="CB3" s="12" t="s">
        <v>2323</v>
      </c>
      <c r="CC3" s="22">
        <v>1891341005</v>
      </c>
      <c r="CD3">
        <f t="shared" ref="CD3:CD66" si="21">IF($CB3="Other",0,$CC3)</f>
        <v>1891341005</v>
      </c>
      <c r="CE3" s="12" t="s">
        <v>2324</v>
      </c>
      <c r="CF3" s="22">
        <v>1887979390</v>
      </c>
      <c r="CG3">
        <f t="shared" ref="CG3:CG66" si="22">IF($CE3="Other",0,$CF3)</f>
        <v>1887979390</v>
      </c>
      <c r="CH3" s="12" t="s">
        <v>2322</v>
      </c>
      <c r="CI3" s="22">
        <v>1895964015</v>
      </c>
      <c r="CJ3">
        <f t="shared" ref="CJ3:CJ66" si="23">IF($CH3="Other",0,$CI3)</f>
        <v>1895964015</v>
      </c>
      <c r="CL3" s="12" t="s">
        <v>2323</v>
      </c>
      <c r="CM3" s="22">
        <v>1889769381</v>
      </c>
      <c r="CN3">
        <f t="shared" ref="CN3:CN54" si="24">IF($CL3="Other",0,$CM3)</f>
        <v>1889769381</v>
      </c>
      <c r="CO3" s="12" t="s">
        <v>2324</v>
      </c>
      <c r="CP3" s="22">
        <v>1884485125</v>
      </c>
      <c r="CQ3">
        <f t="shared" ref="CQ3:CQ58" si="25">IF($CO3="Other",0,$CP3)</f>
        <v>1884485125</v>
      </c>
      <c r="CR3" s="12" t="s">
        <v>2322</v>
      </c>
      <c r="CS3" s="22">
        <v>1895554016</v>
      </c>
      <c r="CT3">
        <f t="shared" ref="CT3:CT59" si="26">IF($CR3="Other",0,$CS3)</f>
        <v>1895554016</v>
      </c>
      <c r="CV3">
        <v>2024</v>
      </c>
      <c r="CW3">
        <f>'Domestic Summary'!F46</f>
        <v>2222885699</v>
      </c>
      <c r="CX3">
        <f>'Domestic Summary'!F47</f>
        <v>1160579194</v>
      </c>
      <c r="CY3">
        <f>'Domestic Summary'!F48</f>
        <v>1884485125</v>
      </c>
      <c r="CZ3">
        <f>'Domestic Summary'!F49</f>
        <v>998964878</v>
      </c>
      <c r="DA3">
        <f>'Domestic Summary'!F50</f>
        <v>880166500</v>
      </c>
      <c r="DB3">
        <f>'Domestic Summary'!F51</f>
        <v>250812274</v>
      </c>
      <c r="DC3">
        <f>'Domestic Summary'!F52</f>
        <v>204185865</v>
      </c>
      <c r="DD3">
        <f>'Domestic Summary'!F53</f>
        <v>299279998</v>
      </c>
      <c r="DE3">
        <f>'Domestic Summary'!F54</f>
        <v>658339338</v>
      </c>
      <c r="EG3">
        <v>2024</v>
      </c>
      <c r="EH3">
        <f>Summary!F46</f>
        <v>5822093935</v>
      </c>
      <c r="EI3">
        <f>Summary!F47</f>
        <v>2308807298</v>
      </c>
      <c r="EJ3">
        <f>Summary!F48</f>
        <v>3895336138</v>
      </c>
      <c r="EK3">
        <f>Summary!F49</f>
        <v>2693106370</v>
      </c>
      <c r="EL3">
        <f>Summary!F50</f>
        <v>2012471881</v>
      </c>
      <c r="EM3">
        <f>Summary!F51</f>
        <v>333169791</v>
      </c>
      <c r="EN3">
        <f>Summary!F52</f>
        <v>395986664</v>
      </c>
      <c r="EO3">
        <f>Summary!F53</f>
        <v>492833608</v>
      </c>
      <c r="EP3">
        <f>Summary!F54</f>
        <v>4878264196</v>
      </c>
      <c r="FA3">
        <v>2024</v>
      </c>
      <c r="FB3">
        <f>'Domestic Summary'!F104</f>
        <v>2223396527</v>
      </c>
      <c r="FC3">
        <f>'Domestic Summary'!F105</f>
        <v>1166648431</v>
      </c>
      <c r="FD3">
        <f>'Domestic Summary'!F106</f>
        <v>1887979390</v>
      </c>
      <c r="FE3">
        <f>'Domestic Summary'!F107</f>
        <v>1001517224</v>
      </c>
      <c r="FF3">
        <f>'Domestic Summary'!F108</f>
        <v>882068346</v>
      </c>
      <c r="FG3">
        <f>'Domestic Summary'!F109</f>
        <v>251149192</v>
      </c>
      <c r="FH3">
        <f>'Domestic Summary'!F110</f>
        <v>204264044</v>
      </c>
      <c r="FI3">
        <f>'Domestic Summary'!F111</f>
        <v>300056077</v>
      </c>
      <c r="FJ3">
        <f>'Domestic Summary'!F112</f>
        <v>687911553</v>
      </c>
    </row>
    <row r="4" spans="1:166" x14ac:dyDescent="0.2">
      <c r="A4" t="str">
        <f>'Global 2025'!J4</f>
        <v>20th Century Stud…</v>
      </c>
      <c r="B4">
        <f>'Global 2025'!C4</f>
        <v>1485999890</v>
      </c>
      <c r="D4" t="str">
        <f>'Global 2024'!J3</f>
        <v>Walt Disney</v>
      </c>
      <c r="E4">
        <f>'Global 2024'!C3</f>
        <v>1059242164</v>
      </c>
      <c r="G4" t="str">
        <f>'Global 2023'!J3</f>
        <v>Universal</v>
      </c>
      <c r="H4">
        <f>'Global 2023'!C3</f>
        <v>975811333</v>
      </c>
      <c r="J4" s="12" t="s">
        <v>7</v>
      </c>
      <c r="K4" s="22">
        <v>4064585684</v>
      </c>
      <c r="L4">
        <f t="shared" si="0"/>
        <v>4064585684</v>
      </c>
      <c r="M4" s="12" t="s">
        <v>14</v>
      </c>
      <c r="N4" s="22">
        <v>3477697160</v>
      </c>
      <c r="O4">
        <f t="shared" si="1"/>
        <v>3477697160</v>
      </c>
      <c r="P4" s="12" t="s">
        <v>7</v>
      </c>
      <c r="Q4" s="22">
        <v>4053982111</v>
      </c>
      <c r="R4">
        <f t="shared" si="2"/>
        <v>4053982111</v>
      </c>
      <c r="T4" t="s">
        <v>88</v>
      </c>
      <c r="U4" t="s">
        <v>2299</v>
      </c>
      <c r="V4" t="s">
        <v>1231</v>
      </c>
      <c r="W4" t="s">
        <v>2322</v>
      </c>
      <c r="AA4" t="str">
        <f>'Domestic 2025'!N4</f>
        <v>Warner Bros.</v>
      </c>
      <c r="AB4">
        <f>'Domestic 2025'!F4</f>
        <v>354223803</v>
      </c>
      <c r="AD4" t="str">
        <f>'Domestic 2024'!J3</f>
        <v>Universal</v>
      </c>
      <c r="AE4">
        <f>'Domestic 2024'!F3</f>
        <v>432943285</v>
      </c>
      <c r="AG4" t="str">
        <f>'Domestic 2023'!J3</f>
        <v>Sony Pictures</v>
      </c>
      <c r="AH4">
        <f>'Domestic 2023'!F3</f>
        <v>381311319</v>
      </c>
      <c r="AJ4" s="12" t="s">
        <v>14</v>
      </c>
      <c r="AK4" s="22">
        <v>1571343617</v>
      </c>
      <c r="AL4">
        <f t="shared" si="3"/>
        <v>1571343617</v>
      </c>
      <c r="AM4" s="12" t="s">
        <v>7</v>
      </c>
      <c r="AN4" s="22">
        <v>1166080326</v>
      </c>
      <c r="AO4">
        <f t="shared" si="4"/>
        <v>1166080326</v>
      </c>
      <c r="AP4" s="12" t="s">
        <v>7</v>
      </c>
      <c r="AQ4" s="22">
        <v>1414639340</v>
      </c>
      <c r="AR4">
        <f t="shared" si="5"/>
        <v>1414639340</v>
      </c>
      <c r="BA4" t="str">
        <f t="shared" si="6"/>
        <v>The Walt Disney Company</v>
      </c>
      <c r="BB4">
        <f t="shared" si="7"/>
        <v>1485999890</v>
      </c>
      <c r="BD4" t="str">
        <f t="shared" si="8"/>
        <v>The Walt Disney Company</v>
      </c>
      <c r="BE4">
        <f t="shared" si="9"/>
        <v>1059242164</v>
      </c>
      <c r="BG4" t="str">
        <f t="shared" si="10"/>
        <v>NBCUniversal (Comcast)</v>
      </c>
      <c r="BH4">
        <f t="shared" si="11"/>
        <v>975811333</v>
      </c>
      <c r="BJ4" t="str">
        <f t="shared" si="12"/>
        <v>Warner Bros. Discovery</v>
      </c>
      <c r="BK4">
        <f t="shared" si="13"/>
        <v>354223803</v>
      </c>
      <c r="BM4" t="str">
        <f t="shared" si="14"/>
        <v>NBCUniversal (Comcast)</v>
      </c>
      <c r="BN4">
        <f t="shared" si="15"/>
        <v>432943285</v>
      </c>
      <c r="BP4" t="str">
        <f t="shared" si="16"/>
        <v>Sony Pictures Entertainment</v>
      </c>
      <c r="BQ4">
        <f t="shared" si="17"/>
        <v>381311319</v>
      </c>
      <c r="BS4" s="12" t="s">
        <v>2323</v>
      </c>
      <c r="BT4" s="22">
        <v>4064585684</v>
      </c>
      <c r="BU4">
        <f t="shared" si="18"/>
        <v>4064585684</v>
      </c>
      <c r="BV4" s="12" t="s">
        <v>831</v>
      </c>
      <c r="BW4" s="22">
        <v>3520304092</v>
      </c>
      <c r="BX4">
        <f t="shared" si="19"/>
        <v>0</v>
      </c>
      <c r="BY4" s="12" t="s">
        <v>2323</v>
      </c>
      <c r="BZ4" s="22">
        <v>4053982111</v>
      </c>
      <c r="CA4">
        <f t="shared" si="20"/>
        <v>4053982111</v>
      </c>
      <c r="CB4" s="12" t="s">
        <v>2324</v>
      </c>
      <c r="CC4" s="22">
        <v>1789302335</v>
      </c>
      <c r="CD4">
        <f t="shared" si="21"/>
        <v>1789302335</v>
      </c>
      <c r="CE4" s="12" t="s">
        <v>2323</v>
      </c>
      <c r="CF4" s="22">
        <v>1166648431</v>
      </c>
      <c r="CG4">
        <f t="shared" si="22"/>
        <v>1166648431</v>
      </c>
      <c r="CH4" s="12" t="s">
        <v>2323</v>
      </c>
      <c r="CI4" s="22">
        <v>1414639340</v>
      </c>
      <c r="CJ4">
        <f t="shared" si="23"/>
        <v>1414639340</v>
      </c>
      <c r="CL4" s="12" t="s">
        <v>2324</v>
      </c>
      <c r="CM4" s="22">
        <v>1784031205</v>
      </c>
      <c r="CN4">
        <f t="shared" si="24"/>
        <v>1784031205</v>
      </c>
      <c r="CO4" s="12" t="s">
        <v>2323</v>
      </c>
      <c r="CP4" s="22">
        <v>1160579194</v>
      </c>
      <c r="CQ4">
        <f t="shared" si="25"/>
        <v>1160579194</v>
      </c>
      <c r="CR4" s="12" t="s">
        <v>2323</v>
      </c>
      <c r="CS4" s="22">
        <v>1413942315</v>
      </c>
      <c r="CT4">
        <f t="shared" si="26"/>
        <v>1413942315</v>
      </c>
      <c r="CV4">
        <v>2023</v>
      </c>
      <c r="CW4">
        <f>'Domestic Summary'!J46</f>
        <v>1895554016</v>
      </c>
      <c r="CX4">
        <f>'Domestic Summary'!J47</f>
        <v>1413942315</v>
      </c>
      <c r="CY4">
        <f>'Domestic Summary'!J48</f>
        <v>1939626543</v>
      </c>
      <c r="CZ4">
        <f>'Domestic Summary'!J49</f>
        <v>1012755357</v>
      </c>
      <c r="DA4">
        <f>'Domestic Summary'!J50</f>
        <v>844379150</v>
      </c>
      <c r="DB4">
        <f>'Domestic Summary'!J51</f>
        <v>586208375</v>
      </c>
      <c r="DC4">
        <f>'Domestic Summary'!J52</f>
        <v>138412235</v>
      </c>
      <c r="DD4">
        <f>'Domestic Summary'!J53</f>
        <v>280125390</v>
      </c>
      <c r="DE4">
        <f>'Domestic Summary'!J54</f>
        <v>828635343</v>
      </c>
      <c r="EG4">
        <v>2023</v>
      </c>
      <c r="EH4">
        <f>Summary!J46</f>
        <v>3811046367</v>
      </c>
      <c r="EI4">
        <f>Summary!J47</f>
        <v>4053982111</v>
      </c>
      <c r="EJ4">
        <f>Summary!J48</f>
        <v>4441754463</v>
      </c>
      <c r="EK4">
        <f>Summary!J49</f>
        <v>2056222351</v>
      </c>
      <c r="EL4">
        <f>Summary!J50</f>
        <v>2041327211</v>
      </c>
      <c r="EM4">
        <f>Summary!J51</f>
        <v>1222193610</v>
      </c>
      <c r="EN4">
        <f>Summary!J52</f>
        <v>290543873</v>
      </c>
      <c r="EO4">
        <f>Summary!J53</f>
        <v>500144253</v>
      </c>
      <c r="EP4">
        <f>Summary!J54</f>
        <v>7938962328</v>
      </c>
      <c r="FA4">
        <v>2023</v>
      </c>
      <c r="FB4">
        <f>'Domestic Summary'!J104</f>
        <v>1895964015</v>
      </c>
      <c r="FC4">
        <f>'Domestic Summary'!J105</f>
        <v>1414639340</v>
      </c>
      <c r="FD4">
        <f>'Domestic Summary'!J106</f>
        <v>1942344063</v>
      </c>
      <c r="FE4">
        <f>'Domestic Summary'!J107</f>
        <v>1013790250</v>
      </c>
      <c r="FF4">
        <f>'Domestic Summary'!J108</f>
        <v>844379150</v>
      </c>
      <c r="FG4">
        <f>'Domestic Summary'!J109</f>
        <v>586208375</v>
      </c>
      <c r="FH4">
        <f>'Domestic Summary'!J110</f>
        <v>138706652</v>
      </c>
      <c r="FI4">
        <f>'Domestic Summary'!J111</f>
        <v>280331363</v>
      </c>
      <c r="FJ4">
        <f>'Domestic Summary'!J112</f>
        <v>843854661</v>
      </c>
    </row>
    <row r="5" spans="1:166" x14ac:dyDescent="0.2">
      <c r="A5" t="str">
        <f>'Global 2025'!J5</f>
        <v>Walt Disney</v>
      </c>
      <c r="B5">
        <f>'Global 2025'!C5</f>
        <v>1038027526</v>
      </c>
      <c r="D5" t="str">
        <f>'Global 2024'!J4</f>
        <v>Universal</v>
      </c>
      <c r="E5">
        <f>'Global 2024'!C4</f>
        <v>972021410</v>
      </c>
      <c r="G5" t="str">
        <f>'Global 2023'!J4</f>
        <v>Walt Disney</v>
      </c>
      <c r="H5">
        <f>'Global 2023'!C4</f>
        <v>845555777</v>
      </c>
      <c r="J5" s="12" t="s">
        <v>14</v>
      </c>
      <c r="K5" s="22">
        <v>3111097534</v>
      </c>
      <c r="L5">
        <f t="shared" si="0"/>
        <v>3111097534</v>
      </c>
      <c r="M5" s="12" t="s">
        <v>33</v>
      </c>
      <c r="N5" s="22">
        <v>2485727568</v>
      </c>
      <c r="O5">
        <f t="shared" si="1"/>
        <v>2485727568</v>
      </c>
      <c r="P5" s="12" t="s">
        <v>10</v>
      </c>
      <c r="Q5" s="22">
        <v>3360676217</v>
      </c>
      <c r="R5">
        <f t="shared" si="2"/>
        <v>3360676217</v>
      </c>
      <c r="T5" t="s">
        <v>67</v>
      </c>
      <c r="U5" t="s">
        <v>2300</v>
      </c>
      <c r="V5" t="s">
        <v>2300</v>
      </c>
      <c r="W5" t="s">
        <v>2322</v>
      </c>
      <c r="AA5" t="str">
        <f>'Domestic 2025'!N5</f>
        <v>Universal</v>
      </c>
      <c r="AB5">
        <f>'Domestic 2025'!F5</f>
        <v>339640400</v>
      </c>
      <c r="AD5" t="str">
        <f>'Domestic 2024'!J4</f>
        <v>Walt Disney</v>
      </c>
      <c r="AE5">
        <f>'Domestic 2024'!F4</f>
        <v>404017489</v>
      </c>
      <c r="AG5" t="str">
        <f>'Domestic 2023'!J4</f>
        <v>Walt Disney</v>
      </c>
      <c r="AH5">
        <f>'Domestic 2023'!F4</f>
        <v>358995815</v>
      </c>
      <c r="AJ5" s="12" t="s">
        <v>26</v>
      </c>
      <c r="AK5" s="22">
        <v>563517149</v>
      </c>
      <c r="AL5">
        <f t="shared" si="3"/>
        <v>563517149</v>
      </c>
      <c r="AM5" s="12" t="s">
        <v>33</v>
      </c>
      <c r="AN5" s="22">
        <v>953009583</v>
      </c>
      <c r="AO5">
        <f t="shared" si="4"/>
        <v>953009583</v>
      </c>
      <c r="AP5" s="12" t="s">
        <v>33</v>
      </c>
      <c r="AQ5" s="22">
        <v>982565789</v>
      </c>
      <c r="AR5">
        <f t="shared" si="5"/>
        <v>982565789</v>
      </c>
      <c r="BA5" t="str">
        <f t="shared" si="6"/>
        <v>The Walt Disney Company</v>
      </c>
      <c r="BB5">
        <f t="shared" si="7"/>
        <v>1038027526</v>
      </c>
      <c r="BD5" t="str">
        <f t="shared" si="8"/>
        <v>NBCUniversal (Comcast)</v>
      </c>
      <c r="BE5">
        <f t="shared" si="9"/>
        <v>972021410</v>
      </c>
      <c r="BG5" t="str">
        <f t="shared" si="10"/>
        <v>The Walt Disney Company</v>
      </c>
      <c r="BH5">
        <f t="shared" si="11"/>
        <v>845555777</v>
      </c>
      <c r="BJ5" t="str">
        <f t="shared" si="12"/>
        <v>NBCUniversal (Comcast)</v>
      </c>
      <c r="BK5">
        <f t="shared" si="13"/>
        <v>339640400</v>
      </c>
      <c r="BM5" t="str">
        <f t="shared" si="14"/>
        <v>The Walt Disney Company</v>
      </c>
      <c r="BN5">
        <f t="shared" si="15"/>
        <v>404017489</v>
      </c>
      <c r="BP5" t="str">
        <f t="shared" si="16"/>
        <v>The Walt Disney Company</v>
      </c>
      <c r="BQ5">
        <f t="shared" si="17"/>
        <v>358995815</v>
      </c>
      <c r="BS5" s="12" t="s">
        <v>2324</v>
      </c>
      <c r="BT5" s="22">
        <v>3534689865</v>
      </c>
      <c r="BU5">
        <f t="shared" si="18"/>
        <v>3534689865</v>
      </c>
      <c r="BV5" s="12" t="s">
        <v>2326</v>
      </c>
      <c r="BW5" s="22">
        <v>2693106370</v>
      </c>
      <c r="BX5">
        <f t="shared" si="19"/>
        <v>2693106370</v>
      </c>
      <c r="BY5" s="12" t="s">
        <v>2322</v>
      </c>
      <c r="BZ5" s="22">
        <v>3811046367</v>
      </c>
      <c r="CA5">
        <f t="shared" si="20"/>
        <v>3811046367</v>
      </c>
      <c r="CB5" s="12" t="s">
        <v>2326</v>
      </c>
      <c r="CC5" s="22">
        <v>607214951</v>
      </c>
      <c r="CD5">
        <f t="shared" si="21"/>
        <v>607214951</v>
      </c>
      <c r="CE5" s="12" t="s">
        <v>2326</v>
      </c>
      <c r="CF5" s="22">
        <v>1001517224</v>
      </c>
      <c r="CG5">
        <f t="shared" si="22"/>
        <v>1001517224</v>
      </c>
      <c r="CH5" s="12" t="s">
        <v>2326</v>
      </c>
      <c r="CI5" s="22">
        <v>1013790250</v>
      </c>
      <c r="CJ5">
        <f t="shared" si="23"/>
        <v>1013790250</v>
      </c>
      <c r="CL5" s="12" t="s">
        <v>2326</v>
      </c>
      <c r="CM5" s="22">
        <v>605521012</v>
      </c>
      <c r="CN5">
        <f t="shared" si="24"/>
        <v>605521012</v>
      </c>
      <c r="CO5" s="12" t="s">
        <v>2326</v>
      </c>
      <c r="CP5" s="22">
        <v>998964878</v>
      </c>
      <c r="CQ5">
        <f t="shared" si="25"/>
        <v>998964878</v>
      </c>
      <c r="CR5" s="12" t="s">
        <v>2326</v>
      </c>
      <c r="CS5" s="22">
        <v>1012755357</v>
      </c>
      <c r="CT5">
        <f t="shared" si="26"/>
        <v>1012755357</v>
      </c>
    </row>
    <row r="6" spans="1:166" x14ac:dyDescent="0.2">
      <c r="A6" t="str">
        <f>'Global 2025'!J6</f>
        <v>Warner Bros.</v>
      </c>
      <c r="B6">
        <f>'Global 2025'!C6</f>
        <v>960387780</v>
      </c>
      <c r="D6" t="str">
        <f>'Global 2024'!J5</f>
        <v>Universal</v>
      </c>
      <c r="E6">
        <f>'Global 2024'!C5</f>
        <v>763963597</v>
      </c>
      <c r="G6" t="str">
        <f>'Global 2023'!J5</f>
        <v>Universal</v>
      </c>
      <c r="H6">
        <f>'Global 2023'!C5</f>
        <v>704875015</v>
      </c>
      <c r="J6" s="12" t="s">
        <v>23</v>
      </c>
      <c r="K6" s="22">
        <v>1881216009</v>
      </c>
      <c r="L6">
        <f t="shared" si="0"/>
        <v>1881216009</v>
      </c>
      <c r="M6" s="12" t="s">
        <v>7</v>
      </c>
      <c r="N6" s="22">
        <v>2308807298</v>
      </c>
      <c r="O6">
        <f t="shared" si="1"/>
        <v>2308807298</v>
      </c>
      <c r="P6" s="12" t="s">
        <v>26</v>
      </c>
      <c r="Q6" s="22">
        <v>2041327211</v>
      </c>
      <c r="R6">
        <f t="shared" si="2"/>
        <v>2041327211</v>
      </c>
      <c r="T6" t="s">
        <v>182</v>
      </c>
      <c r="U6" t="s">
        <v>2301</v>
      </c>
      <c r="V6" t="s">
        <v>7</v>
      </c>
      <c r="W6" t="s">
        <v>2323</v>
      </c>
      <c r="AA6" t="str">
        <f>'Domestic 2025'!N6</f>
        <v>Walt Disney</v>
      </c>
      <c r="AB6">
        <f>'Domestic 2025'!F6</f>
        <v>337903155</v>
      </c>
      <c r="AD6" t="str">
        <f>'Domestic 2024'!J5</f>
        <v>Universal</v>
      </c>
      <c r="AE6">
        <f>'Domestic 2024'!F5</f>
        <v>361004205</v>
      </c>
      <c r="AG6" t="str">
        <f>'Domestic 2023'!J5</f>
        <v>Universal</v>
      </c>
      <c r="AH6">
        <f>'Domestic 2023'!F5</f>
        <v>326101370</v>
      </c>
      <c r="AJ6" s="12" t="s">
        <v>33</v>
      </c>
      <c r="AK6" s="22">
        <v>556796407</v>
      </c>
      <c r="AL6">
        <f t="shared" si="3"/>
        <v>556796407</v>
      </c>
      <c r="AM6" s="12" t="s">
        <v>26</v>
      </c>
      <c r="AN6" s="22">
        <v>881229118</v>
      </c>
      <c r="AO6">
        <f t="shared" si="4"/>
        <v>881229118</v>
      </c>
      <c r="AP6" s="12" t="s">
        <v>26</v>
      </c>
      <c r="AQ6" s="22">
        <v>844379150</v>
      </c>
      <c r="AR6">
        <f t="shared" si="5"/>
        <v>844379150</v>
      </c>
      <c r="BA6" t="str">
        <f t="shared" si="6"/>
        <v>Warner Bros. Discovery</v>
      </c>
      <c r="BB6">
        <f t="shared" si="7"/>
        <v>960387780</v>
      </c>
      <c r="BD6" t="str">
        <f t="shared" si="8"/>
        <v>NBCUniversal (Comcast)</v>
      </c>
      <c r="BE6">
        <f t="shared" si="9"/>
        <v>763963597</v>
      </c>
      <c r="BG6" t="str">
        <f t="shared" si="10"/>
        <v>NBCUniversal (Comcast)</v>
      </c>
      <c r="BH6">
        <f t="shared" si="11"/>
        <v>704875015</v>
      </c>
      <c r="BJ6" t="str">
        <f t="shared" si="12"/>
        <v>The Walt Disney Company</v>
      </c>
      <c r="BK6">
        <f t="shared" si="13"/>
        <v>337903155</v>
      </c>
      <c r="BM6" t="str">
        <f t="shared" si="14"/>
        <v>NBCUniversal (Comcast)</v>
      </c>
      <c r="BN6">
        <f t="shared" si="15"/>
        <v>361004205</v>
      </c>
      <c r="BP6" t="str">
        <f t="shared" si="16"/>
        <v>NBCUniversal (Comcast)</v>
      </c>
      <c r="BQ6">
        <f t="shared" si="17"/>
        <v>326101370</v>
      </c>
      <c r="BS6" s="12" t="s">
        <v>2326</v>
      </c>
      <c r="BT6" s="22">
        <v>1736120727</v>
      </c>
      <c r="BU6">
        <f t="shared" si="18"/>
        <v>1736120727</v>
      </c>
      <c r="BV6" s="12" t="s">
        <v>2323</v>
      </c>
      <c r="BW6" s="22">
        <v>2308807298</v>
      </c>
      <c r="BX6">
        <f t="shared" si="19"/>
        <v>2308807298</v>
      </c>
      <c r="BY6" s="12" t="s">
        <v>2326</v>
      </c>
      <c r="BZ6" s="22">
        <v>2056222351</v>
      </c>
      <c r="CA6">
        <f t="shared" si="20"/>
        <v>2056222351</v>
      </c>
      <c r="CB6" s="12" t="s">
        <v>2325</v>
      </c>
      <c r="CC6" s="22">
        <v>563885335</v>
      </c>
      <c r="CD6">
        <f t="shared" si="21"/>
        <v>563885335</v>
      </c>
      <c r="CE6" s="12" t="s">
        <v>2325</v>
      </c>
      <c r="CF6" s="22">
        <v>882068346</v>
      </c>
      <c r="CG6">
        <f t="shared" si="22"/>
        <v>882068346</v>
      </c>
      <c r="CH6" s="12" t="s">
        <v>2325</v>
      </c>
      <c r="CI6" s="22">
        <v>844379150</v>
      </c>
      <c r="CJ6">
        <f t="shared" si="23"/>
        <v>844379150</v>
      </c>
      <c r="CL6" s="12" t="s">
        <v>2325</v>
      </c>
      <c r="CM6" s="22">
        <v>563240514</v>
      </c>
      <c r="CN6">
        <f t="shared" si="24"/>
        <v>563240514</v>
      </c>
      <c r="CO6" s="12" t="s">
        <v>2325</v>
      </c>
      <c r="CP6" s="22">
        <v>880166500</v>
      </c>
      <c r="CQ6">
        <f t="shared" si="25"/>
        <v>880166500</v>
      </c>
      <c r="CR6" s="12" t="s">
        <v>2325</v>
      </c>
      <c r="CS6" s="22">
        <v>844379150</v>
      </c>
      <c r="CT6">
        <f t="shared" si="26"/>
        <v>844379150</v>
      </c>
      <c r="CV6" t="s">
        <v>2348</v>
      </c>
      <c r="CW6" t="s">
        <v>2322</v>
      </c>
      <c r="CX6" t="s">
        <v>2323</v>
      </c>
      <c r="CY6" t="s">
        <v>2324</v>
      </c>
      <c r="CZ6" t="s">
        <v>2326</v>
      </c>
      <c r="DA6" t="s">
        <v>2325</v>
      </c>
      <c r="DB6" t="s">
        <v>2327</v>
      </c>
      <c r="DC6" t="s">
        <v>79</v>
      </c>
      <c r="DD6" t="s">
        <v>49</v>
      </c>
      <c r="DE6" t="s">
        <v>831</v>
      </c>
    </row>
    <row r="7" spans="1:166" x14ac:dyDescent="0.2">
      <c r="A7" t="str">
        <f>'Global 2025'!J7</f>
        <v>Universal</v>
      </c>
      <c r="B7">
        <f>'Global 2025'!C7</f>
        <v>869146189</v>
      </c>
      <c r="D7" t="str">
        <f>'Global 2024'!J6</f>
        <v>Walt Disney</v>
      </c>
      <c r="E7">
        <f>'Global 2024'!C6</f>
        <v>722631756</v>
      </c>
      <c r="G7" t="str">
        <f>'Global 2023'!J6</f>
        <v>Sony Pictures</v>
      </c>
      <c r="H7">
        <f>'Global 2023'!C6</f>
        <v>690542303</v>
      </c>
      <c r="J7" s="12" t="s">
        <v>33</v>
      </c>
      <c r="K7" s="22">
        <v>1636680082</v>
      </c>
      <c r="L7">
        <f t="shared" si="0"/>
        <v>1636680082</v>
      </c>
      <c r="M7" s="12" t="s">
        <v>26</v>
      </c>
      <c r="N7" s="22">
        <v>2012471881</v>
      </c>
      <c r="O7">
        <f t="shared" si="1"/>
        <v>2012471881</v>
      </c>
      <c r="P7" s="12" t="s">
        <v>33</v>
      </c>
      <c r="Q7" s="22">
        <v>1999902557</v>
      </c>
      <c r="R7">
        <f t="shared" si="2"/>
        <v>1999902557</v>
      </c>
      <c r="T7" t="s">
        <v>112</v>
      </c>
      <c r="U7" t="s">
        <v>2302</v>
      </c>
      <c r="V7" t="s">
        <v>1242</v>
      </c>
      <c r="W7" t="s">
        <v>2323</v>
      </c>
      <c r="AA7" t="str">
        <f>'Domestic 2025'!N7</f>
        <v>Universal</v>
      </c>
      <c r="AB7">
        <f>'Domestic 2025'!F7</f>
        <v>335438675</v>
      </c>
      <c r="AD7" t="str">
        <f>'Domestic 2024'!J6</f>
        <v>Warner Bros.</v>
      </c>
      <c r="AE7">
        <f>'Domestic 2024'!F6</f>
        <v>294100435</v>
      </c>
      <c r="AG7" t="str">
        <f>'Domestic 2023'!J6</f>
        <v>Walt Disney</v>
      </c>
      <c r="AH7">
        <f>'Domestic 2023'!F6</f>
        <v>298172056</v>
      </c>
      <c r="AJ7" s="12" t="s">
        <v>23</v>
      </c>
      <c r="AK7" s="22">
        <v>452223943</v>
      </c>
      <c r="AL7">
        <f t="shared" si="3"/>
        <v>452223943</v>
      </c>
      <c r="AM7" s="12" t="s">
        <v>23</v>
      </c>
      <c r="AN7" s="22">
        <v>311871699</v>
      </c>
      <c r="AO7">
        <f t="shared" si="4"/>
        <v>311871699</v>
      </c>
      <c r="AP7" s="12" t="s">
        <v>52</v>
      </c>
      <c r="AQ7" s="22">
        <v>586208375</v>
      </c>
      <c r="AR7">
        <f t="shared" si="5"/>
        <v>586208375</v>
      </c>
      <c r="BA7" t="str">
        <f t="shared" si="6"/>
        <v>NBCUniversal (Comcast)</v>
      </c>
      <c r="BB7">
        <f t="shared" si="7"/>
        <v>869146189</v>
      </c>
      <c r="BD7" t="str">
        <f t="shared" si="8"/>
        <v>The Walt Disney Company</v>
      </c>
      <c r="BE7">
        <f t="shared" si="9"/>
        <v>722631756</v>
      </c>
      <c r="BG7" t="str">
        <f t="shared" si="10"/>
        <v>Sony Pictures Entertainment</v>
      </c>
      <c r="BH7">
        <f t="shared" si="11"/>
        <v>690542303</v>
      </c>
      <c r="BJ7" t="str">
        <f t="shared" si="12"/>
        <v>NBCUniversal (Comcast)</v>
      </c>
      <c r="BK7">
        <f t="shared" si="13"/>
        <v>335438675</v>
      </c>
      <c r="BM7" t="str">
        <f t="shared" si="14"/>
        <v>Warner Bros. Discovery</v>
      </c>
      <c r="BN7">
        <f t="shared" si="15"/>
        <v>294100435</v>
      </c>
      <c r="BP7" t="str">
        <f t="shared" si="16"/>
        <v>The Walt Disney Company</v>
      </c>
      <c r="BQ7">
        <f t="shared" si="17"/>
        <v>298172056</v>
      </c>
      <c r="BS7" s="12" t="s">
        <v>2325</v>
      </c>
      <c r="BT7" s="22">
        <v>1223669489</v>
      </c>
      <c r="BU7">
        <f t="shared" si="18"/>
        <v>1223669489</v>
      </c>
      <c r="BV7" s="12" t="s">
        <v>2325</v>
      </c>
      <c r="BW7" s="22">
        <v>2012471881</v>
      </c>
      <c r="BX7">
        <f t="shared" si="19"/>
        <v>2012471881</v>
      </c>
      <c r="BY7" s="12" t="s">
        <v>2325</v>
      </c>
      <c r="BZ7" s="22">
        <v>2041327211</v>
      </c>
      <c r="CA7">
        <f t="shared" si="20"/>
        <v>2041327211</v>
      </c>
      <c r="CB7" s="12" t="s">
        <v>2327</v>
      </c>
      <c r="CC7" s="22">
        <v>331288139</v>
      </c>
      <c r="CD7">
        <f t="shared" si="21"/>
        <v>331288139</v>
      </c>
      <c r="CE7" s="12" t="s">
        <v>49</v>
      </c>
      <c r="CF7" s="22">
        <v>300056077</v>
      </c>
      <c r="CG7">
        <f t="shared" si="22"/>
        <v>300056077</v>
      </c>
      <c r="CH7" s="12" t="s">
        <v>2327</v>
      </c>
      <c r="CI7" s="22">
        <v>586208375</v>
      </c>
      <c r="CJ7">
        <f t="shared" si="23"/>
        <v>586208375</v>
      </c>
      <c r="CL7" s="12" t="s">
        <v>2327</v>
      </c>
      <c r="CM7" s="22">
        <v>330452054</v>
      </c>
      <c r="CN7">
        <f t="shared" si="24"/>
        <v>330452054</v>
      </c>
      <c r="CO7" s="12" t="s">
        <v>49</v>
      </c>
      <c r="CP7" s="22">
        <v>299279998</v>
      </c>
      <c r="CQ7">
        <f t="shared" si="25"/>
        <v>299279998</v>
      </c>
      <c r="CR7" s="12" t="s">
        <v>2327</v>
      </c>
      <c r="CS7" s="22">
        <v>586208375</v>
      </c>
      <c r="CT7">
        <f t="shared" si="26"/>
        <v>586208375</v>
      </c>
      <c r="CV7">
        <v>2025</v>
      </c>
      <c r="CW7">
        <f>'Domestic Summary'!C46</f>
        <v>0.28758950952767071</v>
      </c>
      <c r="CX7">
        <f>'Domestic Summary'!C47</f>
        <v>0.21815948157296969</v>
      </c>
      <c r="CY7">
        <f>'Domestic Summary'!C48</f>
        <v>0.20595281451054498</v>
      </c>
      <c r="CZ7">
        <f>'Domestic Summary'!C49</f>
        <v>6.9902788873400609E-2</v>
      </c>
      <c r="DA7">
        <f>'Domestic Summary'!C50</f>
        <v>6.5021827409496469E-2</v>
      </c>
      <c r="DB7">
        <f>'Domestic Summary'!C51</f>
        <v>3.8148172740112243E-2</v>
      </c>
      <c r="DC7">
        <f>'Domestic Summary'!C52</f>
        <v>2.6580555000461116E-2</v>
      </c>
      <c r="DD7">
        <f>'Domestic Summary'!C53</f>
        <v>1.4216946211098617E-2</v>
      </c>
      <c r="DE7">
        <f>'Domestic Summary'!C54</f>
        <v>7.4427904154245564E-2</v>
      </c>
      <c r="EG7">
        <v>2025</v>
      </c>
      <c r="EH7">
        <f>Summary!C46</f>
        <v>0.27192078030917632</v>
      </c>
      <c r="EI7">
        <f>Summary!C47</f>
        <v>0.1606008474975136</v>
      </c>
      <c r="EJ7">
        <f>Summary!C48</f>
        <v>0.13966348161744693</v>
      </c>
      <c r="EK7">
        <f>Summary!C49</f>
        <v>6.8598002795652091E-2</v>
      </c>
      <c r="EL7">
        <f>Summary!C50</f>
        <v>4.8349911225601172E-2</v>
      </c>
      <c r="EM7">
        <f>Summary!C51</f>
        <v>4.1814875630045767E-2</v>
      </c>
      <c r="EN7">
        <f>Summary!C52</f>
        <v>1.8789934221139434E-2</v>
      </c>
      <c r="EO7">
        <f>Summary!C53</f>
        <v>8.0762882721015176E-3</v>
      </c>
      <c r="EP7">
        <f>Summary!C54</f>
        <v>0.24218587843132316</v>
      </c>
      <c r="FA7">
        <v>2025</v>
      </c>
      <c r="FB7">
        <f>'Domestic Summary'!C104</f>
        <v>0.28585064021457351</v>
      </c>
      <c r="FC7">
        <f>'Domestic Summary'!C105</f>
        <v>0.21699489901509081</v>
      </c>
      <c r="FD7">
        <f>'Domestic Summary'!C106</f>
        <v>0.20528792981506325</v>
      </c>
      <c r="FE7">
        <f>'Domestic Summary'!C107</f>
        <v>6.9666203304622115E-2</v>
      </c>
      <c r="FF7">
        <f>'Domestic Summary'!C108</f>
        <v>6.4694965635990975E-2</v>
      </c>
      <c r="FG7">
        <f>'Domestic Summary'!C109</f>
        <v>3.8008923867857647E-2</v>
      </c>
      <c r="FH7">
        <f>'Domestic Summary'!C110</f>
        <v>2.6505858447907954E-2</v>
      </c>
      <c r="FI7">
        <f>'Domestic Summary'!C111</f>
        <v>1.4180273069242225E-2</v>
      </c>
      <c r="FJ7">
        <f>'Domestic Summary'!C112</f>
        <v>7.8810306629651522E-2</v>
      </c>
    </row>
    <row r="8" spans="1:166" x14ac:dyDescent="0.2">
      <c r="A8" t="str">
        <f>'Global 2025'!J8</f>
        <v>Sony Pictures</v>
      </c>
      <c r="B8">
        <f>'Global 2025'!C8</f>
        <v>793498985</v>
      </c>
      <c r="D8" t="str">
        <f>'Global 2024'!J7</f>
        <v>Warner Bros.</v>
      </c>
      <c r="E8">
        <f>'Global 2024'!C7</f>
        <v>714844358</v>
      </c>
      <c r="G8" t="str">
        <f>'Global 2023'!J7</f>
        <v>Other</v>
      </c>
      <c r="H8">
        <f>'Global 2023'!C7</f>
        <v>670491959</v>
      </c>
      <c r="J8" s="12" t="s">
        <v>26</v>
      </c>
      <c r="K8" s="22">
        <v>1223669489</v>
      </c>
      <c r="L8">
        <f t="shared" si="0"/>
        <v>1223669489</v>
      </c>
      <c r="M8" s="12" t="s">
        <v>23</v>
      </c>
      <c r="N8" s="22">
        <v>821519366</v>
      </c>
      <c r="O8">
        <f t="shared" si="1"/>
        <v>821519366</v>
      </c>
      <c r="P8" s="12" t="s">
        <v>260</v>
      </c>
      <c r="Q8" s="22">
        <v>1290778965</v>
      </c>
      <c r="R8">
        <f t="shared" si="2"/>
        <v>1290778965</v>
      </c>
      <c r="T8" t="s">
        <v>187</v>
      </c>
      <c r="U8" t="s">
        <v>2303</v>
      </c>
      <c r="V8" t="s">
        <v>14</v>
      </c>
      <c r="W8" t="s">
        <v>2324</v>
      </c>
      <c r="AA8" t="str">
        <f>'Domestic 2025'!N8</f>
        <v>Warner Bros.</v>
      </c>
      <c r="AB8">
        <f>'Domestic 2025'!F8</f>
        <v>279989632</v>
      </c>
      <c r="AD8" t="str">
        <f>'Domestic 2024'!J7</f>
        <v>Warner Bros.</v>
      </c>
      <c r="AE8">
        <f>'Domestic 2024'!F7</f>
        <v>282709065</v>
      </c>
      <c r="AG8" t="str">
        <f>'Domestic 2023'!J7</f>
        <v>20th Century Stud…</v>
      </c>
      <c r="AH8">
        <f>'Domestic 2023'!F7</f>
        <v>283067859</v>
      </c>
      <c r="AJ8" s="12" t="s">
        <v>52</v>
      </c>
      <c r="AK8" s="22">
        <v>331288139</v>
      </c>
      <c r="AL8">
        <f t="shared" si="3"/>
        <v>331288139</v>
      </c>
      <c r="AM8" s="12" t="s">
        <v>49</v>
      </c>
      <c r="AN8" s="22">
        <v>299969646</v>
      </c>
      <c r="AO8">
        <f t="shared" si="4"/>
        <v>299969646</v>
      </c>
      <c r="AP8" s="12" t="s">
        <v>23</v>
      </c>
      <c r="AQ8" s="22">
        <v>418866609</v>
      </c>
      <c r="AR8">
        <f t="shared" si="5"/>
        <v>418866609</v>
      </c>
      <c r="BA8" t="str">
        <f t="shared" si="6"/>
        <v>Sony Pictures Entertainment</v>
      </c>
      <c r="BB8">
        <f t="shared" si="7"/>
        <v>793498985</v>
      </c>
      <c r="BD8" t="str">
        <f t="shared" si="8"/>
        <v>Warner Bros. Discovery</v>
      </c>
      <c r="BE8">
        <f t="shared" si="9"/>
        <v>714844358</v>
      </c>
      <c r="BG8" t="str">
        <f t="shared" si="10"/>
        <v>Other</v>
      </c>
      <c r="BH8">
        <f t="shared" si="11"/>
        <v>670491959</v>
      </c>
      <c r="BJ8" t="str">
        <f t="shared" si="12"/>
        <v>Warner Bros. Discovery</v>
      </c>
      <c r="BK8">
        <f t="shared" si="13"/>
        <v>279989632</v>
      </c>
      <c r="BM8" t="str">
        <f t="shared" si="14"/>
        <v>Warner Bros. Discovery</v>
      </c>
      <c r="BN8">
        <f t="shared" si="15"/>
        <v>282709065</v>
      </c>
      <c r="BP8" t="str">
        <f t="shared" si="16"/>
        <v>The Walt Disney Company</v>
      </c>
      <c r="BQ8">
        <f t="shared" si="17"/>
        <v>283067859</v>
      </c>
      <c r="BS8" s="12" t="s">
        <v>2327</v>
      </c>
      <c r="BT8" s="22">
        <v>1058276762</v>
      </c>
      <c r="BU8">
        <f t="shared" si="18"/>
        <v>1058276762</v>
      </c>
      <c r="BV8" s="12" t="s">
        <v>49</v>
      </c>
      <c r="BW8" s="22">
        <v>492833608</v>
      </c>
      <c r="BX8">
        <f t="shared" si="19"/>
        <v>492833608</v>
      </c>
      <c r="BY8" s="12" t="s">
        <v>260</v>
      </c>
      <c r="BZ8" s="22">
        <v>1290778965</v>
      </c>
      <c r="CA8">
        <f t="shared" si="20"/>
        <v>1290778965</v>
      </c>
      <c r="CB8" s="12" t="s">
        <v>79</v>
      </c>
      <c r="CC8" s="22">
        <v>231026707</v>
      </c>
      <c r="CD8">
        <f t="shared" si="21"/>
        <v>231026707</v>
      </c>
      <c r="CE8" s="12" t="s">
        <v>2327</v>
      </c>
      <c r="CF8" s="22">
        <v>251149192</v>
      </c>
      <c r="CG8">
        <f t="shared" si="22"/>
        <v>251149192</v>
      </c>
      <c r="CH8" s="12" t="s">
        <v>49</v>
      </c>
      <c r="CI8" s="22">
        <v>280331363</v>
      </c>
      <c r="CJ8">
        <f t="shared" si="23"/>
        <v>280331363</v>
      </c>
      <c r="CL8" s="12" t="s">
        <v>79</v>
      </c>
      <c r="CM8" s="22">
        <v>230249534</v>
      </c>
      <c r="CN8">
        <f t="shared" si="24"/>
        <v>230249534</v>
      </c>
      <c r="CO8" s="12" t="s">
        <v>2327</v>
      </c>
      <c r="CP8" s="22">
        <v>250812274</v>
      </c>
      <c r="CQ8">
        <f t="shared" si="25"/>
        <v>250812274</v>
      </c>
      <c r="CR8" s="12" t="s">
        <v>49</v>
      </c>
      <c r="CS8" s="22">
        <v>280125390</v>
      </c>
      <c r="CT8">
        <f t="shared" si="26"/>
        <v>280125390</v>
      </c>
      <c r="CV8">
        <v>2024</v>
      </c>
      <c r="CW8">
        <f>'Domestic Summary'!G46</f>
        <v>0.25969204436981647</v>
      </c>
      <c r="CX8">
        <f>'Domestic Summary'!G47</f>
        <v>0.13558645128650579</v>
      </c>
      <c r="CY8">
        <f>'Domestic Summary'!G48</f>
        <v>0.22015787627583236</v>
      </c>
      <c r="CZ8">
        <f>'Domestic Summary'!G49</f>
        <v>0.11670560998173227</v>
      </c>
      <c r="DA8">
        <f>'Domestic Summary'!G50</f>
        <v>0.10282680655764391</v>
      </c>
      <c r="DB8">
        <f>'Domestic Summary'!G51</f>
        <v>2.9301530086501569E-2</v>
      </c>
      <c r="DC8">
        <f>'Domestic Summary'!G52</f>
        <v>2.3854328064247157E-2</v>
      </c>
      <c r="DD8">
        <f>'Domestic Summary'!G53</f>
        <v>3.496384656870951E-2</v>
      </c>
      <c r="DE8">
        <f>'Domestic Summary'!G54</f>
        <v>7.6911506809010974E-2</v>
      </c>
      <c r="EG8">
        <v>2024</v>
      </c>
      <c r="EH8">
        <f>Summary!G46</f>
        <v>0.25499632601619399</v>
      </c>
      <c r="EI8">
        <f>Summary!G47</f>
        <v>0.10112124349800207</v>
      </c>
      <c r="EJ8">
        <f>Summary!G48</f>
        <v>0.17060810335209922</v>
      </c>
      <c r="EK8">
        <f>Summary!G49</f>
        <v>0.11795279114142442</v>
      </c>
      <c r="EL8">
        <f>Summary!G50</f>
        <v>8.8142331881819636E-2</v>
      </c>
      <c r="EM8">
        <f>Summary!G51</f>
        <v>1.4592185147315598E-2</v>
      </c>
      <c r="EN8">
        <f>Summary!G52</f>
        <v>1.7343441311447869E-2</v>
      </c>
      <c r="EO8">
        <f>Summary!G53</f>
        <v>2.1585148020684616E-2</v>
      </c>
      <c r="EP8">
        <f>Summary!G54</f>
        <v>0.21365842963101256</v>
      </c>
      <c r="FA8">
        <v>2024</v>
      </c>
      <c r="FB8">
        <f>'Domestic Summary'!G104</f>
        <v>0.25838453320997767</v>
      </c>
      <c r="FC8">
        <f>'Domestic Summary'!G105</f>
        <v>0.1355781151060905</v>
      </c>
      <c r="FD8">
        <f>'Domestic Summary'!G106</f>
        <v>0.21940516118976938</v>
      </c>
      <c r="FE8">
        <f>'Domestic Summary'!G107</f>
        <v>0.11638794847545998</v>
      </c>
      <c r="FF8">
        <f>'Domestic Summary'!G108</f>
        <v>0.10250659973280919</v>
      </c>
      <c r="FG8">
        <f>'Domestic Summary'!G109</f>
        <v>2.9186456825378976E-2</v>
      </c>
      <c r="FH8">
        <f>'Domestic Summary'!G110</f>
        <v>2.3737857381533251E-2</v>
      </c>
      <c r="FI8">
        <f>'Domestic Summary'!G111</f>
        <v>3.4870005620217526E-2</v>
      </c>
      <c r="FJ8">
        <f>'Domestic Summary'!G112</f>
        <v>7.9943322458763483E-2</v>
      </c>
    </row>
    <row r="9" spans="1:166" x14ac:dyDescent="0.2">
      <c r="A9" t="str">
        <f>'Global 2025'!J9</f>
        <v>Universal</v>
      </c>
      <c r="B9">
        <f>'Global 2025'!C9</f>
        <v>636596299</v>
      </c>
      <c r="D9" t="str">
        <f>'Global 2024'!J8</f>
        <v>Warner Bros.</v>
      </c>
      <c r="E9">
        <f>'Global 2024'!C8</f>
        <v>572050016</v>
      </c>
      <c r="G9" t="str">
        <f>'Global 2023'!J8</f>
        <v>Warner Bros.</v>
      </c>
      <c r="H9">
        <f>'Global 2023'!C8</f>
        <v>634502312</v>
      </c>
      <c r="J9" s="12" t="s">
        <v>52</v>
      </c>
      <c r="K9" s="22">
        <v>1058276762</v>
      </c>
      <c r="L9">
        <f t="shared" si="0"/>
        <v>1058276762</v>
      </c>
      <c r="M9" s="12" t="s">
        <v>49</v>
      </c>
      <c r="N9" s="22">
        <v>492833608</v>
      </c>
      <c r="O9">
        <f t="shared" si="1"/>
        <v>492833608</v>
      </c>
      <c r="P9" s="12" t="s">
        <v>52</v>
      </c>
      <c r="Q9" s="22">
        <v>1222193610</v>
      </c>
      <c r="R9">
        <f t="shared" si="2"/>
        <v>1222193610</v>
      </c>
      <c r="T9" t="s">
        <v>203</v>
      </c>
      <c r="U9" t="s">
        <v>2304</v>
      </c>
      <c r="V9" t="s">
        <v>65</v>
      </c>
      <c r="W9" t="s">
        <v>2324</v>
      </c>
      <c r="AA9" t="str">
        <f>'Domestic 2025'!N9</f>
        <v>Walt Disney</v>
      </c>
      <c r="AB9">
        <f>'Domestic 2025'!F9</f>
        <v>274286610</v>
      </c>
      <c r="AD9" t="str">
        <f>'Domestic 2024'!J8</f>
        <v>Universal</v>
      </c>
      <c r="AE9">
        <f>'Domestic 2024'!F8</f>
        <v>267762265</v>
      </c>
      <c r="AG9" t="str">
        <f>'Domestic 2023'!J8</f>
        <v>Walt Disney</v>
      </c>
      <c r="AH9">
        <f>'Domestic 2023'!F8</f>
        <v>214504909</v>
      </c>
      <c r="AJ9" s="12" t="s">
        <v>79</v>
      </c>
      <c r="AK9" s="22">
        <v>231026707</v>
      </c>
      <c r="AL9">
        <f t="shared" si="3"/>
        <v>231026707</v>
      </c>
      <c r="AM9" s="12" t="s">
        <v>52</v>
      </c>
      <c r="AN9" s="22">
        <v>251149192</v>
      </c>
      <c r="AO9">
        <f t="shared" si="4"/>
        <v>251149192</v>
      </c>
      <c r="AP9" s="12" t="s">
        <v>54</v>
      </c>
      <c r="AQ9" s="22">
        <v>219664985</v>
      </c>
      <c r="AR9">
        <f t="shared" si="5"/>
        <v>219664985</v>
      </c>
      <c r="BA9" t="str">
        <f t="shared" si="6"/>
        <v>NBCUniversal (Comcast)</v>
      </c>
      <c r="BB9">
        <f t="shared" si="7"/>
        <v>636596299</v>
      </c>
      <c r="BD9" t="str">
        <f t="shared" si="8"/>
        <v>Warner Bros. Discovery</v>
      </c>
      <c r="BE9">
        <f t="shared" si="9"/>
        <v>572050016</v>
      </c>
      <c r="BG9" t="str">
        <f t="shared" si="10"/>
        <v>Warner Bros. Discovery</v>
      </c>
      <c r="BH9">
        <f t="shared" si="11"/>
        <v>634502312</v>
      </c>
      <c r="BJ9" t="str">
        <f t="shared" si="12"/>
        <v>The Walt Disney Company</v>
      </c>
      <c r="BK9">
        <f t="shared" si="13"/>
        <v>274286610</v>
      </c>
      <c r="BM9" t="str">
        <f t="shared" si="14"/>
        <v>NBCUniversal (Comcast)</v>
      </c>
      <c r="BN9">
        <f t="shared" si="15"/>
        <v>267762265</v>
      </c>
      <c r="BP9" t="str">
        <f t="shared" si="16"/>
        <v>The Walt Disney Company</v>
      </c>
      <c r="BQ9">
        <f t="shared" si="17"/>
        <v>214504909</v>
      </c>
      <c r="BS9" s="12" t="s">
        <v>79</v>
      </c>
      <c r="BT9" s="22">
        <v>475547289</v>
      </c>
      <c r="BU9">
        <f t="shared" si="18"/>
        <v>475547289</v>
      </c>
      <c r="BV9" s="12" t="s">
        <v>79</v>
      </c>
      <c r="BW9" s="22">
        <v>395986664</v>
      </c>
      <c r="BX9">
        <f t="shared" si="19"/>
        <v>395986664</v>
      </c>
      <c r="BY9" s="12" t="s">
        <v>2327</v>
      </c>
      <c r="BZ9" s="22">
        <v>1222193610</v>
      </c>
      <c r="CA9">
        <f t="shared" si="20"/>
        <v>1222193610</v>
      </c>
      <c r="CB9" s="12" t="s">
        <v>54</v>
      </c>
      <c r="CC9" s="22">
        <v>167944327</v>
      </c>
      <c r="CD9">
        <f t="shared" si="21"/>
        <v>167944327</v>
      </c>
      <c r="CE9" s="12" t="s">
        <v>79</v>
      </c>
      <c r="CF9" s="22">
        <v>204264044</v>
      </c>
      <c r="CG9">
        <f t="shared" si="22"/>
        <v>204264044</v>
      </c>
      <c r="CH9" s="12" t="s">
        <v>54</v>
      </c>
      <c r="CI9" s="22">
        <v>219664985</v>
      </c>
      <c r="CJ9">
        <f t="shared" si="23"/>
        <v>219664985</v>
      </c>
      <c r="CL9" s="12" t="s">
        <v>54</v>
      </c>
      <c r="CM9" s="22">
        <v>167842989</v>
      </c>
      <c r="CN9">
        <f t="shared" si="24"/>
        <v>167842989</v>
      </c>
      <c r="CO9" s="12" t="s">
        <v>79</v>
      </c>
      <c r="CP9" s="22">
        <v>204185865</v>
      </c>
      <c r="CQ9">
        <f t="shared" si="25"/>
        <v>204185865</v>
      </c>
      <c r="CR9" s="12" t="s">
        <v>54</v>
      </c>
      <c r="CS9" s="22">
        <v>219664985</v>
      </c>
      <c r="CT9">
        <f t="shared" si="26"/>
        <v>219664985</v>
      </c>
      <c r="CV9">
        <v>2023</v>
      </c>
      <c r="CW9">
        <f>'Domestic Summary'!K46</f>
        <v>0.21203921931554781</v>
      </c>
      <c r="CX9">
        <f>'Domestic Summary'!K47</f>
        <v>0.15816548729245941</v>
      </c>
      <c r="CY9">
        <f>'Domestic Summary'!K48</f>
        <v>0.21696923140671653</v>
      </c>
      <c r="CZ9">
        <f>'Domestic Summary'!K49</f>
        <v>0.11328817508934493</v>
      </c>
      <c r="DA9">
        <f>'Domestic Summary'!K50</f>
        <v>9.4453386324563515E-2</v>
      </c>
      <c r="DB9">
        <f>'Domestic Summary'!K51</f>
        <v>6.5574056524926747E-2</v>
      </c>
      <c r="DC9">
        <f>'Domestic Summary'!K52</f>
        <v>1.5482978593800274E-2</v>
      </c>
      <c r="DD9">
        <f>'Domestic Summary'!K53</f>
        <v>3.1335202534298744E-2</v>
      </c>
      <c r="DE9">
        <f>'Domestic Summary'!K54</f>
        <v>9.2692262918342067E-2</v>
      </c>
      <c r="EG9">
        <v>2023</v>
      </c>
      <c r="EH9">
        <f>Summary!K46</f>
        <v>0.14459784625102751</v>
      </c>
      <c r="EI9">
        <f>Summary!K47</f>
        <v>0.1538152584725018</v>
      </c>
      <c r="EJ9">
        <f>Summary!K48</f>
        <v>0.16852802802062819</v>
      </c>
      <c r="EK9">
        <f>Summary!K49</f>
        <v>7.8016716338687439E-2</v>
      </c>
      <c r="EL9">
        <f>Summary!K50</f>
        <v>7.7451568356690315E-2</v>
      </c>
      <c r="EM9">
        <f>Summary!K51</f>
        <v>4.6372189338353506E-2</v>
      </c>
      <c r="EN9">
        <f>Summary!K52</f>
        <v>1.1023748921297778E-2</v>
      </c>
      <c r="EO9">
        <f>Summary!K53</f>
        <v>1.8976358415591275E-2</v>
      </c>
      <c r="EP9">
        <f>Summary!K54</f>
        <v>0.3012182858852222</v>
      </c>
      <c r="FA9">
        <v>2023</v>
      </c>
      <c r="FB9">
        <f>'Domestic Summary'!K104</f>
        <v>0.21159798151332207</v>
      </c>
      <c r="FC9">
        <f>'Domestic Summary'!K105</f>
        <v>0.15788001594183113</v>
      </c>
      <c r="FD9">
        <f>'Domestic Summary'!K106</f>
        <v>0.21677420029260674</v>
      </c>
      <c r="FE9">
        <f>'Domestic Summary'!K107</f>
        <v>0.11314348209181921</v>
      </c>
      <c r="FF9">
        <f>'Domestic Summary'!K108</f>
        <v>9.4236452990873146E-2</v>
      </c>
      <c r="FG9">
        <f>'Domestic Summary'!K109</f>
        <v>6.5423451033275321E-2</v>
      </c>
      <c r="FH9">
        <f>'Domestic Summary'!K110</f>
        <v>1.5480276710668898E-2</v>
      </c>
      <c r="FI9">
        <f>'Domestic Summary'!K111</f>
        <v>3.1286221730151546E-2</v>
      </c>
      <c r="FJ9">
        <f>'Domestic Summary'!K112</f>
        <v>9.417791769545196E-2</v>
      </c>
    </row>
    <row r="10" spans="1:166" x14ac:dyDescent="0.2">
      <c r="A10" t="str">
        <f>'Global 2025'!J10</f>
        <v>Warner Bros.</v>
      </c>
      <c r="B10">
        <f>'Global 2025'!C10</f>
        <v>634142436</v>
      </c>
      <c r="D10" t="str">
        <f>'Global 2024'!J9</f>
        <v>Universal</v>
      </c>
      <c r="E10">
        <f>'Global 2024'!C9</f>
        <v>547946428</v>
      </c>
      <c r="G10" t="str">
        <f>'Global 2023'!J9</f>
        <v>Well Go USA</v>
      </c>
      <c r="H10">
        <f>'Global 2023'!C9</f>
        <v>615023132</v>
      </c>
      <c r="J10" s="12" t="s">
        <v>79</v>
      </c>
      <c r="K10" s="22">
        <v>475547289</v>
      </c>
      <c r="L10">
        <f t="shared" si="0"/>
        <v>475547289</v>
      </c>
      <c r="M10" s="12" t="s">
        <v>65</v>
      </c>
      <c r="N10" s="22">
        <v>417638978</v>
      </c>
      <c r="O10">
        <f t="shared" si="1"/>
        <v>417638978</v>
      </c>
      <c r="P10" s="12" t="s">
        <v>1859</v>
      </c>
      <c r="Q10" s="22">
        <v>487637474</v>
      </c>
      <c r="R10">
        <f t="shared" si="2"/>
        <v>487637474</v>
      </c>
      <c r="T10" t="s">
        <v>185</v>
      </c>
      <c r="U10" t="s">
        <v>2305</v>
      </c>
      <c r="V10" t="s">
        <v>1946</v>
      </c>
      <c r="W10" t="s">
        <v>2324</v>
      </c>
      <c r="AA10" t="str">
        <f>'Domestic 2025'!N10</f>
        <v>Universal</v>
      </c>
      <c r="AB10">
        <f>'Domestic 2025'!F10</f>
        <v>262958100</v>
      </c>
      <c r="AD10" t="str">
        <f>'Domestic 2024'!J9</f>
        <v>Warner Bros.</v>
      </c>
      <c r="AE10">
        <f>'Domestic 2024'!F9</f>
        <v>196805338</v>
      </c>
      <c r="AG10" t="str">
        <f>'Domestic 2023'!J9</f>
        <v>Lionsgate</v>
      </c>
      <c r="AH10">
        <f>'Domestic 2023'!F9</f>
        <v>187131806</v>
      </c>
      <c r="AJ10" s="12" t="s">
        <v>65</v>
      </c>
      <c r="AK10" s="22">
        <v>217958718</v>
      </c>
      <c r="AL10">
        <f t="shared" si="3"/>
        <v>217958718</v>
      </c>
      <c r="AM10" s="12" t="s">
        <v>79</v>
      </c>
      <c r="AN10" s="22">
        <v>204264044</v>
      </c>
      <c r="AO10">
        <f t="shared" si="4"/>
        <v>204264044</v>
      </c>
      <c r="AP10" s="12" t="s">
        <v>88</v>
      </c>
      <c r="AQ10" s="22">
        <v>213784152</v>
      </c>
      <c r="AR10">
        <f t="shared" si="5"/>
        <v>213784152</v>
      </c>
      <c r="BA10" t="str">
        <f t="shared" si="6"/>
        <v>Warner Bros. Discovery</v>
      </c>
      <c r="BB10">
        <f t="shared" si="7"/>
        <v>634142436</v>
      </c>
      <c r="BD10" t="str">
        <f t="shared" si="8"/>
        <v>NBCUniversal (Comcast)</v>
      </c>
      <c r="BE10">
        <f t="shared" si="9"/>
        <v>547946428</v>
      </c>
      <c r="BG10" t="str">
        <f t="shared" si="10"/>
        <v>Well Go USA</v>
      </c>
      <c r="BH10">
        <f t="shared" si="11"/>
        <v>615023132</v>
      </c>
      <c r="BJ10" t="str">
        <f t="shared" si="12"/>
        <v>NBCUniversal (Comcast)</v>
      </c>
      <c r="BK10">
        <f t="shared" si="13"/>
        <v>262958100</v>
      </c>
      <c r="BM10" t="str">
        <f t="shared" si="14"/>
        <v>Warner Bros. Discovery</v>
      </c>
      <c r="BN10">
        <f t="shared" si="15"/>
        <v>196805338</v>
      </c>
      <c r="BP10" t="str">
        <f t="shared" si="16"/>
        <v>Lionsgate Studios</v>
      </c>
      <c r="BQ10">
        <f t="shared" si="17"/>
        <v>187131806</v>
      </c>
      <c r="BS10" s="12" t="s">
        <v>260</v>
      </c>
      <c r="BT10" s="22">
        <v>324864579</v>
      </c>
      <c r="BU10">
        <f t="shared" si="18"/>
        <v>324864579</v>
      </c>
      <c r="BV10" s="12" t="s">
        <v>2327</v>
      </c>
      <c r="BW10" s="22">
        <v>333169791</v>
      </c>
      <c r="BX10">
        <f t="shared" si="19"/>
        <v>333169791</v>
      </c>
      <c r="BY10" s="12" t="s">
        <v>49</v>
      </c>
      <c r="BZ10" s="22">
        <v>500144253</v>
      </c>
      <c r="CA10">
        <f t="shared" si="20"/>
        <v>500144253</v>
      </c>
      <c r="CB10" s="12" t="s">
        <v>49</v>
      </c>
      <c r="CC10" s="22">
        <v>123596140</v>
      </c>
      <c r="CD10">
        <f t="shared" si="21"/>
        <v>123596140</v>
      </c>
      <c r="CE10" s="12" t="s">
        <v>77</v>
      </c>
      <c r="CF10" s="22">
        <v>134204278</v>
      </c>
      <c r="CG10">
        <f t="shared" si="22"/>
        <v>134204278</v>
      </c>
      <c r="CH10" s="12" t="s">
        <v>2299</v>
      </c>
      <c r="CI10" s="22">
        <v>213784152</v>
      </c>
      <c r="CJ10">
        <f t="shared" si="23"/>
        <v>213784152</v>
      </c>
      <c r="CL10" s="12" t="s">
        <v>49</v>
      </c>
      <c r="CM10" s="22">
        <v>123151877</v>
      </c>
      <c r="CN10">
        <f t="shared" si="24"/>
        <v>123151877</v>
      </c>
      <c r="CO10" s="12" t="s">
        <v>77</v>
      </c>
      <c r="CP10" s="22">
        <v>133618334</v>
      </c>
      <c r="CQ10">
        <f t="shared" si="25"/>
        <v>133618334</v>
      </c>
      <c r="CR10" s="12" t="s">
        <v>2299</v>
      </c>
      <c r="CS10" s="22">
        <v>213784152</v>
      </c>
      <c r="CT10">
        <f t="shared" si="26"/>
        <v>213784152</v>
      </c>
    </row>
    <row r="11" spans="1:166" x14ac:dyDescent="0.2">
      <c r="A11" t="str">
        <f>'Global 2025'!J11</f>
        <v>Warner Bros.</v>
      </c>
      <c r="B11">
        <f>'Global 2025'!C11</f>
        <v>618723803</v>
      </c>
      <c r="D11" t="str">
        <f>'Global 2024'!J10</f>
        <v>Paramount Pictures</v>
      </c>
      <c r="E11">
        <f>'Global 2024'!C10</f>
        <v>492162604</v>
      </c>
      <c r="G11" t="str">
        <f>'Global 2023'!J10</f>
        <v>Paramount Pictures</v>
      </c>
      <c r="H11">
        <f>'Global 2023'!C10</f>
        <v>571125435</v>
      </c>
      <c r="J11" s="12" t="s">
        <v>65</v>
      </c>
      <c r="K11" s="22">
        <v>423592331</v>
      </c>
      <c r="L11">
        <f t="shared" si="0"/>
        <v>423592331</v>
      </c>
      <c r="M11" s="12" t="s">
        <v>79</v>
      </c>
      <c r="N11" s="22">
        <v>395986664</v>
      </c>
      <c r="O11">
        <f t="shared" si="1"/>
        <v>395986664</v>
      </c>
      <c r="P11" s="12" t="s">
        <v>1693</v>
      </c>
      <c r="Q11" s="22">
        <v>311073245</v>
      </c>
      <c r="R11">
        <f t="shared" si="2"/>
        <v>311073245</v>
      </c>
      <c r="T11" t="s">
        <v>228</v>
      </c>
      <c r="U11" t="s">
        <v>2306</v>
      </c>
      <c r="V11" t="s">
        <v>26</v>
      </c>
      <c r="W11" t="s">
        <v>2325</v>
      </c>
      <c r="AA11" t="str">
        <f>'Domestic 2025'!N11</f>
        <v>20th Century Stud…</v>
      </c>
      <c r="AB11">
        <f>'Domestic 2025'!F11</f>
        <v>250353869</v>
      </c>
      <c r="AD11" t="str">
        <f>'Domestic 2024'!J10</f>
        <v>Universal</v>
      </c>
      <c r="AE11">
        <f>'Domestic 2024'!F10</f>
        <v>193590620</v>
      </c>
      <c r="AG11" t="str">
        <f>'Domestic 2023'!J10</f>
        <v>Angel Studios</v>
      </c>
      <c r="AH11">
        <f>'Domestic 2023'!F10</f>
        <v>184178046</v>
      </c>
      <c r="AJ11" s="12" t="s">
        <v>54</v>
      </c>
      <c r="AK11" s="22">
        <v>167944327</v>
      </c>
      <c r="AL11">
        <f t="shared" si="3"/>
        <v>167944327</v>
      </c>
      <c r="AM11" s="12" t="s">
        <v>65</v>
      </c>
      <c r="AN11" s="22">
        <v>143248720</v>
      </c>
      <c r="AO11">
        <f t="shared" si="4"/>
        <v>143248720</v>
      </c>
      <c r="AP11" s="12" t="s">
        <v>1693</v>
      </c>
      <c r="AQ11" s="22">
        <v>187636593</v>
      </c>
      <c r="AR11">
        <f t="shared" si="5"/>
        <v>187636593</v>
      </c>
      <c r="BA11" t="str">
        <f t="shared" si="6"/>
        <v>Warner Bros. Discovery</v>
      </c>
      <c r="BB11">
        <f t="shared" si="7"/>
        <v>618723803</v>
      </c>
      <c r="BD11" t="str">
        <f t="shared" si="8"/>
        <v>Paramount Skydance</v>
      </c>
      <c r="BE11">
        <f t="shared" si="9"/>
        <v>492162604</v>
      </c>
      <c r="BG11" t="str">
        <f t="shared" si="10"/>
        <v>Paramount Skydance</v>
      </c>
      <c r="BH11">
        <f t="shared" si="11"/>
        <v>571125435</v>
      </c>
      <c r="BJ11" t="str">
        <f t="shared" si="12"/>
        <v>The Walt Disney Company</v>
      </c>
      <c r="BK11">
        <f t="shared" si="13"/>
        <v>250353869</v>
      </c>
      <c r="BM11" t="str">
        <f t="shared" si="14"/>
        <v>NBCUniversal (Comcast)</v>
      </c>
      <c r="BN11">
        <f t="shared" si="15"/>
        <v>193590620</v>
      </c>
      <c r="BP11" t="str">
        <f t="shared" si="16"/>
        <v>Angel Studios</v>
      </c>
      <c r="BQ11">
        <f t="shared" si="17"/>
        <v>184178046</v>
      </c>
      <c r="BS11" s="12" t="s">
        <v>125</v>
      </c>
      <c r="BT11" s="22">
        <v>219767043</v>
      </c>
      <c r="BU11">
        <f t="shared" si="18"/>
        <v>219767043</v>
      </c>
      <c r="BV11" s="12" t="s">
        <v>2301</v>
      </c>
      <c r="BW11" s="22">
        <v>301257122</v>
      </c>
      <c r="BX11">
        <f t="shared" si="19"/>
        <v>301257122</v>
      </c>
      <c r="BY11" s="12" t="s">
        <v>1859</v>
      </c>
      <c r="BZ11" s="22">
        <v>487637474</v>
      </c>
      <c r="CA11">
        <f t="shared" si="20"/>
        <v>487637474</v>
      </c>
      <c r="CB11" s="12" t="s">
        <v>77</v>
      </c>
      <c r="CC11" s="22">
        <v>104352652</v>
      </c>
      <c r="CD11">
        <f t="shared" si="21"/>
        <v>104352652</v>
      </c>
      <c r="CE11" s="12" t="s">
        <v>256</v>
      </c>
      <c r="CF11" s="22">
        <v>110288166</v>
      </c>
      <c r="CG11">
        <f t="shared" si="22"/>
        <v>110288166</v>
      </c>
      <c r="CH11" s="12" t="s">
        <v>79</v>
      </c>
      <c r="CI11" s="22">
        <v>138706652</v>
      </c>
      <c r="CJ11">
        <f t="shared" si="23"/>
        <v>138706652</v>
      </c>
      <c r="CL11" s="12" t="s">
        <v>77</v>
      </c>
      <c r="CM11" s="22">
        <v>102759319</v>
      </c>
      <c r="CN11">
        <f t="shared" si="24"/>
        <v>102759319</v>
      </c>
      <c r="CO11" s="12" t="s">
        <v>256</v>
      </c>
      <c r="CP11" s="22">
        <v>106927161</v>
      </c>
      <c r="CQ11">
        <f t="shared" si="25"/>
        <v>106927161</v>
      </c>
      <c r="CR11" s="12" t="s">
        <v>79</v>
      </c>
      <c r="CS11" s="22">
        <v>138412235</v>
      </c>
      <c r="CT11">
        <f t="shared" si="26"/>
        <v>138412235</v>
      </c>
    </row>
    <row r="12" spans="1:166" x14ac:dyDescent="0.2">
      <c r="A12" t="str">
        <f>'Global 2025'!J12</f>
        <v>Paramount Pictures</v>
      </c>
      <c r="B12">
        <f>'Global 2025'!C12</f>
        <v>598767057</v>
      </c>
      <c r="D12" t="str">
        <f>'Global 2024'!J11</f>
        <v>Sony Pictures</v>
      </c>
      <c r="E12">
        <f>'Global 2024'!C11</f>
        <v>478937618</v>
      </c>
      <c r="G12" t="str">
        <f>'Global 2023'!J11</f>
        <v>Walt Disney</v>
      </c>
      <c r="H12">
        <f>'Global 2023'!C11</f>
        <v>569626289</v>
      </c>
      <c r="J12" s="12" t="s">
        <v>260</v>
      </c>
      <c r="K12" s="22">
        <v>324864579</v>
      </c>
      <c r="L12">
        <f t="shared" si="0"/>
        <v>324864579</v>
      </c>
      <c r="M12" s="12" t="s">
        <v>52</v>
      </c>
      <c r="N12" s="22">
        <v>333169791</v>
      </c>
      <c r="O12">
        <f t="shared" si="1"/>
        <v>333169791</v>
      </c>
      <c r="P12" s="12" t="s">
        <v>23</v>
      </c>
      <c r="Q12" s="22">
        <v>293869835</v>
      </c>
      <c r="R12">
        <f t="shared" si="2"/>
        <v>293869835</v>
      </c>
      <c r="T12" t="s">
        <v>162</v>
      </c>
      <c r="U12" t="s">
        <v>2307</v>
      </c>
      <c r="V12" t="s">
        <v>425</v>
      </c>
      <c r="W12" t="s">
        <v>2325</v>
      </c>
      <c r="AA12" t="str">
        <f>'Domestic 2025'!N12</f>
        <v>Walt Disney</v>
      </c>
      <c r="AB12">
        <f>'Domestic 2025'!F12</f>
        <v>200500001</v>
      </c>
      <c r="AD12" t="str">
        <f>'Domestic 2024'!J11</f>
        <v>Sony Pictures</v>
      </c>
      <c r="AE12">
        <f>'Domestic 2024'!F11</f>
        <v>193573217</v>
      </c>
      <c r="AG12" t="str">
        <f>'Domestic 2023'!J11</f>
        <v>AMC Theatres Dist…</v>
      </c>
      <c r="AH12">
        <f>'Domestic 2023'!F11</f>
        <v>180560779</v>
      </c>
      <c r="AJ12" s="12" t="s">
        <v>49</v>
      </c>
      <c r="AK12" s="22">
        <v>123549330</v>
      </c>
      <c r="AL12">
        <f t="shared" si="3"/>
        <v>123549330</v>
      </c>
      <c r="AM12" s="12" t="s">
        <v>77</v>
      </c>
      <c r="AN12" s="22">
        <v>134204278</v>
      </c>
      <c r="AO12">
        <f t="shared" si="4"/>
        <v>134204278</v>
      </c>
      <c r="AP12" s="12" t="s">
        <v>79</v>
      </c>
      <c r="AQ12" s="22">
        <v>138706652</v>
      </c>
      <c r="AR12">
        <f t="shared" si="5"/>
        <v>138706652</v>
      </c>
      <c r="BA12" t="str">
        <f t="shared" si="6"/>
        <v>Paramount Skydance</v>
      </c>
      <c r="BB12">
        <f t="shared" si="7"/>
        <v>598767057</v>
      </c>
      <c r="BD12" t="str">
        <f t="shared" si="8"/>
        <v>Sony Pictures Entertainment</v>
      </c>
      <c r="BE12">
        <f t="shared" si="9"/>
        <v>478937618</v>
      </c>
      <c r="BG12" t="str">
        <f t="shared" si="10"/>
        <v>The Walt Disney Company</v>
      </c>
      <c r="BH12">
        <f t="shared" si="11"/>
        <v>569626289</v>
      </c>
      <c r="BJ12" t="str">
        <f t="shared" si="12"/>
        <v>The Walt Disney Company</v>
      </c>
      <c r="BK12">
        <f t="shared" si="13"/>
        <v>200500001</v>
      </c>
      <c r="BM12" t="str">
        <f t="shared" si="14"/>
        <v>Sony Pictures Entertainment</v>
      </c>
      <c r="BN12">
        <f t="shared" si="15"/>
        <v>193573217</v>
      </c>
      <c r="BP12" t="str">
        <f t="shared" si="16"/>
        <v>AMC Theatres Distribution</v>
      </c>
      <c r="BQ12">
        <f t="shared" si="17"/>
        <v>180560779</v>
      </c>
      <c r="BS12" s="12" t="s">
        <v>77</v>
      </c>
      <c r="BT12" s="22">
        <v>211450618</v>
      </c>
      <c r="BU12">
        <f t="shared" si="18"/>
        <v>211450618</v>
      </c>
      <c r="BV12" s="12" t="s">
        <v>77</v>
      </c>
      <c r="BW12" s="22">
        <v>220210579</v>
      </c>
      <c r="BX12">
        <f t="shared" si="19"/>
        <v>220210579</v>
      </c>
      <c r="BY12" s="12" t="s">
        <v>79</v>
      </c>
      <c r="BZ12" s="22">
        <v>290543873</v>
      </c>
      <c r="CA12">
        <f t="shared" si="20"/>
        <v>290543873</v>
      </c>
      <c r="CB12" s="12" t="s">
        <v>2302</v>
      </c>
      <c r="CC12" s="22">
        <v>52321724</v>
      </c>
      <c r="CD12">
        <f t="shared" si="21"/>
        <v>52321724</v>
      </c>
      <c r="CE12" s="12" t="s">
        <v>54</v>
      </c>
      <c r="CF12" s="22">
        <v>64669531</v>
      </c>
      <c r="CG12">
        <f t="shared" si="22"/>
        <v>64669531</v>
      </c>
      <c r="CH12" s="12" t="s">
        <v>256</v>
      </c>
      <c r="CI12" s="22">
        <v>60374133</v>
      </c>
      <c r="CJ12">
        <f t="shared" si="23"/>
        <v>60374133</v>
      </c>
      <c r="CL12" s="12" t="s">
        <v>2302</v>
      </c>
      <c r="CM12" s="22">
        <v>51757684</v>
      </c>
      <c r="CN12">
        <f t="shared" si="24"/>
        <v>51757684</v>
      </c>
      <c r="CO12" s="12" t="s">
        <v>54</v>
      </c>
      <c r="CP12" s="22">
        <v>64475841</v>
      </c>
      <c r="CQ12">
        <f t="shared" si="25"/>
        <v>64475841</v>
      </c>
      <c r="CR12" s="12" t="s">
        <v>256</v>
      </c>
      <c r="CS12" s="22">
        <v>59449108</v>
      </c>
      <c r="CT12">
        <f t="shared" si="26"/>
        <v>59449108</v>
      </c>
    </row>
    <row r="13" spans="1:166" x14ac:dyDescent="0.2">
      <c r="A13" t="str">
        <f>'Global 2025'!J13</f>
        <v>Universal</v>
      </c>
      <c r="B13">
        <f>'Global 2025'!C13</f>
        <v>540807925</v>
      </c>
      <c r="D13" t="str">
        <f>'Global 2024'!J12</f>
        <v>Paramount Pictures</v>
      </c>
      <c r="E13">
        <f>'Global 2024'!C12</f>
        <v>462180717</v>
      </c>
      <c r="G13" t="str">
        <f>'Global 2023'!J12</f>
        <v>Other</v>
      </c>
      <c r="H13">
        <f>'Global 2023'!C12</f>
        <v>532600264</v>
      </c>
      <c r="J13" s="12" t="s">
        <v>125</v>
      </c>
      <c r="K13" s="22">
        <v>219767043</v>
      </c>
      <c r="L13">
        <f t="shared" si="0"/>
        <v>219767043</v>
      </c>
      <c r="M13" s="12" t="s">
        <v>182</v>
      </c>
      <c r="N13" s="22">
        <v>301257122</v>
      </c>
      <c r="O13">
        <f t="shared" si="1"/>
        <v>301257122</v>
      </c>
      <c r="P13" s="12" t="s">
        <v>79</v>
      </c>
      <c r="Q13" s="22">
        <v>290543873</v>
      </c>
      <c r="R13">
        <f t="shared" si="2"/>
        <v>290543873</v>
      </c>
      <c r="T13" t="s">
        <v>443</v>
      </c>
      <c r="U13" t="s">
        <v>2308</v>
      </c>
      <c r="V13" t="s">
        <v>33</v>
      </c>
      <c r="W13" t="s">
        <v>2326</v>
      </c>
      <c r="AA13" t="str">
        <f>'Domestic 2025'!N13</f>
        <v>Paramount Pictures</v>
      </c>
      <c r="AB13">
        <f>'Domestic 2025'!F13</f>
        <v>197413515</v>
      </c>
      <c r="AD13" t="str">
        <f>'Domestic 2024'!J12</f>
        <v>20th Century Stud…</v>
      </c>
      <c r="AE13">
        <f>'Domestic 2024'!F12</f>
        <v>171130165</v>
      </c>
      <c r="AG13" t="str">
        <f>'Domestic 2023'!J12</f>
        <v>Walt Disney</v>
      </c>
      <c r="AH13">
        <f>'Domestic 2023'!F12</f>
        <v>174480468</v>
      </c>
      <c r="AJ13" s="12" t="s">
        <v>77</v>
      </c>
      <c r="AK13" s="22">
        <v>104352652</v>
      </c>
      <c r="AL13">
        <f t="shared" si="3"/>
        <v>104352652</v>
      </c>
      <c r="AM13" s="12" t="s">
        <v>256</v>
      </c>
      <c r="AN13" s="22">
        <v>110288166</v>
      </c>
      <c r="AO13">
        <f t="shared" si="4"/>
        <v>110288166</v>
      </c>
      <c r="AP13" s="12" t="s">
        <v>65</v>
      </c>
      <c r="AQ13" s="22">
        <v>116790080</v>
      </c>
      <c r="AR13">
        <f t="shared" si="5"/>
        <v>116790080</v>
      </c>
      <c r="BA13" t="str">
        <f t="shared" si="6"/>
        <v>NBCUniversal (Comcast)</v>
      </c>
      <c r="BB13">
        <f t="shared" si="7"/>
        <v>540807925</v>
      </c>
      <c r="BD13" t="str">
        <f t="shared" si="8"/>
        <v>Paramount Skydance</v>
      </c>
      <c r="BE13">
        <f t="shared" si="9"/>
        <v>462180717</v>
      </c>
      <c r="BG13" t="str">
        <f t="shared" si="10"/>
        <v>Other</v>
      </c>
      <c r="BH13">
        <f t="shared" si="11"/>
        <v>532600264</v>
      </c>
      <c r="BJ13" t="str">
        <f t="shared" si="12"/>
        <v>Paramount Skydance</v>
      </c>
      <c r="BK13">
        <f t="shared" si="13"/>
        <v>197413515</v>
      </c>
      <c r="BM13" t="str">
        <f t="shared" si="14"/>
        <v>The Walt Disney Company</v>
      </c>
      <c r="BN13">
        <f t="shared" si="15"/>
        <v>171130165</v>
      </c>
      <c r="BP13" t="str">
        <f t="shared" si="16"/>
        <v>The Walt Disney Company</v>
      </c>
      <c r="BQ13">
        <f t="shared" si="17"/>
        <v>174480468</v>
      </c>
      <c r="BS13" s="12" t="s">
        <v>49</v>
      </c>
      <c r="BT13" s="22">
        <v>204399704</v>
      </c>
      <c r="BU13">
        <f t="shared" si="18"/>
        <v>204399704</v>
      </c>
      <c r="BV13" s="12" t="s">
        <v>260</v>
      </c>
      <c r="BW13" s="22">
        <v>173720348</v>
      </c>
      <c r="BX13">
        <f t="shared" si="19"/>
        <v>173720348</v>
      </c>
      <c r="BY13" s="12" t="s">
        <v>54</v>
      </c>
      <c r="BZ13" s="22">
        <v>288457085</v>
      </c>
      <c r="CA13">
        <f t="shared" si="20"/>
        <v>288457085</v>
      </c>
      <c r="CB13" s="12" t="s">
        <v>125</v>
      </c>
      <c r="CC13" s="22">
        <v>45341684</v>
      </c>
      <c r="CD13">
        <f t="shared" si="21"/>
        <v>45341684</v>
      </c>
      <c r="CE13" s="12" t="s">
        <v>219</v>
      </c>
      <c r="CF13" s="22">
        <v>53981071</v>
      </c>
      <c r="CG13">
        <f t="shared" si="22"/>
        <v>53981071</v>
      </c>
      <c r="CH13" s="12" t="s">
        <v>139</v>
      </c>
      <c r="CI13" s="22">
        <v>47715688</v>
      </c>
      <c r="CJ13">
        <f t="shared" si="23"/>
        <v>47715688</v>
      </c>
      <c r="CL13" s="12" t="s">
        <v>125</v>
      </c>
      <c r="CM13" s="22">
        <v>43150420</v>
      </c>
      <c r="CN13">
        <f t="shared" si="24"/>
        <v>43150420</v>
      </c>
      <c r="CO13" s="12" t="s">
        <v>219</v>
      </c>
      <c r="CP13" s="22">
        <v>53981071</v>
      </c>
      <c r="CQ13">
        <f t="shared" si="25"/>
        <v>53981071</v>
      </c>
      <c r="CR13" s="12" t="s">
        <v>139</v>
      </c>
      <c r="CS13" s="22">
        <v>47715688</v>
      </c>
      <c r="CT13">
        <f t="shared" si="26"/>
        <v>47715688</v>
      </c>
    </row>
    <row r="14" spans="1:166" x14ac:dyDescent="0.2">
      <c r="A14" t="str">
        <f>'Global 2025'!J14</f>
        <v>Walt Disney</v>
      </c>
      <c r="B14">
        <f>'Global 2025'!C14</f>
        <v>521858728</v>
      </c>
      <c r="D14" t="str">
        <f>'Global 2024'!J13</f>
        <v>Warner Bros.</v>
      </c>
      <c r="E14">
        <f>'Global 2024'!C13</f>
        <v>452000435</v>
      </c>
      <c r="G14" t="str">
        <f>'Global 2023'!J13</f>
        <v>Walt Disney</v>
      </c>
      <c r="H14">
        <f>'Global 2023'!C13</f>
        <v>496444308</v>
      </c>
      <c r="J14" s="12" t="s">
        <v>77</v>
      </c>
      <c r="K14" s="22">
        <v>211450618</v>
      </c>
      <c r="L14">
        <f t="shared" si="0"/>
        <v>211450618</v>
      </c>
      <c r="M14" s="12" t="s">
        <v>77</v>
      </c>
      <c r="N14" s="22">
        <v>220210579</v>
      </c>
      <c r="O14">
        <f t="shared" si="1"/>
        <v>220210579</v>
      </c>
      <c r="P14" s="12" t="s">
        <v>54</v>
      </c>
      <c r="Q14" s="22">
        <v>288457085</v>
      </c>
      <c r="R14">
        <f t="shared" si="2"/>
        <v>288457085</v>
      </c>
      <c r="T14" t="s">
        <v>147</v>
      </c>
      <c r="U14" t="s">
        <v>2309</v>
      </c>
      <c r="V14" t="s">
        <v>2298</v>
      </c>
      <c r="W14" t="s">
        <v>2326</v>
      </c>
      <c r="AA14" t="str">
        <f>'Domestic 2025'!N14</f>
        <v>Walt Disney</v>
      </c>
      <c r="AB14">
        <f>'Domestic 2025'!F14</f>
        <v>190274328</v>
      </c>
      <c r="AD14" t="str">
        <f>'Domestic 2024'!J13</f>
        <v>Paramount Pictures</v>
      </c>
      <c r="AE14">
        <f>'Domestic 2024'!F13</f>
        <v>164554921</v>
      </c>
      <c r="AG14" t="str">
        <f>'Domestic 2023'!J13</f>
        <v>Paramount Pictures</v>
      </c>
      <c r="AH14">
        <f>'Domestic 2023'!F13</f>
        <v>172640980</v>
      </c>
      <c r="AJ14" s="12" t="s">
        <v>67</v>
      </c>
      <c r="AK14" s="22">
        <v>73377390</v>
      </c>
      <c r="AL14">
        <f t="shared" si="3"/>
        <v>73377390</v>
      </c>
      <c r="AM14" s="12" t="s">
        <v>67</v>
      </c>
      <c r="AN14" s="22">
        <v>69178414</v>
      </c>
      <c r="AO14">
        <f t="shared" si="4"/>
        <v>69178414</v>
      </c>
      <c r="AP14" s="12" t="s">
        <v>256</v>
      </c>
      <c r="AQ14" s="22">
        <v>60374133</v>
      </c>
      <c r="AR14">
        <f t="shared" si="5"/>
        <v>60374133</v>
      </c>
      <c r="BA14" t="str">
        <f t="shared" si="6"/>
        <v>The Walt Disney Company</v>
      </c>
      <c r="BB14">
        <f t="shared" si="7"/>
        <v>521858728</v>
      </c>
      <c r="BD14" t="str">
        <f t="shared" si="8"/>
        <v>Warner Bros. Discovery</v>
      </c>
      <c r="BE14">
        <f t="shared" si="9"/>
        <v>452000435</v>
      </c>
      <c r="BG14" t="str">
        <f t="shared" si="10"/>
        <v>The Walt Disney Company</v>
      </c>
      <c r="BH14">
        <f t="shared" si="11"/>
        <v>496444308</v>
      </c>
      <c r="BJ14" t="str">
        <f t="shared" si="12"/>
        <v>The Walt Disney Company</v>
      </c>
      <c r="BK14">
        <f t="shared" si="13"/>
        <v>190274328</v>
      </c>
      <c r="BM14" t="str">
        <f t="shared" si="14"/>
        <v>Paramount Skydance</v>
      </c>
      <c r="BN14">
        <f t="shared" si="15"/>
        <v>164554921</v>
      </c>
      <c r="BP14" t="str">
        <f t="shared" si="16"/>
        <v>Paramount Skydance</v>
      </c>
      <c r="BQ14">
        <f t="shared" si="17"/>
        <v>172640980</v>
      </c>
      <c r="BS14" s="12" t="s">
        <v>54</v>
      </c>
      <c r="BT14" s="22">
        <v>197413477</v>
      </c>
      <c r="BU14">
        <f t="shared" si="18"/>
        <v>197413477</v>
      </c>
      <c r="BV14" s="12" t="s">
        <v>219</v>
      </c>
      <c r="BW14" s="22">
        <v>89169769</v>
      </c>
      <c r="BX14">
        <f t="shared" si="19"/>
        <v>89169769</v>
      </c>
      <c r="BY14" s="12" t="s">
        <v>125</v>
      </c>
      <c r="BZ14" s="22">
        <v>282996427</v>
      </c>
      <c r="CA14">
        <f t="shared" si="20"/>
        <v>282996427</v>
      </c>
      <c r="CB14" s="12" t="s">
        <v>2299</v>
      </c>
      <c r="CC14" s="22">
        <v>34062774</v>
      </c>
      <c r="CD14">
        <f t="shared" si="21"/>
        <v>34062774</v>
      </c>
      <c r="CE14" s="12" t="s">
        <v>2301</v>
      </c>
      <c r="CF14" s="22">
        <v>46333871</v>
      </c>
      <c r="CG14">
        <f t="shared" si="22"/>
        <v>46333871</v>
      </c>
      <c r="CH14" s="12" t="s">
        <v>1026</v>
      </c>
      <c r="CI14" s="22">
        <v>45580412</v>
      </c>
      <c r="CJ14">
        <f t="shared" si="23"/>
        <v>45580412</v>
      </c>
      <c r="CL14" s="12" t="s">
        <v>2299</v>
      </c>
      <c r="CM14" s="22">
        <v>34062774</v>
      </c>
      <c r="CN14">
        <f t="shared" si="24"/>
        <v>34062774</v>
      </c>
      <c r="CO14" s="12" t="s">
        <v>2301</v>
      </c>
      <c r="CP14" s="22">
        <v>46333871</v>
      </c>
      <c r="CQ14">
        <f t="shared" si="25"/>
        <v>46333871</v>
      </c>
      <c r="CR14" s="12" t="s">
        <v>1026</v>
      </c>
      <c r="CS14" s="22">
        <v>45580412</v>
      </c>
      <c r="CT14">
        <f t="shared" si="26"/>
        <v>45580412</v>
      </c>
    </row>
    <row r="15" spans="1:166" x14ac:dyDescent="0.2">
      <c r="A15" t="str">
        <f>'Global 2025'!J15</f>
        <v>Other</v>
      </c>
      <c r="B15">
        <f>'Global 2025'!C15</f>
        <v>500282092</v>
      </c>
      <c r="D15" t="str">
        <f>'Global 2024'!J14</f>
        <v>Sony Pictures</v>
      </c>
      <c r="E15">
        <f>'Global 2024'!C14</f>
        <v>433606094</v>
      </c>
      <c r="G15" t="str">
        <f>'Global 2023'!J14</f>
        <v>CMC Pictures</v>
      </c>
      <c r="H15">
        <f>'Global 2023'!C14</f>
        <v>487637474</v>
      </c>
      <c r="J15" s="12" t="s">
        <v>49</v>
      </c>
      <c r="K15" s="22">
        <v>204399704</v>
      </c>
      <c r="L15">
        <f t="shared" si="0"/>
        <v>204399704</v>
      </c>
      <c r="M15" s="12" t="s">
        <v>67</v>
      </c>
      <c r="N15" s="22">
        <v>181763188</v>
      </c>
      <c r="O15">
        <f t="shared" si="1"/>
        <v>181763188</v>
      </c>
      <c r="P15" s="12" t="s">
        <v>125</v>
      </c>
      <c r="Q15" s="22">
        <v>282996427</v>
      </c>
      <c r="R15">
        <f t="shared" si="2"/>
        <v>282996427</v>
      </c>
      <c r="V15" t="s">
        <v>590</v>
      </c>
      <c r="W15" t="s">
        <v>2326</v>
      </c>
      <c r="AA15" t="str">
        <f>'Domestic 2025'!N15</f>
        <v>Warner Bros.</v>
      </c>
      <c r="AB15">
        <f>'Domestic 2025'!F15</f>
        <v>189642436</v>
      </c>
      <c r="AD15" t="str">
        <f>'Domestic 2024'!J14</f>
        <v>Paramount Pictures</v>
      </c>
      <c r="AE15">
        <f>'Domestic 2024'!F14</f>
        <v>151558894</v>
      </c>
      <c r="AG15" t="str">
        <f>'Domestic 2023'!J14</f>
        <v>Lionsgate</v>
      </c>
      <c r="AH15">
        <f>'Domestic 2023'!F14</f>
        <v>159719625</v>
      </c>
      <c r="AJ15" s="12" t="s">
        <v>112</v>
      </c>
      <c r="AK15" s="22">
        <v>52321724</v>
      </c>
      <c r="AL15">
        <f t="shared" si="3"/>
        <v>52321724</v>
      </c>
      <c r="AM15" s="12" t="s">
        <v>54</v>
      </c>
      <c r="AN15" s="22">
        <v>64669531</v>
      </c>
      <c r="AO15">
        <f t="shared" si="4"/>
        <v>64669531</v>
      </c>
      <c r="AP15" s="12" t="s">
        <v>1717</v>
      </c>
      <c r="AQ15" s="22">
        <v>52460106</v>
      </c>
      <c r="AR15">
        <f t="shared" si="5"/>
        <v>52460106</v>
      </c>
      <c r="BA15" t="str">
        <f t="shared" si="6"/>
        <v>Other</v>
      </c>
      <c r="BB15">
        <f t="shared" si="7"/>
        <v>500282092</v>
      </c>
      <c r="BD15" t="str">
        <f t="shared" si="8"/>
        <v>Sony Pictures Entertainment</v>
      </c>
      <c r="BE15">
        <f t="shared" si="9"/>
        <v>433606094</v>
      </c>
      <c r="BG15" t="str">
        <f t="shared" si="10"/>
        <v>CMC Pictures</v>
      </c>
      <c r="BH15">
        <f t="shared" si="11"/>
        <v>487637474</v>
      </c>
      <c r="BJ15" t="str">
        <f t="shared" si="12"/>
        <v>Warner Bros. Discovery</v>
      </c>
      <c r="BK15">
        <f t="shared" si="13"/>
        <v>189642436</v>
      </c>
      <c r="BM15" t="str">
        <f t="shared" si="14"/>
        <v>Paramount Skydance</v>
      </c>
      <c r="BN15">
        <f t="shared" si="15"/>
        <v>151558894</v>
      </c>
      <c r="BP15" t="str">
        <f t="shared" si="16"/>
        <v>Lionsgate Studios</v>
      </c>
      <c r="BQ15">
        <f t="shared" si="17"/>
        <v>159719625</v>
      </c>
      <c r="BS15" s="12" t="s">
        <v>139</v>
      </c>
      <c r="BT15" s="22">
        <v>150150657</v>
      </c>
      <c r="BU15">
        <f t="shared" si="18"/>
        <v>150150657</v>
      </c>
      <c r="BV15" s="12" t="s">
        <v>1149</v>
      </c>
      <c r="BW15" s="22">
        <v>80426848</v>
      </c>
      <c r="BX15">
        <f t="shared" si="19"/>
        <v>80426848</v>
      </c>
      <c r="BY15" s="12" t="s">
        <v>139</v>
      </c>
      <c r="BZ15" s="22">
        <v>171309867</v>
      </c>
      <c r="CA15">
        <f t="shared" si="20"/>
        <v>171309867</v>
      </c>
      <c r="CB15" s="12" t="s">
        <v>99</v>
      </c>
      <c r="CC15" s="22">
        <v>26800000</v>
      </c>
      <c r="CD15">
        <f t="shared" si="21"/>
        <v>26800000</v>
      </c>
      <c r="CE15" s="12" t="s">
        <v>992</v>
      </c>
      <c r="CF15" s="22">
        <v>29397140</v>
      </c>
      <c r="CG15">
        <f t="shared" si="22"/>
        <v>29397140</v>
      </c>
      <c r="CH15" s="12" t="s">
        <v>125</v>
      </c>
      <c r="CI15" s="22">
        <v>37549611</v>
      </c>
      <c r="CJ15">
        <f t="shared" si="23"/>
        <v>37549611</v>
      </c>
      <c r="CL15" s="12" t="s">
        <v>99</v>
      </c>
      <c r="CM15" s="22">
        <v>26800000</v>
      </c>
      <c r="CN15">
        <f t="shared" si="24"/>
        <v>26800000</v>
      </c>
      <c r="CO15" s="12" t="s">
        <v>992</v>
      </c>
      <c r="CP15" s="22">
        <v>29397140</v>
      </c>
      <c r="CQ15">
        <f t="shared" si="25"/>
        <v>29397140</v>
      </c>
      <c r="CR15" s="12" t="s">
        <v>125</v>
      </c>
      <c r="CS15" s="22">
        <v>37138424</v>
      </c>
      <c r="CT15">
        <f t="shared" si="26"/>
        <v>37138424</v>
      </c>
    </row>
    <row r="16" spans="1:166" x14ac:dyDescent="0.2">
      <c r="A16" t="str">
        <f>'Global 2025'!J16</f>
        <v>Warner Bros.</v>
      </c>
      <c r="B16">
        <f>'Global 2025'!C16</f>
        <v>499256445</v>
      </c>
      <c r="D16" t="str">
        <f>'Global 2024'!J15</f>
        <v>Other</v>
      </c>
      <c r="E16">
        <f>'Global 2024'!C15</f>
        <v>422878491</v>
      </c>
      <c r="G16" t="str">
        <f>'Global 2023'!J15</f>
        <v>Walt Disney</v>
      </c>
      <c r="H16">
        <f>'Global 2023'!C15</f>
        <v>476071180</v>
      </c>
      <c r="J16" s="12" t="s">
        <v>54</v>
      </c>
      <c r="K16" s="22">
        <v>197413477</v>
      </c>
      <c r="L16">
        <f t="shared" si="0"/>
        <v>197413477</v>
      </c>
      <c r="M16" s="12" t="s">
        <v>260</v>
      </c>
      <c r="N16" s="22">
        <v>173720348</v>
      </c>
      <c r="O16">
        <f t="shared" si="1"/>
        <v>173720348</v>
      </c>
      <c r="P16" s="12" t="s">
        <v>65</v>
      </c>
      <c r="Q16" s="22">
        <v>189578018</v>
      </c>
      <c r="R16">
        <f t="shared" si="2"/>
        <v>189578018</v>
      </c>
      <c r="V16" t="s">
        <v>423</v>
      </c>
      <c r="W16" t="s">
        <v>2326</v>
      </c>
      <c r="AA16" t="str">
        <f>'Domestic 2025'!N16</f>
        <v>Warner Bros.</v>
      </c>
      <c r="AB16">
        <f>'Domestic 2025'!F16</f>
        <v>177756445</v>
      </c>
      <c r="AD16" t="str">
        <f>'Domestic 2024'!J15</f>
        <v>Sony Pictures</v>
      </c>
      <c r="AE16">
        <f>'Domestic 2024'!F15</f>
        <v>148518266</v>
      </c>
      <c r="AG16" t="str">
        <f>'Domestic 2023'!J15</f>
        <v>Paramount Pictures</v>
      </c>
      <c r="AH16">
        <f>'Domestic 2023'!F15</f>
        <v>157341749</v>
      </c>
      <c r="AJ16" s="12" t="s">
        <v>135</v>
      </c>
      <c r="AK16" s="22">
        <v>49945605</v>
      </c>
      <c r="AL16">
        <f t="shared" si="3"/>
        <v>49945605</v>
      </c>
      <c r="AM16" s="12" t="s">
        <v>219</v>
      </c>
      <c r="AN16" s="22">
        <v>53981071</v>
      </c>
      <c r="AO16">
        <f t="shared" si="4"/>
        <v>53981071</v>
      </c>
      <c r="AP16" s="12" t="s">
        <v>139</v>
      </c>
      <c r="AQ16" s="22">
        <v>47715688</v>
      </c>
      <c r="AR16">
        <f t="shared" si="5"/>
        <v>47715688</v>
      </c>
      <c r="BA16" t="str">
        <f t="shared" si="6"/>
        <v>Warner Bros. Discovery</v>
      </c>
      <c r="BB16">
        <f t="shared" si="7"/>
        <v>499256445</v>
      </c>
      <c r="BD16" t="str">
        <f t="shared" si="8"/>
        <v>Other</v>
      </c>
      <c r="BE16">
        <f t="shared" si="9"/>
        <v>422878491</v>
      </c>
      <c r="BG16" t="str">
        <f t="shared" si="10"/>
        <v>The Walt Disney Company</v>
      </c>
      <c r="BH16">
        <f t="shared" si="11"/>
        <v>476071180</v>
      </c>
      <c r="BJ16" t="str">
        <f t="shared" si="12"/>
        <v>Warner Bros. Discovery</v>
      </c>
      <c r="BK16">
        <f t="shared" si="13"/>
        <v>177756445</v>
      </c>
      <c r="BM16" t="str">
        <f t="shared" si="14"/>
        <v>Sony Pictures Entertainment</v>
      </c>
      <c r="BN16">
        <f t="shared" si="15"/>
        <v>148518266</v>
      </c>
      <c r="BP16" t="str">
        <f t="shared" si="16"/>
        <v>Paramount Skydance</v>
      </c>
      <c r="BQ16">
        <f t="shared" si="17"/>
        <v>157341749</v>
      </c>
      <c r="BS16" s="12" t="s">
        <v>2299</v>
      </c>
      <c r="BT16" s="22">
        <v>50062774</v>
      </c>
      <c r="BU16">
        <f t="shared" si="18"/>
        <v>50062774</v>
      </c>
      <c r="BV16" s="12" t="s">
        <v>175</v>
      </c>
      <c r="BW16" s="22">
        <v>77316812</v>
      </c>
      <c r="BX16">
        <f t="shared" si="19"/>
        <v>77316812</v>
      </c>
      <c r="BY16" s="12" t="s">
        <v>1026</v>
      </c>
      <c r="BZ16" s="22">
        <v>113952193</v>
      </c>
      <c r="CA16">
        <f t="shared" si="20"/>
        <v>113952193</v>
      </c>
      <c r="CB16" s="12" t="s">
        <v>831</v>
      </c>
      <c r="CC16" s="22">
        <v>25925670</v>
      </c>
      <c r="CD16">
        <f t="shared" si="21"/>
        <v>0</v>
      </c>
      <c r="CE16" s="12" t="s">
        <v>197</v>
      </c>
      <c r="CF16" s="22">
        <v>23289836</v>
      </c>
      <c r="CG16">
        <f t="shared" si="22"/>
        <v>23289836</v>
      </c>
      <c r="CH16" s="12" t="s">
        <v>77</v>
      </c>
      <c r="CI16" s="22">
        <v>31593941</v>
      </c>
      <c r="CJ16">
        <f t="shared" si="23"/>
        <v>31593941</v>
      </c>
      <c r="CL16" s="12" t="s">
        <v>831</v>
      </c>
      <c r="CM16" s="22">
        <v>25461774</v>
      </c>
      <c r="CN16">
        <f t="shared" si="24"/>
        <v>0</v>
      </c>
      <c r="CO16" s="12" t="s">
        <v>197</v>
      </c>
      <c r="CP16" s="22">
        <v>23289836</v>
      </c>
      <c r="CQ16">
        <f t="shared" si="25"/>
        <v>23289836</v>
      </c>
      <c r="CR16" s="12" t="s">
        <v>77</v>
      </c>
      <c r="CS16" s="22">
        <v>31013831</v>
      </c>
      <c r="CT16">
        <f t="shared" si="26"/>
        <v>31013831</v>
      </c>
    </row>
    <row r="17" spans="1:98" x14ac:dyDescent="0.2">
      <c r="A17" t="str">
        <f>'Global 2025'!J17</f>
        <v>Other</v>
      </c>
      <c r="B17">
        <f>'Global 2025'!C17</f>
        <v>422789550</v>
      </c>
      <c r="D17" t="str">
        <f>'Global 2024'!J16</f>
        <v>Other</v>
      </c>
      <c r="E17">
        <f>'Global 2024'!C16</f>
        <v>422307398</v>
      </c>
      <c r="G17" t="str">
        <f>'Global 2023'!J16</f>
        <v>Lionsgate</v>
      </c>
      <c r="H17">
        <f>'Global 2023'!C16</f>
        <v>447142521</v>
      </c>
      <c r="J17" s="12" t="s">
        <v>139</v>
      </c>
      <c r="K17" s="22">
        <v>150150657</v>
      </c>
      <c r="L17">
        <f t="shared" si="0"/>
        <v>150150657</v>
      </c>
      <c r="M17" s="12" t="s">
        <v>590</v>
      </c>
      <c r="N17" s="22">
        <v>158676307</v>
      </c>
      <c r="O17">
        <f t="shared" si="1"/>
        <v>158676307</v>
      </c>
      <c r="P17" s="12" t="s">
        <v>139</v>
      </c>
      <c r="Q17" s="22">
        <v>171309867</v>
      </c>
      <c r="R17">
        <f t="shared" si="2"/>
        <v>171309867</v>
      </c>
      <c r="V17" t="s">
        <v>49</v>
      </c>
      <c r="W17" t="s">
        <v>49</v>
      </c>
      <c r="AA17" t="str">
        <f>'Domestic 2025'!N17</f>
        <v>Warner Bros.</v>
      </c>
      <c r="AB17">
        <f>'Domestic 2025'!F17</f>
        <v>151572492</v>
      </c>
      <c r="AD17" t="str">
        <f>'Domestic 2024'!J16</f>
        <v>Universal</v>
      </c>
      <c r="AE17">
        <f>'Domestic 2024'!F16</f>
        <v>143190445</v>
      </c>
      <c r="AG17" t="str">
        <f>'Domestic 2023'!J16</f>
        <v>MGM</v>
      </c>
      <c r="AH17">
        <f>'Domestic 2023'!F16</f>
        <v>156248615</v>
      </c>
      <c r="AJ17" s="12" t="s">
        <v>125</v>
      </c>
      <c r="AK17" s="22">
        <v>45341684</v>
      </c>
      <c r="AL17">
        <f t="shared" si="3"/>
        <v>45341684</v>
      </c>
      <c r="AM17" s="12" t="s">
        <v>182</v>
      </c>
      <c r="AN17" s="22">
        <v>46333871</v>
      </c>
      <c r="AO17">
        <f t="shared" si="4"/>
        <v>46333871</v>
      </c>
      <c r="AP17" s="12" t="s">
        <v>1026</v>
      </c>
      <c r="AQ17" s="22">
        <v>45580412</v>
      </c>
      <c r="AR17">
        <f t="shared" si="5"/>
        <v>45580412</v>
      </c>
      <c r="BA17" t="str">
        <f t="shared" si="6"/>
        <v>Other</v>
      </c>
      <c r="BB17">
        <f t="shared" si="7"/>
        <v>422789550</v>
      </c>
      <c r="BD17" t="str">
        <f t="shared" si="8"/>
        <v>Other</v>
      </c>
      <c r="BE17">
        <f t="shared" si="9"/>
        <v>422307398</v>
      </c>
      <c r="BG17" t="str">
        <f t="shared" si="10"/>
        <v>Lionsgate Studios</v>
      </c>
      <c r="BH17">
        <f t="shared" si="11"/>
        <v>447142521</v>
      </c>
      <c r="BJ17" t="str">
        <f t="shared" si="12"/>
        <v>Warner Bros. Discovery</v>
      </c>
      <c r="BK17">
        <f t="shared" si="13"/>
        <v>151572492</v>
      </c>
      <c r="BM17" t="str">
        <f t="shared" si="14"/>
        <v>NBCUniversal (Comcast)</v>
      </c>
      <c r="BN17">
        <f t="shared" si="15"/>
        <v>143190445</v>
      </c>
      <c r="BP17" t="str">
        <f t="shared" si="16"/>
        <v>Amazon MGM Studios</v>
      </c>
      <c r="BQ17">
        <f t="shared" si="17"/>
        <v>156248615</v>
      </c>
      <c r="BS17" s="12" t="s">
        <v>490</v>
      </c>
      <c r="BT17" s="22">
        <v>42415061</v>
      </c>
      <c r="BU17">
        <f t="shared" si="18"/>
        <v>42415061</v>
      </c>
      <c r="BV17" s="12" t="s">
        <v>256</v>
      </c>
      <c r="BW17" s="22">
        <v>76728549</v>
      </c>
      <c r="BX17">
        <f t="shared" si="19"/>
        <v>76728549</v>
      </c>
      <c r="BY17" s="12" t="s">
        <v>1268</v>
      </c>
      <c r="BZ17" s="22">
        <v>92850291</v>
      </c>
      <c r="CA17">
        <f t="shared" si="20"/>
        <v>92850291</v>
      </c>
      <c r="CB17" s="12" t="s">
        <v>139</v>
      </c>
      <c r="CC17" s="22">
        <v>25359370</v>
      </c>
      <c r="CD17">
        <f t="shared" si="21"/>
        <v>25359370</v>
      </c>
      <c r="CE17" s="12" t="s">
        <v>413</v>
      </c>
      <c r="CF17" s="22">
        <v>22583591</v>
      </c>
      <c r="CG17">
        <f t="shared" si="22"/>
        <v>22583591</v>
      </c>
      <c r="CH17" s="12" t="s">
        <v>197</v>
      </c>
      <c r="CI17" s="22">
        <v>15666829</v>
      </c>
      <c r="CJ17">
        <f t="shared" si="23"/>
        <v>15666829</v>
      </c>
      <c r="CL17" s="12" t="s">
        <v>139</v>
      </c>
      <c r="CM17" s="22">
        <v>25359370</v>
      </c>
      <c r="CN17">
        <f t="shared" si="24"/>
        <v>25359370</v>
      </c>
      <c r="CO17" s="12" t="s">
        <v>413</v>
      </c>
      <c r="CP17" s="22">
        <v>20906928</v>
      </c>
      <c r="CQ17">
        <f t="shared" si="25"/>
        <v>20906928</v>
      </c>
      <c r="CR17" s="12" t="s">
        <v>197</v>
      </c>
      <c r="CS17" s="22">
        <v>15505539</v>
      </c>
      <c r="CT17">
        <f t="shared" si="26"/>
        <v>15505539</v>
      </c>
    </row>
    <row r="18" spans="1:98" x14ac:dyDescent="0.2">
      <c r="A18" t="str">
        <f>'Global 2025'!J18</f>
        <v>Walt Disney</v>
      </c>
      <c r="B18">
        <f>'Global 2025'!C18</f>
        <v>415101577</v>
      </c>
      <c r="D18" t="str">
        <f>'Global 2024'!J17</f>
        <v>Sony Pictures</v>
      </c>
      <c r="E18">
        <f>'Global 2024'!C17</f>
        <v>404550184</v>
      </c>
      <c r="G18" t="str">
        <f>'Global 2023'!J17</f>
        <v>Paramount Pictures</v>
      </c>
      <c r="H18">
        <f>'Global 2023'!C17</f>
        <v>441656550</v>
      </c>
      <c r="J18" s="12" t="s">
        <v>135</v>
      </c>
      <c r="K18" s="22">
        <v>99440645</v>
      </c>
      <c r="L18">
        <f t="shared" si="0"/>
        <v>99440645</v>
      </c>
      <c r="M18" s="12" t="s">
        <v>219</v>
      </c>
      <c r="N18" s="22">
        <v>89169769</v>
      </c>
      <c r="O18">
        <f t="shared" si="1"/>
        <v>89169769</v>
      </c>
      <c r="P18" s="12" t="s">
        <v>67</v>
      </c>
      <c r="Q18" s="22">
        <v>156500315</v>
      </c>
      <c r="R18">
        <f t="shared" si="2"/>
        <v>156500315</v>
      </c>
      <c r="V18" t="s">
        <v>1693</v>
      </c>
      <c r="W18" t="s">
        <v>49</v>
      </c>
      <c r="AA18" t="str">
        <f>'Domestic 2025'!N18</f>
        <v>Warner Bros.</v>
      </c>
      <c r="AB18">
        <f>'Domestic 2025'!F18</f>
        <v>138254739</v>
      </c>
      <c r="AD18" t="str">
        <f>'Domestic 2024'!J17</f>
        <v>Sony Pictures</v>
      </c>
      <c r="AE18">
        <f>'Domestic 2024'!F17</f>
        <v>139733580</v>
      </c>
      <c r="AG18" t="str">
        <f>'Domestic 2023'!J17</f>
        <v>Walt Disney</v>
      </c>
      <c r="AH18">
        <f>'Domestic 2023'!F17</f>
        <v>154426697</v>
      </c>
      <c r="AJ18" s="12" t="s">
        <v>88</v>
      </c>
      <c r="AK18" s="22">
        <v>34062774</v>
      </c>
      <c r="AL18">
        <f t="shared" si="3"/>
        <v>34062774</v>
      </c>
      <c r="AM18" s="12" t="s">
        <v>590</v>
      </c>
      <c r="AN18" s="22">
        <v>35054317</v>
      </c>
      <c r="AO18">
        <f t="shared" si="4"/>
        <v>35054317</v>
      </c>
      <c r="AP18" s="12" t="s">
        <v>125</v>
      </c>
      <c r="AQ18" s="22">
        <v>37549611</v>
      </c>
      <c r="AR18">
        <f t="shared" si="5"/>
        <v>37549611</v>
      </c>
      <c r="BA18" t="str">
        <f t="shared" si="6"/>
        <v>The Walt Disney Company</v>
      </c>
      <c r="BB18">
        <f t="shared" si="7"/>
        <v>415101577</v>
      </c>
      <c r="BD18" t="str">
        <f t="shared" si="8"/>
        <v>Sony Pictures Entertainment</v>
      </c>
      <c r="BE18">
        <f t="shared" si="9"/>
        <v>404550184</v>
      </c>
      <c r="BG18" t="str">
        <f t="shared" si="10"/>
        <v>Paramount Skydance</v>
      </c>
      <c r="BH18">
        <f t="shared" si="11"/>
        <v>441656550</v>
      </c>
      <c r="BJ18" t="str">
        <f t="shared" si="12"/>
        <v>Warner Bros. Discovery</v>
      </c>
      <c r="BK18">
        <f t="shared" si="13"/>
        <v>138254739</v>
      </c>
      <c r="BM18" t="str">
        <f t="shared" si="14"/>
        <v>Sony Pictures Entertainment</v>
      </c>
      <c r="BN18">
        <f t="shared" si="15"/>
        <v>139733580</v>
      </c>
      <c r="BP18" t="str">
        <f t="shared" si="16"/>
        <v>The Walt Disney Company</v>
      </c>
      <c r="BQ18">
        <f t="shared" si="17"/>
        <v>154426697</v>
      </c>
      <c r="BS18" s="12" t="s">
        <v>242</v>
      </c>
      <c r="BT18" s="22">
        <v>29724337</v>
      </c>
      <c r="BU18">
        <f t="shared" si="18"/>
        <v>29724337</v>
      </c>
      <c r="BV18" s="12" t="s">
        <v>2308</v>
      </c>
      <c r="BW18" s="22">
        <v>53480861</v>
      </c>
      <c r="BX18">
        <f t="shared" si="19"/>
        <v>53480861</v>
      </c>
      <c r="BY18" s="12" t="s">
        <v>1149</v>
      </c>
      <c r="BZ18" s="22">
        <v>83410298</v>
      </c>
      <c r="CA18">
        <f t="shared" si="20"/>
        <v>83410298</v>
      </c>
      <c r="CB18" s="12" t="s">
        <v>2305</v>
      </c>
      <c r="CC18" s="22">
        <v>15690190</v>
      </c>
      <c r="CD18">
        <f t="shared" si="21"/>
        <v>15690190</v>
      </c>
      <c r="CE18" s="12" t="s">
        <v>175</v>
      </c>
      <c r="CF18" s="22">
        <v>17505415</v>
      </c>
      <c r="CG18">
        <f t="shared" si="22"/>
        <v>17505415</v>
      </c>
      <c r="CH18" s="12" t="s">
        <v>2305</v>
      </c>
      <c r="CI18" s="22">
        <v>15207892</v>
      </c>
      <c r="CJ18">
        <f t="shared" si="23"/>
        <v>15207892</v>
      </c>
      <c r="CL18" s="12" t="s">
        <v>197</v>
      </c>
      <c r="CM18" s="22">
        <v>14905993</v>
      </c>
      <c r="CN18">
        <f t="shared" si="24"/>
        <v>14905993</v>
      </c>
      <c r="CO18" s="12" t="s">
        <v>1026</v>
      </c>
      <c r="CP18" s="22">
        <v>16606038</v>
      </c>
      <c r="CQ18">
        <f t="shared" si="25"/>
        <v>16606038</v>
      </c>
      <c r="CR18" s="12" t="s">
        <v>2305</v>
      </c>
      <c r="CS18" s="22">
        <v>14953222</v>
      </c>
      <c r="CT18">
        <f t="shared" si="26"/>
        <v>14953222</v>
      </c>
    </row>
    <row r="19" spans="1:98" x14ac:dyDescent="0.2">
      <c r="A19" t="str">
        <f>'Global 2025'!J19</f>
        <v>Lionsgate</v>
      </c>
      <c r="B19">
        <f>'Global 2025'!C19</f>
        <v>400530884</v>
      </c>
      <c r="D19" t="str">
        <f>'Global 2024'!J18</f>
        <v>20th Century Stud…</v>
      </c>
      <c r="E19">
        <f>'Global 2024'!C18</f>
        <v>397378150</v>
      </c>
      <c r="G19" t="str">
        <f>'Global 2023'!J18</f>
        <v>Warner Bros.</v>
      </c>
      <c r="H19">
        <f>'Global 2023'!C18</f>
        <v>440181226</v>
      </c>
      <c r="J19" s="12" t="s">
        <v>67</v>
      </c>
      <c r="K19" s="22">
        <v>88881916</v>
      </c>
      <c r="L19">
        <f t="shared" si="0"/>
        <v>88881916</v>
      </c>
      <c r="M19" s="12" t="s">
        <v>1149</v>
      </c>
      <c r="N19" s="22">
        <v>80426848</v>
      </c>
      <c r="O19">
        <f t="shared" si="1"/>
        <v>80426848</v>
      </c>
      <c r="P19" s="12" t="s">
        <v>1026</v>
      </c>
      <c r="Q19" s="22">
        <v>113952193</v>
      </c>
      <c r="R19">
        <f t="shared" si="2"/>
        <v>113952193</v>
      </c>
      <c r="V19" t="s">
        <v>1717</v>
      </c>
      <c r="W19" t="s">
        <v>49</v>
      </c>
      <c r="AA19" t="str">
        <f>'Domestic 2025'!N19</f>
        <v>Sony Pictures</v>
      </c>
      <c r="AB19">
        <f>'Domestic 2025'!F19</f>
        <v>134487320</v>
      </c>
      <c r="AD19" t="str">
        <f>'Domestic 2024'!J18</f>
        <v>Paramount Pictures</v>
      </c>
      <c r="AE19">
        <f>'Domestic 2024'!F18</f>
        <v>139051884</v>
      </c>
      <c r="AG19" t="str">
        <f>'Domestic 2023'!J18</f>
        <v>Universal</v>
      </c>
      <c r="AH19">
        <f>'Domestic 2023'!F18</f>
        <v>146126015</v>
      </c>
      <c r="AJ19" s="12" t="s">
        <v>99</v>
      </c>
      <c r="AK19" s="22">
        <v>26800000</v>
      </c>
      <c r="AL19">
        <f t="shared" si="3"/>
        <v>26800000</v>
      </c>
      <c r="AM19" s="12" t="s">
        <v>992</v>
      </c>
      <c r="AN19" s="22">
        <v>29397140</v>
      </c>
      <c r="AO19">
        <f t="shared" si="4"/>
        <v>29397140</v>
      </c>
      <c r="AP19" s="12" t="s">
        <v>49</v>
      </c>
      <c r="AQ19" s="22">
        <v>34910467</v>
      </c>
      <c r="AR19">
        <f t="shared" si="5"/>
        <v>34910467</v>
      </c>
      <c r="BA19" t="str">
        <f t="shared" si="6"/>
        <v>Lionsgate Studios</v>
      </c>
      <c r="BB19">
        <f t="shared" si="7"/>
        <v>400530884</v>
      </c>
      <c r="BD19" t="str">
        <f t="shared" si="8"/>
        <v>The Walt Disney Company</v>
      </c>
      <c r="BE19">
        <f t="shared" si="9"/>
        <v>397378150</v>
      </c>
      <c r="BG19" t="str">
        <f t="shared" si="10"/>
        <v>Warner Bros. Discovery</v>
      </c>
      <c r="BH19">
        <f t="shared" si="11"/>
        <v>440181226</v>
      </c>
      <c r="BJ19" t="str">
        <f t="shared" si="12"/>
        <v>Sony Pictures Entertainment</v>
      </c>
      <c r="BK19">
        <f t="shared" si="13"/>
        <v>134487320</v>
      </c>
      <c r="BM19" t="str">
        <f t="shared" si="14"/>
        <v>Paramount Skydance</v>
      </c>
      <c r="BN19">
        <f t="shared" si="15"/>
        <v>139051884</v>
      </c>
      <c r="BP19" t="str">
        <f t="shared" si="16"/>
        <v>NBCUniversal (Comcast)</v>
      </c>
      <c r="BQ19">
        <f t="shared" si="17"/>
        <v>146126015</v>
      </c>
      <c r="BS19" s="12" t="s">
        <v>2302</v>
      </c>
      <c r="BT19" s="22">
        <v>25064897</v>
      </c>
      <c r="BU19">
        <f t="shared" si="18"/>
        <v>25064897</v>
      </c>
      <c r="BV19" s="12" t="s">
        <v>54</v>
      </c>
      <c r="BW19" s="22">
        <v>53129088</v>
      </c>
      <c r="BX19">
        <f t="shared" si="19"/>
        <v>53129088</v>
      </c>
      <c r="BY19" s="12" t="s">
        <v>2306</v>
      </c>
      <c r="BZ19" s="22">
        <v>51603764</v>
      </c>
      <c r="CA19">
        <f t="shared" si="20"/>
        <v>51603764</v>
      </c>
      <c r="CB19" s="12" t="s">
        <v>197</v>
      </c>
      <c r="CC19" s="22">
        <v>15424862</v>
      </c>
      <c r="CD19">
        <f t="shared" si="21"/>
        <v>15424862</v>
      </c>
      <c r="CE19" s="12" t="s">
        <v>2305</v>
      </c>
      <c r="CF19" s="22">
        <v>16727064</v>
      </c>
      <c r="CG19">
        <f t="shared" si="22"/>
        <v>16727064</v>
      </c>
      <c r="CH19" s="12" t="s">
        <v>1268</v>
      </c>
      <c r="CI19" s="22">
        <v>14770658</v>
      </c>
      <c r="CJ19">
        <f t="shared" si="23"/>
        <v>14770658</v>
      </c>
      <c r="CL19" s="12" t="s">
        <v>2305</v>
      </c>
      <c r="CM19" s="22">
        <v>13432119</v>
      </c>
      <c r="CN19">
        <f t="shared" si="24"/>
        <v>13432119</v>
      </c>
      <c r="CO19" s="12" t="s">
        <v>175</v>
      </c>
      <c r="CP19" s="22">
        <v>16447054</v>
      </c>
      <c r="CQ19">
        <f t="shared" si="25"/>
        <v>16447054</v>
      </c>
      <c r="CR19" s="12" t="s">
        <v>1268</v>
      </c>
      <c r="CS19" s="22">
        <v>14770658</v>
      </c>
      <c r="CT19">
        <f t="shared" si="26"/>
        <v>14770658</v>
      </c>
    </row>
    <row r="20" spans="1:98" x14ac:dyDescent="0.2">
      <c r="A20" t="str">
        <f>'Global 2025'!J20</f>
        <v>Walt Disney</v>
      </c>
      <c r="B20">
        <f>'Global 2025'!C20</f>
        <v>382436917</v>
      </c>
      <c r="D20" t="str">
        <f>'Global 2024'!J19</f>
        <v>Universal</v>
      </c>
      <c r="E20">
        <f>'Global 2024'!C19</f>
        <v>372262265</v>
      </c>
      <c r="G20" t="str">
        <f>'Global 2023'!J19</f>
        <v>Warner Bros.</v>
      </c>
      <c r="H20">
        <f>'Global 2023'!C19</f>
        <v>398500317</v>
      </c>
      <c r="J20" s="12" t="s">
        <v>88</v>
      </c>
      <c r="K20" s="22">
        <v>50062774</v>
      </c>
      <c r="L20">
        <f t="shared" si="0"/>
        <v>50062774</v>
      </c>
      <c r="M20" s="12" t="s">
        <v>175</v>
      </c>
      <c r="N20" s="22">
        <v>77316812</v>
      </c>
      <c r="O20">
        <f t="shared" si="1"/>
        <v>77316812</v>
      </c>
      <c r="P20" s="12" t="s">
        <v>49</v>
      </c>
      <c r="Q20" s="22">
        <v>99010902</v>
      </c>
      <c r="R20">
        <f t="shared" si="2"/>
        <v>99010902</v>
      </c>
      <c r="V20" t="s">
        <v>1780</v>
      </c>
      <c r="W20" t="s">
        <v>49</v>
      </c>
      <c r="AA20" t="str">
        <f>'Domestic 2025'!N20</f>
        <v>Walt Disney</v>
      </c>
      <c r="AB20">
        <f>'Domestic 2025'!F20</f>
        <v>126423748</v>
      </c>
      <c r="AD20" t="str">
        <f>'Domestic 2024'!J19</f>
        <v>Walt Disney</v>
      </c>
      <c r="AE20">
        <f>'Domestic 2024'!F19</f>
        <v>128143945</v>
      </c>
      <c r="AG20" t="str">
        <f>'Domestic 2023'!J19</f>
        <v>Universal</v>
      </c>
      <c r="AH20">
        <f>'Domestic 2023'!F19</f>
        <v>137275620</v>
      </c>
      <c r="AJ20" s="12" t="s">
        <v>831</v>
      </c>
      <c r="AK20" s="22">
        <v>25925670</v>
      </c>
      <c r="AL20">
        <f t="shared" si="3"/>
        <v>0</v>
      </c>
      <c r="AM20" s="12" t="s">
        <v>197</v>
      </c>
      <c r="AN20" s="22">
        <v>23289836</v>
      </c>
      <c r="AO20">
        <f t="shared" si="4"/>
        <v>23289836</v>
      </c>
      <c r="AP20" s="12" t="s">
        <v>77</v>
      </c>
      <c r="AQ20" s="22">
        <v>31593941</v>
      </c>
      <c r="AR20">
        <f t="shared" si="5"/>
        <v>31593941</v>
      </c>
      <c r="BA20" t="str">
        <f t="shared" si="6"/>
        <v>The Walt Disney Company</v>
      </c>
      <c r="BB20">
        <f t="shared" si="7"/>
        <v>382436917</v>
      </c>
      <c r="BD20" t="str">
        <f t="shared" si="8"/>
        <v>NBCUniversal (Comcast)</v>
      </c>
      <c r="BE20">
        <f t="shared" si="9"/>
        <v>372262265</v>
      </c>
      <c r="BG20" t="str">
        <f t="shared" si="10"/>
        <v>Warner Bros. Discovery</v>
      </c>
      <c r="BH20">
        <f t="shared" si="11"/>
        <v>398500317</v>
      </c>
      <c r="BJ20" t="str">
        <f t="shared" si="12"/>
        <v>The Walt Disney Company</v>
      </c>
      <c r="BK20">
        <f t="shared" si="13"/>
        <v>126423748</v>
      </c>
      <c r="BM20" t="str">
        <f t="shared" si="14"/>
        <v>The Walt Disney Company</v>
      </c>
      <c r="BN20">
        <f t="shared" si="15"/>
        <v>128143945</v>
      </c>
      <c r="BP20" t="str">
        <f t="shared" si="16"/>
        <v>NBCUniversal (Comcast)</v>
      </c>
      <c r="BQ20">
        <f t="shared" si="17"/>
        <v>137275620</v>
      </c>
      <c r="BS20" s="12" t="s">
        <v>99</v>
      </c>
      <c r="BT20" s="22">
        <v>24608337</v>
      </c>
      <c r="BU20">
        <f t="shared" si="18"/>
        <v>24608337</v>
      </c>
      <c r="BV20" s="12" t="s">
        <v>2305</v>
      </c>
      <c r="BW20" s="22">
        <v>39918201</v>
      </c>
      <c r="BX20">
        <f t="shared" si="19"/>
        <v>39918201</v>
      </c>
      <c r="BY20" s="12" t="s">
        <v>2299</v>
      </c>
      <c r="BZ20" s="22">
        <v>43989684</v>
      </c>
      <c r="CA20">
        <f t="shared" si="20"/>
        <v>43989684</v>
      </c>
      <c r="CB20" s="12" t="s">
        <v>256</v>
      </c>
      <c r="CC20" s="22">
        <v>13816149</v>
      </c>
      <c r="CD20">
        <f t="shared" si="21"/>
        <v>13816149</v>
      </c>
      <c r="CE20" s="12" t="s">
        <v>1026</v>
      </c>
      <c r="CF20" s="22">
        <v>16606038</v>
      </c>
      <c r="CG20">
        <f t="shared" si="22"/>
        <v>16606038</v>
      </c>
      <c r="CH20" s="12" t="s">
        <v>2303</v>
      </c>
      <c r="CI20" s="22">
        <v>13020630</v>
      </c>
      <c r="CJ20">
        <f t="shared" si="23"/>
        <v>13020630</v>
      </c>
      <c r="CL20" s="12" t="s">
        <v>2304</v>
      </c>
      <c r="CM20" s="22">
        <v>12304299</v>
      </c>
      <c r="CN20">
        <f t="shared" si="24"/>
        <v>12304299</v>
      </c>
      <c r="CO20" s="12" t="s">
        <v>125</v>
      </c>
      <c r="CP20" s="22">
        <v>15343561</v>
      </c>
      <c r="CQ20">
        <f t="shared" si="25"/>
        <v>15343561</v>
      </c>
      <c r="CR20" s="12" t="s">
        <v>2303</v>
      </c>
      <c r="CS20" s="22">
        <v>13020630</v>
      </c>
      <c r="CT20">
        <f t="shared" si="26"/>
        <v>13020630</v>
      </c>
    </row>
    <row r="21" spans="1:98" x14ac:dyDescent="0.2">
      <c r="A21" t="str">
        <f>'Global 2025'!J21</f>
        <v>Warner Bros.</v>
      </c>
      <c r="B21">
        <f>'Global 2025'!C21</f>
        <v>370289632</v>
      </c>
      <c r="D21" t="str">
        <f>'Global 2024'!J20</f>
        <v>Sony Pictures</v>
      </c>
      <c r="E21">
        <f>'Global 2024'!C20</f>
        <v>351441044</v>
      </c>
      <c r="G21" t="str">
        <f>'Global 2023'!J20</f>
        <v>Walt Disney</v>
      </c>
      <c r="H21">
        <f>'Global 2023'!C20</f>
        <v>383963057</v>
      </c>
      <c r="J21" s="12" t="s">
        <v>490</v>
      </c>
      <c r="K21" s="22">
        <v>42415061</v>
      </c>
      <c r="L21">
        <f t="shared" si="0"/>
        <v>42415061</v>
      </c>
      <c r="M21" s="12" t="s">
        <v>256</v>
      </c>
      <c r="N21" s="22">
        <v>76728549</v>
      </c>
      <c r="O21">
        <f t="shared" si="1"/>
        <v>76728549</v>
      </c>
      <c r="P21" s="12" t="s">
        <v>1268</v>
      </c>
      <c r="Q21" s="22">
        <v>92850291</v>
      </c>
      <c r="R21">
        <f t="shared" si="2"/>
        <v>92850291</v>
      </c>
      <c r="V21" t="s">
        <v>651</v>
      </c>
      <c r="W21" t="s">
        <v>49</v>
      </c>
      <c r="AA21" t="str">
        <f>'Domestic 2025'!N21</f>
        <v>Universal</v>
      </c>
      <c r="AB21">
        <f>'Domestic 2025'!F21</f>
        <v>121680315</v>
      </c>
      <c r="AD21" t="str">
        <f>'Domestic 2024'!J20</f>
        <v>Sony Pictures</v>
      </c>
      <c r="AE21">
        <f>'Domestic 2024'!F20</f>
        <v>113376590</v>
      </c>
      <c r="AG21" t="str">
        <f>'Domestic 2023'!J20</f>
        <v>Warner Bros.</v>
      </c>
      <c r="AH21">
        <f>'Domestic 2023'!F20</f>
        <v>133129902</v>
      </c>
      <c r="AJ21" s="12" t="s">
        <v>139</v>
      </c>
      <c r="AK21" s="22">
        <v>25359370</v>
      </c>
      <c r="AL21">
        <f t="shared" si="3"/>
        <v>25359370</v>
      </c>
      <c r="AM21" s="12" t="s">
        <v>413</v>
      </c>
      <c r="AN21" s="22">
        <v>22583591</v>
      </c>
      <c r="AO21">
        <f t="shared" si="4"/>
        <v>22583591</v>
      </c>
      <c r="AP21" s="12" t="s">
        <v>67</v>
      </c>
      <c r="AQ21" s="22">
        <v>29476330</v>
      </c>
      <c r="AR21">
        <f t="shared" si="5"/>
        <v>29476330</v>
      </c>
      <c r="BA21" t="str">
        <f t="shared" si="6"/>
        <v>Warner Bros. Discovery</v>
      </c>
      <c r="BB21">
        <f t="shared" si="7"/>
        <v>370289632</v>
      </c>
      <c r="BD21" t="str">
        <f t="shared" si="8"/>
        <v>Sony Pictures Entertainment</v>
      </c>
      <c r="BE21">
        <f t="shared" si="9"/>
        <v>351441044</v>
      </c>
      <c r="BG21" t="str">
        <f t="shared" si="10"/>
        <v>The Walt Disney Company</v>
      </c>
      <c r="BH21">
        <f t="shared" si="11"/>
        <v>383963057</v>
      </c>
      <c r="BJ21" t="str">
        <f t="shared" si="12"/>
        <v>NBCUniversal (Comcast)</v>
      </c>
      <c r="BK21">
        <f t="shared" si="13"/>
        <v>121680315</v>
      </c>
      <c r="BM21" t="str">
        <f t="shared" si="14"/>
        <v>Sony Pictures Entertainment</v>
      </c>
      <c r="BN21">
        <f t="shared" si="15"/>
        <v>113376590</v>
      </c>
      <c r="BP21" t="str">
        <f t="shared" si="16"/>
        <v>Warner Bros. Discovery</v>
      </c>
      <c r="BQ21">
        <f t="shared" si="17"/>
        <v>133129902</v>
      </c>
      <c r="BS21" s="12" t="s">
        <v>175</v>
      </c>
      <c r="BT21" s="22">
        <v>24132992</v>
      </c>
      <c r="BU21">
        <f t="shared" si="18"/>
        <v>24132992</v>
      </c>
      <c r="BV21" s="12" t="s">
        <v>1026</v>
      </c>
      <c r="BW21" s="22">
        <v>32224616</v>
      </c>
      <c r="BX21">
        <f t="shared" si="19"/>
        <v>32224616</v>
      </c>
      <c r="BY21" s="12" t="s">
        <v>77</v>
      </c>
      <c r="BZ21" s="22">
        <v>43601123</v>
      </c>
      <c r="CA21">
        <f t="shared" si="20"/>
        <v>43601123</v>
      </c>
      <c r="CB21" s="12" t="s">
        <v>2304</v>
      </c>
      <c r="CC21" s="22">
        <v>12912476</v>
      </c>
      <c r="CD21">
        <f t="shared" si="21"/>
        <v>12912476</v>
      </c>
      <c r="CE21" s="12" t="s">
        <v>125</v>
      </c>
      <c r="CF21" s="22">
        <v>16574667</v>
      </c>
      <c r="CG21">
        <f t="shared" si="22"/>
        <v>16574667</v>
      </c>
      <c r="CH21" s="12" t="s">
        <v>2306</v>
      </c>
      <c r="CI21" s="22">
        <v>9850000</v>
      </c>
      <c r="CJ21">
        <f t="shared" si="23"/>
        <v>9850000</v>
      </c>
      <c r="CL21" s="12" t="s">
        <v>2303</v>
      </c>
      <c r="CM21" s="22">
        <v>10500999</v>
      </c>
      <c r="CN21">
        <f t="shared" si="24"/>
        <v>10500999</v>
      </c>
      <c r="CO21" s="12" t="s">
        <v>2305</v>
      </c>
      <c r="CP21" s="22">
        <v>14764555</v>
      </c>
      <c r="CQ21">
        <f t="shared" si="25"/>
        <v>14764555</v>
      </c>
      <c r="CR21" s="12" t="s">
        <v>2306</v>
      </c>
      <c r="CS21" s="22">
        <v>9850000</v>
      </c>
      <c r="CT21">
        <f t="shared" si="26"/>
        <v>9850000</v>
      </c>
    </row>
    <row r="22" spans="1:98" x14ac:dyDescent="0.2">
      <c r="A22" t="str">
        <f>'Global 2025'!J22</f>
        <v>Warner Bros.</v>
      </c>
      <c r="B22">
        <f>'Global 2025'!C22</f>
        <v>317854739</v>
      </c>
      <c r="D22" t="str">
        <f>'Global 2024'!J21</f>
        <v>20th Century Stud…</v>
      </c>
      <c r="E22">
        <f>'Global 2024'!C21</f>
        <v>350865342</v>
      </c>
      <c r="G22" t="str">
        <f>'Global 2023'!J21</f>
        <v>Well Go USA</v>
      </c>
      <c r="H22">
        <f>'Global 2023'!C21</f>
        <v>373044244</v>
      </c>
      <c r="J22" s="12" t="s">
        <v>242</v>
      </c>
      <c r="K22" s="22">
        <v>29724337</v>
      </c>
      <c r="L22">
        <f t="shared" si="0"/>
        <v>29724337</v>
      </c>
      <c r="M22" s="12" t="s">
        <v>443</v>
      </c>
      <c r="N22" s="22">
        <v>53480861</v>
      </c>
      <c r="O22">
        <f t="shared" si="1"/>
        <v>53480861</v>
      </c>
      <c r="P22" s="12" t="s">
        <v>1717</v>
      </c>
      <c r="Q22" s="22">
        <v>90060106</v>
      </c>
      <c r="R22">
        <f t="shared" si="2"/>
        <v>90060106</v>
      </c>
      <c r="V22" t="s">
        <v>52</v>
      </c>
      <c r="W22" t="s">
        <v>2327</v>
      </c>
      <c r="AA22" t="str">
        <f>'Domestic 2025'!N22</f>
        <v>Universal</v>
      </c>
      <c r="AB22">
        <f>'Domestic 2025'!F22</f>
        <v>97970355</v>
      </c>
      <c r="AD22" t="str">
        <f>'Domestic 2024'!J21</f>
        <v>Paramount Pictures</v>
      </c>
      <c r="AE22">
        <f>'Domestic 2024'!F21</f>
        <v>111375918</v>
      </c>
      <c r="AG22" t="str">
        <f>'Domestic 2023'!J21</f>
        <v>Universal</v>
      </c>
      <c r="AH22">
        <f>'Domestic 2023'!F21</f>
        <v>130425380</v>
      </c>
      <c r="AJ22" s="12" t="s">
        <v>185</v>
      </c>
      <c r="AK22" s="22">
        <v>15690190</v>
      </c>
      <c r="AL22">
        <f t="shared" si="3"/>
        <v>15690190</v>
      </c>
      <c r="AM22" s="12" t="s">
        <v>175</v>
      </c>
      <c r="AN22" s="22">
        <v>17505415</v>
      </c>
      <c r="AO22">
        <f t="shared" si="4"/>
        <v>17505415</v>
      </c>
      <c r="AP22" s="12" t="s">
        <v>590</v>
      </c>
      <c r="AQ22" s="22">
        <v>20447271</v>
      </c>
      <c r="AR22">
        <f t="shared" si="5"/>
        <v>20447271</v>
      </c>
      <c r="BA22" t="str">
        <f t="shared" si="6"/>
        <v>Warner Bros. Discovery</v>
      </c>
      <c r="BB22">
        <f t="shared" si="7"/>
        <v>317854739</v>
      </c>
      <c r="BD22" t="str">
        <f t="shared" si="8"/>
        <v>The Walt Disney Company</v>
      </c>
      <c r="BE22">
        <f t="shared" si="9"/>
        <v>350865342</v>
      </c>
      <c r="BG22" t="str">
        <f t="shared" si="10"/>
        <v>Well Go USA</v>
      </c>
      <c r="BH22">
        <f t="shared" si="11"/>
        <v>373044244</v>
      </c>
      <c r="BJ22" t="str">
        <f t="shared" si="12"/>
        <v>NBCUniversal (Comcast)</v>
      </c>
      <c r="BK22">
        <f t="shared" si="13"/>
        <v>97970355</v>
      </c>
      <c r="BM22" t="str">
        <f t="shared" si="14"/>
        <v>Paramount Skydance</v>
      </c>
      <c r="BN22">
        <f t="shared" si="15"/>
        <v>111375918</v>
      </c>
      <c r="BP22" t="str">
        <f t="shared" si="16"/>
        <v>NBCUniversal (Comcast)</v>
      </c>
      <c r="BQ22">
        <f t="shared" si="17"/>
        <v>130425380</v>
      </c>
      <c r="BS22" s="12" t="s">
        <v>154</v>
      </c>
      <c r="BT22" s="22">
        <v>13850731</v>
      </c>
      <c r="BU22">
        <f t="shared" si="18"/>
        <v>13850731</v>
      </c>
      <c r="BV22" s="12" t="s">
        <v>992</v>
      </c>
      <c r="BW22" s="22">
        <v>30107173</v>
      </c>
      <c r="BX22">
        <f t="shared" si="19"/>
        <v>30107173</v>
      </c>
      <c r="BY22" s="12" t="s">
        <v>1380</v>
      </c>
      <c r="BZ22" s="22">
        <v>21797528</v>
      </c>
      <c r="CA22">
        <f t="shared" si="20"/>
        <v>21797528</v>
      </c>
      <c r="CB22" s="12" t="s">
        <v>2307</v>
      </c>
      <c r="CC22" s="22">
        <v>11646515</v>
      </c>
      <c r="CD22">
        <f t="shared" si="21"/>
        <v>11646515</v>
      </c>
      <c r="CE22" s="12" t="s">
        <v>505</v>
      </c>
      <c r="CF22" s="22">
        <v>13683689</v>
      </c>
      <c r="CG22">
        <f t="shared" si="22"/>
        <v>13683689</v>
      </c>
      <c r="CH22" s="12" t="s">
        <v>1380</v>
      </c>
      <c r="CI22" s="22">
        <v>8796826</v>
      </c>
      <c r="CJ22">
        <f t="shared" si="23"/>
        <v>8796826</v>
      </c>
      <c r="CL22" s="12" t="s">
        <v>2307</v>
      </c>
      <c r="CM22" s="22">
        <v>10185837</v>
      </c>
      <c r="CN22">
        <f t="shared" si="24"/>
        <v>10185837</v>
      </c>
      <c r="CO22" s="12" t="s">
        <v>505</v>
      </c>
      <c r="CP22" s="22">
        <v>13683689</v>
      </c>
      <c r="CQ22">
        <f t="shared" si="25"/>
        <v>13683689</v>
      </c>
      <c r="CR22" s="12" t="s">
        <v>1380</v>
      </c>
      <c r="CS22" s="22">
        <v>8636299</v>
      </c>
      <c r="CT22">
        <f t="shared" si="26"/>
        <v>8636299</v>
      </c>
    </row>
    <row r="23" spans="1:98" x14ac:dyDescent="0.2">
      <c r="A23" t="str">
        <f>'Global 2025'!J23</f>
        <v>Well Go USA</v>
      </c>
      <c r="B23">
        <f>'Global 2025'!C23</f>
        <v>274090081</v>
      </c>
      <c r="D23" t="str">
        <f>'Global 2024'!J22</f>
        <v>Universal</v>
      </c>
      <c r="E23">
        <f>'Global 2024'!C22</f>
        <v>334509500</v>
      </c>
      <c r="G23" t="str">
        <f>'Global 2023'!J22</f>
        <v>Lionsgate</v>
      </c>
      <c r="H23">
        <f>'Global 2023'!C22</f>
        <v>347628052</v>
      </c>
      <c r="J23" s="12" t="s">
        <v>112</v>
      </c>
      <c r="K23" s="22">
        <v>25064897</v>
      </c>
      <c r="L23">
        <f t="shared" si="0"/>
        <v>25064897</v>
      </c>
      <c r="M23" s="12" t="s">
        <v>54</v>
      </c>
      <c r="N23" s="22">
        <v>53129088</v>
      </c>
      <c r="O23">
        <f t="shared" si="1"/>
        <v>53129088</v>
      </c>
      <c r="P23" s="12" t="s">
        <v>1149</v>
      </c>
      <c r="Q23" s="22">
        <v>83410298</v>
      </c>
      <c r="R23">
        <f t="shared" si="2"/>
        <v>83410298</v>
      </c>
      <c r="AA23" t="str">
        <f>'Domestic 2025'!N23</f>
        <v>Walt Disney</v>
      </c>
      <c r="AB23">
        <f>'Domestic 2025'!F23</f>
        <v>94186236</v>
      </c>
      <c r="AD23" t="str">
        <f>'Domestic 2024'!J22</f>
        <v>20th Century Stud…</v>
      </c>
      <c r="AE23">
        <f>'Domestic 2024'!F22</f>
        <v>105313091</v>
      </c>
      <c r="AG23" t="str">
        <f>'Domestic 2023'!J22</f>
        <v>Paramount Pictures</v>
      </c>
      <c r="AH23">
        <f>'Domestic 2023'!F22</f>
        <v>118700272</v>
      </c>
      <c r="AJ23" s="12" t="s">
        <v>197</v>
      </c>
      <c r="AK23" s="22">
        <v>15424862</v>
      </c>
      <c r="AL23">
        <f t="shared" si="3"/>
        <v>15424862</v>
      </c>
      <c r="AM23" s="12" t="s">
        <v>185</v>
      </c>
      <c r="AN23" s="22">
        <v>16727064</v>
      </c>
      <c r="AO23">
        <f t="shared" si="4"/>
        <v>16727064</v>
      </c>
      <c r="AP23" s="12" t="s">
        <v>197</v>
      </c>
      <c r="AQ23" s="22">
        <v>15666829</v>
      </c>
      <c r="AR23">
        <f t="shared" si="5"/>
        <v>15666829</v>
      </c>
      <c r="BA23" t="str">
        <f t="shared" si="6"/>
        <v>Well Go USA</v>
      </c>
      <c r="BB23">
        <f t="shared" si="7"/>
        <v>274090081</v>
      </c>
      <c r="BD23" t="str">
        <f t="shared" si="8"/>
        <v>NBCUniversal (Comcast)</v>
      </c>
      <c r="BE23">
        <f t="shared" si="9"/>
        <v>334509500</v>
      </c>
      <c r="BG23" t="str">
        <f t="shared" si="10"/>
        <v>Lionsgate Studios</v>
      </c>
      <c r="BH23">
        <f t="shared" si="11"/>
        <v>347628052</v>
      </c>
      <c r="BJ23" t="str">
        <f t="shared" si="12"/>
        <v>The Walt Disney Company</v>
      </c>
      <c r="BK23">
        <f t="shared" si="13"/>
        <v>94186236</v>
      </c>
      <c r="BM23" t="str">
        <f t="shared" si="14"/>
        <v>The Walt Disney Company</v>
      </c>
      <c r="BN23">
        <f t="shared" si="15"/>
        <v>105313091</v>
      </c>
      <c r="BP23" t="str">
        <f t="shared" si="16"/>
        <v>Paramount Skydance</v>
      </c>
      <c r="BQ23">
        <f t="shared" si="17"/>
        <v>118700272</v>
      </c>
      <c r="BS23" s="12" t="s">
        <v>834</v>
      </c>
      <c r="BT23" s="22">
        <v>25308619147</v>
      </c>
      <c r="BV23" s="12" t="s">
        <v>570</v>
      </c>
      <c r="BW23" s="22">
        <v>22881613</v>
      </c>
      <c r="BX23">
        <f t="shared" si="19"/>
        <v>22881613</v>
      </c>
      <c r="BY23" s="12" t="s">
        <v>2305</v>
      </c>
      <c r="BZ23" s="22">
        <v>18685751</v>
      </c>
      <c r="CA23">
        <f t="shared" si="20"/>
        <v>18685751</v>
      </c>
      <c r="CB23" s="12" t="s">
        <v>2303</v>
      </c>
      <c r="CC23" s="22">
        <v>11189726</v>
      </c>
      <c r="CD23">
        <f t="shared" si="21"/>
        <v>11189726</v>
      </c>
      <c r="CE23" s="12" t="s">
        <v>2304</v>
      </c>
      <c r="CF23" s="22">
        <v>10733468</v>
      </c>
      <c r="CG23">
        <f t="shared" si="22"/>
        <v>10733468</v>
      </c>
      <c r="CH23" s="12" t="s">
        <v>260</v>
      </c>
      <c r="CI23" s="22">
        <v>8786283</v>
      </c>
      <c r="CJ23">
        <f t="shared" si="23"/>
        <v>8786283</v>
      </c>
      <c r="CL23" s="12" t="s">
        <v>256</v>
      </c>
      <c r="CM23" s="22">
        <v>9221996</v>
      </c>
      <c r="CN23">
        <f t="shared" si="24"/>
        <v>9221996</v>
      </c>
      <c r="CO23" s="12" t="s">
        <v>2304</v>
      </c>
      <c r="CP23" s="22">
        <v>10602468</v>
      </c>
      <c r="CQ23">
        <f t="shared" si="25"/>
        <v>10602468</v>
      </c>
      <c r="CR23" s="12" t="s">
        <v>2301</v>
      </c>
      <c r="CS23" s="22">
        <v>8268986</v>
      </c>
      <c r="CT23">
        <f t="shared" si="26"/>
        <v>8268986</v>
      </c>
    </row>
    <row r="24" spans="1:98" x14ac:dyDescent="0.2">
      <c r="A24" t="str">
        <f>'Global 2025'!J24</f>
        <v>Warner Bros.</v>
      </c>
      <c r="B24">
        <f>'Global 2025'!C24</f>
        <v>270072492</v>
      </c>
      <c r="D24" t="str">
        <f>'Global 2024'!J23</f>
        <v>Other</v>
      </c>
      <c r="E24">
        <f>'Global 2024'!C23</f>
        <v>306899794</v>
      </c>
      <c r="G24" t="str">
        <f>'Global 2023'!J23</f>
        <v>Other</v>
      </c>
      <c r="H24">
        <f>'Global 2023'!C23</f>
        <v>301957043</v>
      </c>
      <c r="J24" s="12" t="s">
        <v>99</v>
      </c>
      <c r="K24" s="22">
        <v>24608337</v>
      </c>
      <c r="L24">
        <f t="shared" si="0"/>
        <v>24608337</v>
      </c>
      <c r="M24" s="12" t="s">
        <v>135</v>
      </c>
      <c r="N24" s="22">
        <v>48702495</v>
      </c>
      <c r="O24">
        <f t="shared" si="1"/>
        <v>48702495</v>
      </c>
      <c r="P24" s="12" t="s">
        <v>590</v>
      </c>
      <c r="Q24" s="22">
        <v>56319794</v>
      </c>
      <c r="R24">
        <f t="shared" si="2"/>
        <v>56319794</v>
      </c>
      <c r="AA24" t="str">
        <f>'Domestic 2025'!N24</f>
        <v>20th Century Stud…</v>
      </c>
      <c r="AB24">
        <f>'Domestic 2025'!F24</f>
        <v>90958550</v>
      </c>
      <c r="AD24" t="str">
        <f>'Domestic 2024'!J23</f>
        <v>Paramount Pictures</v>
      </c>
      <c r="AE24">
        <f>'Domestic 2024'!F23</f>
        <v>96981216</v>
      </c>
      <c r="AG24" t="str">
        <f>'Domestic 2023'!J23</f>
        <v>Paramount Pictures</v>
      </c>
      <c r="AH24">
        <f>'Domestic 2023'!F23</f>
        <v>108391107</v>
      </c>
      <c r="AJ24" s="12" t="s">
        <v>256</v>
      </c>
      <c r="AK24" s="22">
        <v>13816149</v>
      </c>
      <c r="AL24">
        <f t="shared" si="3"/>
        <v>13816149</v>
      </c>
      <c r="AM24" s="12" t="s">
        <v>1026</v>
      </c>
      <c r="AN24" s="22">
        <v>16606038</v>
      </c>
      <c r="AO24">
        <f t="shared" si="4"/>
        <v>16606038</v>
      </c>
      <c r="AP24" s="12" t="s">
        <v>185</v>
      </c>
      <c r="AQ24" s="22">
        <v>15207892</v>
      </c>
      <c r="AR24">
        <f t="shared" si="5"/>
        <v>15207892</v>
      </c>
      <c r="BA24" t="str">
        <f t="shared" si="6"/>
        <v>Warner Bros. Discovery</v>
      </c>
      <c r="BB24">
        <f t="shared" si="7"/>
        <v>270072492</v>
      </c>
      <c r="BD24" t="str">
        <f t="shared" si="8"/>
        <v>Other</v>
      </c>
      <c r="BE24">
        <f t="shared" si="9"/>
        <v>306899794</v>
      </c>
      <c r="BG24" t="str">
        <f t="shared" si="10"/>
        <v>Other</v>
      </c>
      <c r="BH24">
        <f t="shared" si="11"/>
        <v>301957043</v>
      </c>
      <c r="BJ24" t="str">
        <f t="shared" si="12"/>
        <v>The Walt Disney Company</v>
      </c>
      <c r="BK24">
        <f t="shared" si="13"/>
        <v>90958550</v>
      </c>
      <c r="BM24" t="str">
        <f t="shared" si="14"/>
        <v>Paramount Skydance</v>
      </c>
      <c r="BN24">
        <f t="shared" si="15"/>
        <v>96981216</v>
      </c>
      <c r="BP24" t="str">
        <f t="shared" si="16"/>
        <v>Paramount Skydance</v>
      </c>
      <c r="BQ24">
        <f t="shared" si="17"/>
        <v>108391107</v>
      </c>
      <c r="BV24" s="12" t="s">
        <v>2303</v>
      </c>
      <c r="BW24" s="22">
        <v>17299154</v>
      </c>
      <c r="BX24">
        <f t="shared" si="19"/>
        <v>17299154</v>
      </c>
      <c r="BY24" s="12" t="s">
        <v>256</v>
      </c>
      <c r="BZ24" s="22">
        <v>17265876</v>
      </c>
      <c r="CA24">
        <f t="shared" si="20"/>
        <v>17265876</v>
      </c>
      <c r="CB24" s="12" t="s">
        <v>175</v>
      </c>
      <c r="CC24" s="22">
        <v>10141851</v>
      </c>
      <c r="CD24">
        <f t="shared" si="21"/>
        <v>10141851</v>
      </c>
      <c r="CE24" s="12" t="s">
        <v>289</v>
      </c>
      <c r="CF24" s="22">
        <v>9616028</v>
      </c>
      <c r="CG24">
        <f t="shared" si="22"/>
        <v>9616028</v>
      </c>
      <c r="CH24" s="12" t="s">
        <v>2301</v>
      </c>
      <c r="CI24" s="22">
        <v>8268986</v>
      </c>
      <c r="CJ24">
        <f t="shared" si="23"/>
        <v>8268986</v>
      </c>
      <c r="CL24" s="12" t="s">
        <v>2309</v>
      </c>
      <c r="CM24" s="22">
        <v>8875366</v>
      </c>
      <c r="CN24">
        <f t="shared" si="24"/>
        <v>8875366</v>
      </c>
      <c r="CO24" s="12" t="s">
        <v>289</v>
      </c>
      <c r="CP24" s="22">
        <v>9002073</v>
      </c>
      <c r="CQ24">
        <f t="shared" si="25"/>
        <v>9002073</v>
      </c>
      <c r="CR24" s="12" t="s">
        <v>260</v>
      </c>
      <c r="CS24" s="22">
        <v>8130187</v>
      </c>
      <c r="CT24">
        <f t="shared" si="26"/>
        <v>8130187</v>
      </c>
    </row>
    <row r="25" spans="1:98" x14ac:dyDescent="0.2">
      <c r="A25" t="str">
        <f>'Global 2025'!J25</f>
        <v>Lionsgate</v>
      </c>
      <c r="B25">
        <f>'Global 2025'!C25</f>
        <v>246602999</v>
      </c>
      <c r="D25" t="str">
        <f>'Global 2024'!J24</f>
        <v>Paramount Pictures</v>
      </c>
      <c r="E25">
        <f>'Global 2024'!C24</f>
        <v>261907653</v>
      </c>
      <c r="G25" t="str">
        <f>'Global 2023'!J24</f>
        <v>Universal</v>
      </c>
      <c r="H25">
        <f>'Global 2023'!C24</f>
        <v>300187799</v>
      </c>
      <c r="J25" s="12" t="s">
        <v>175</v>
      </c>
      <c r="K25" s="22">
        <v>24132992</v>
      </c>
      <c r="L25">
        <f t="shared" si="0"/>
        <v>24132992</v>
      </c>
      <c r="M25" s="12" t="s">
        <v>185</v>
      </c>
      <c r="N25" s="22">
        <v>39918201</v>
      </c>
      <c r="O25">
        <f t="shared" si="1"/>
        <v>39918201</v>
      </c>
      <c r="P25" s="12" t="s">
        <v>228</v>
      </c>
      <c r="Q25" s="22">
        <v>51603764</v>
      </c>
      <c r="R25">
        <f t="shared" si="2"/>
        <v>51603764</v>
      </c>
      <c r="AA25" t="str">
        <f>'Domestic 2025'!N25</f>
        <v>Walt Disney</v>
      </c>
      <c r="AB25">
        <f>'Domestic 2025'!F25</f>
        <v>87203963</v>
      </c>
      <c r="AD25" t="str">
        <f>'Domestic 2024'!J24</f>
        <v>Amazon MGM Studios</v>
      </c>
      <c r="AE25">
        <f>'Domestic 2024'!F24</f>
        <v>96805881</v>
      </c>
      <c r="AG25" t="str">
        <f>'Domestic 2023'!J24</f>
        <v>Warner Bros.</v>
      </c>
      <c r="AH25">
        <f>'Domestic 2023'!F24</f>
        <v>108167507</v>
      </c>
      <c r="AJ25" s="12" t="s">
        <v>203</v>
      </c>
      <c r="AK25" s="22">
        <v>12912476</v>
      </c>
      <c r="AL25">
        <f t="shared" si="3"/>
        <v>12912476</v>
      </c>
      <c r="AM25" s="12" t="s">
        <v>125</v>
      </c>
      <c r="AN25" s="22">
        <v>16574667</v>
      </c>
      <c r="AO25">
        <f t="shared" si="4"/>
        <v>16574667</v>
      </c>
      <c r="AP25" s="12" t="s">
        <v>1268</v>
      </c>
      <c r="AQ25" s="22">
        <v>14770658</v>
      </c>
      <c r="AR25">
        <f t="shared" si="5"/>
        <v>14770658</v>
      </c>
      <c r="BA25" t="str">
        <f t="shared" si="6"/>
        <v>Lionsgate Studios</v>
      </c>
      <c r="BB25">
        <f t="shared" si="7"/>
        <v>246602999</v>
      </c>
      <c r="BD25" t="str">
        <f t="shared" si="8"/>
        <v>Paramount Skydance</v>
      </c>
      <c r="BE25">
        <f t="shared" si="9"/>
        <v>261907653</v>
      </c>
      <c r="BG25" t="str">
        <f t="shared" si="10"/>
        <v>NBCUniversal (Comcast)</v>
      </c>
      <c r="BH25">
        <f t="shared" si="11"/>
        <v>300187799</v>
      </c>
      <c r="BJ25" t="str">
        <f t="shared" si="12"/>
        <v>The Walt Disney Company</v>
      </c>
      <c r="BK25">
        <f t="shared" si="13"/>
        <v>87203963</v>
      </c>
      <c r="BM25" t="str">
        <f t="shared" si="14"/>
        <v>Amazon MGM Studios</v>
      </c>
      <c r="BN25">
        <f t="shared" si="15"/>
        <v>96805881</v>
      </c>
      <c r="BP25" t="str">
        <f t="shared" si="16"/>
        <v>Warner Bros. Discovery</v>
      </c>
      <c r="BQ25">
        <f t="shared" si="17"/>
        <v>108167507</v>
      </c>
      <c r="BV25" s="12" t="s">
        <v>413</v>
      </c>
      <c r="BW25" s="22">
        <v>15469415</v>
      </c>
      <c r="BX25">
        <f t="shared" si="19"/>
        <v>15469415</v>
      </c>
      <c r="BY25" s="12" t="s">
        <v>2309</v>
      </c>
      <c r="BZ25" s="22">
        <v>16281937</v>
      </c>
      <c r="CA25">
        <f t="shared" si="20"/>
        <v>16281937</v>
      </c>
      <c r="CB25" s="12" t="s">
        <v>2309</v>
      </c>
      <c r="CC25" s="22">
        <v>8875366</v>
      </c>
      <c r="CD25">
        <f t="shared" si="21"/>
        <v>8875366</v>
      </c>
      <c r="CE25" s="12" t="s">
        <v>2306</v>
      </c>
      <c r="CF25" s="22">
        <v>7848728</v>
      </c>
      <c r="CG25">
        <f t="shared" si="22"/>
        <v>7848728</v>
      </c>
      <c r="CH25" s="12" t="s">
        <v>413</v>
      </c>
      <c r="CI25" s="22">
        <v>6927381</v>
      </c>
      <c r="CJ25">
        <f t="shared" si="23"/>
        <v>6927381</v>
      </c>
      <c r="CL25" s="12" t="s">
        <v>2301</v>
      </c>
      <c r="CM25" s="22">
        <v>8612000</v>
      </c>
      <c r="CN25">
        <f t="shared" si="24"/>
        <v>8612000</v>
      </c>
      <c r="CO25" s="12" t="s">
        <v>2306</v>
      </c>
      <c r="CP25" s="22">
        <v>7848728</v>
      </c>
      <c r="CQ25">
        <f t="shared" si="25"/>
        <v>7848728</v>
      </c>
      <c r="CR25" s="12" t="s">
        <v>413</v>
      </c>
      <c r="CS25" s="22">
        <v>6132543</v>
      </c>
      <c r="CT25">
        <f t="shared" si="26"/>
        <v>6132543</v>
      </c>
    </row>
    <row r="26" spans="1:98" x14ac:dyDescent="0.2">
      <c r="A26" t="str">
        <f>'Global 2025'!J26</f>
        <v>Universal</v>
      </c>
      <c r="B26">
        <f>'Global 2025'!C26</f>
        <v>239753615</v>
      </c>
      <c r="D26" t="str">
        <f>'Global 2024'!J25</f>
        <v>Other</v>
      </c>
      <c r="E26">
        <f>'Global 2024'!C25</f>
        <v>250921235</v>
      </c>
      <c r="G26" t="str">
        <f>'Global 2023'!J25</f>
        <v>Universal</v>
      </c>
      <c r="H26">
        <f>'Global 2023'!C25</f>
        <v>291493620</v>
      </c>
      <c r="J26" s="12" t="s">
        <v>154</v>
      </c>
      <c r="K26" s="22">
        <v>13850731</v>
      </c>
      <c r="L26">
        <f t="shared" si="0"/>
        <v>13850731</v>
      </c>
      <c r="M26" s="12" t="s">
        <v>1026</v>
      </c>
      <c r="N26" s="22">
        <v>32224616</v>
      </c>
      <c r="O26">
        <f t="shared" si="1"/>
        <v>32224616</v>
      </c>
      <c r="P26" s="12" t="s">
        <v>88</v>
      </c>
      <c r="Q26" s="22">
        <v>43989684</v>
      </c>
      <c r="R26">
        <f t="shared" si="2"/>
        <v>43989684</v>
      </c>
      <c r="AA26" t="str">
        <f>'Domestic 2025'!N26</f>
        <v>Paramount Pictures</v>
      </c>
      <c r="AB26">
        <f>'Domestic 2025'!F26</f>
        <v>84556206</v>
      </c>
      <c r="AD26" t="str">
        <f>'Domestic 2024'!J25</f>
        <v>Universal</v>
      </c>
      <c r="AE26">
        <f>'Domestic 2024'!F25</f>
        <v>92900355</v>
      </c>
      <c r="AG26" t="str">
        <f>'Domestic 2023'!J25</f>
        <v>Universal</v>
      </c>
      <c r="AH26">
        <f>'Domestic 2023'!F25</f>
        <v>97540205</v>
      </c>
      <c r="AJ26" s="12" t="s">
        <v>162</v>
      </c>
      <c r="AK26" s="22">
        <v>11646515</v>
      </c>
      <c r="AL26">
        <f t="shared" si="3"/>
        <v>11646515</v>
      </c>
      <c r="AM26" s="12" t="s">
        <v>505</v>
      </c>
      <c r="AN26" s="22">
        <v>13683689</v>
      </c>
      <c r="AO26">
        <f t="shared" si="4"/>
        <v>13683689</v>
      </c>
      <c r="AP26" s="12" t="s">
        <v>187</v>
      </c>
      <c r="AQ26" s="22">
        <v>13020630</v>
      </c>
      <c r="AR26">
        <f t="shared" si="5"/>
        <v>13020630</v>
      </c>
      <c r="BA26" t="str">
        <f t="shared" si="6"/>
        <v>NBCUniversal (Comcast)</v>
      </c>
      <c r="BB26">
        <f t="shared" si="7"/>
        <v>239753615</v>
      </c>
      <c r="BD26" t="str">
        <f t="shared" si="8"/>
        <v>Other</v>
      </c>
      <c r="BE26">
        <f t="shared" si="9"/>
        <v>250921235</v>
      </c>
      <c r="BG26" t="str">
        <f t="shared" si="10"/>
        <v>NBCUniversal (Comcast)</v>
      </c>
      <c r="BH26">
        <f t="shared" si="11"/>
        <v>291493620</v>
      </c>
      <c r="BJ26" t="str">
        <f t="shared" si="12"/>
        <v>Paramount Skydance</v>
      </c>
      <c r="BK26">
        <f t="shared" si="13"/>
        <v>84556206</v>
      </c>
      <c r="BM26" t="str">
        <f t="shared" si="14"/>
        <v>NBCUniversal (Comcast)</v>
      </c>
      <c r="BN26">
        <f t="shared" si="15"/>
        <v>92900355</v>
      </c>
      <c r="BP26" t="str">
        <f t="shared" si="16"/>
        <v>NBCUniversal (Comcast)</v>
      </c>
      <c r="BQ26">
        <f t="shared" si="17"/>
        <v>97540205</v>
      </c>
      <c r="BV26" s="12" t="s">
        <v>1163</v>
      </c>
      <c r="BW26" s="22">
        <v>13222021</v>
      </c>
      <c r="BX26">
        <f t="shared" si="19"/>
        <v>13222021</v>
      </c>
      <c r="BY26" s="12" t="s">
        <v>1782</v>
      </c>
      <c r="BZ26" s="22">
        <v>10196704</v>
      </c>
      <c r="CA26">
        <f t="shared" si="20"/>
        <v>10196704</v>
      </c>
      <c r="CB26" s="12" t="s">
        <v>2301</v>
      </c>
      <c r="CC26" s="22">
        <v>8612000</v>
      </c>
      <c r="CD26">
        <f t="shared" si="21"/>
        <v>8612000</v>
      </c>
      <c r="CE26" s="12" t="s">
        <v>260</v>
      </c>
      <c r="CF26" s="22">
        <v>6700830</v>
      </c>
      <c r="CG26">
        <f t="shared" si="22"/>
        <v>6700830</v>
      </c>
      <c r="CH26" s="12" t="s">
        <v>505</v>
      </c>
      <c r="CI26" s="22">
        <v>5433686</v>
      </c>
      <c r="CJ26">
        <f t="shared" si="23"/>
        <v>5433686</v>
      </c>
      <c r="CL26" s="12" t="s">
        <v>175</v>
      </c>
      <c r="CM26" s="22">
        <v>8598860</v>
      </c>
      <c r="CN26">
        <f t="shared" si="24"/>
        <v>8598860</v>
      </c>
      <c r="CO26" s="12" t="s">
        <v>2303</v>
      </c>
      <c r="CP26" s="22">
        <v>6482057</v>
      </c>
      <c r="CQ26">
        <f t="shared" si="25"/>
        <v>6482057</v>
      </c>
      <c r="CR26" s="12" t="s">
        <v>505</v>
      </c>
      <c r="CS26" s="22">
        <v>5433686</v>
      </c>
      <c r="CT26">
        <f t="shared" si="26"/>
        <v>5433686</v>
      </c>
    </row>
    <row r="27" spans="1:98" x14ac:dyDescent="0.2">
      <c r="A27" t="str">
        <f>'Global 2025'!J27</f>
        <v>Universal</v>
      </c>
      <c r="B27">
        <f>'Global 2025'!C27</f>
        <v>238569800</v>
      </c>
      <c r="D27" t="str">
        <f>'Global 2024'!J26</f>
        <v>Sony Pictures</v>
      </c>
      <c r="E27">
        <f>'Global 2024'!C26</f>
        <v>234748692</v>
      </c>
      <c r="G27" t="str">
        <f>'Global 2023'!J26</f>
        <v>GKIDS</v>
      </c>
      <c r="H27">
        <f>'Global 2023'!C26</f>
        <v>282996427</v>
      </c>
      <c r="J27" s="12" t="s">
        <v>834</v>
      </c>
      <c r="K27" s="22">
        <v>25308619147</v>
      </c>
      <c r="M27" s="12" t="s">
        <v>992</v>
      </c>
      <c r="N27" s="22">
        <v>30107173</v>
      </c>
      <c r="O27">
        <f t="shared" si="1"/>
        <v>30107173</v>
      </c>
      <c r="P27" s="12" t="s">
        <v>77</v>
      </c>
      <c r="Q27" s="22">
        <v>43601123</v>
      </c>
      <c r="R27">
        <f t="shared" si="2"/>
        <v>43601123</v>
      </c>
      <c r="AA27" t="str">
        <f>'Domestic 2025'!N27</f>
        <v>Universal</v>
      </c>
      <c r="AB27">
        <f>'Domestic 2025'!F27</f>
        <v>82593605</v>
      </c>
      <c r="AD27" t="str">
        <f>'Domestic 2024'!J26</f>
        <v>Sony Pictures</v>
      </c>
      <c r="AE27">
        <f>'Domestic 2024'!F26</f>
        <v>91956547</v>
      </c>
      <c r="AG27" t="str">
        <f>'Domestic 2023'!J26</f>
        <v>Universal</v>
      </c>
      <c r="AH27">
        <f>'Domestic 2023'!F26</f>
        <v>95159005</v>
      </c>
      <c r="AJ27" s="12" t="s">
        <v>187</v>
      </c>
      <c r="AK27" s="22">
        <v>11189726</v>
      </c>
      <c r="AL27">
        <f t="shared" si="3"/>
        <v>11189726</v>
      </c>
      <c r="AM27" s="12" t="s">
        <v>135</v>
      </c>
      <c r="AN27" s="22">
        <v>13453324</v>
      </c>
      <c r="AO27">
        <f t="shared" si="4"/>
        <v>13453324</v>
      </c>
      <c r="AP27" s="12" t="s">
        <v>135</v>
      </c>
      <c r="AQ27" s="22">
        <v>10777190</v>
      </c>
      <c r="AR27">
        <f t="shared" si="5"/>
        <v>10777190</v>
      </c>
      <c r="BA27" t="str">
        <f t="shared" si="6"/>
        <v>NBCUniversal (Comcast)</v>
      </c>
      <c r="BB27">
        <f t="shared" si="7"/>
        <v>238569800</v>
      </c>
      <c r="BD27" t="str">
        <f t="shared" si="8"/>
        <v>Sony Pictures Entertainment</v>
      </c>
      <c r="BE27">
        <f t="shared" si="9"/>
        <v>234748692</v>
      </c>
      <c r="BG27" t="str">
        <f t="shared" si="10"/>
        <v>GKIDS</v>
      </c>
      <c r="BH27">
        <f t="shared" si="11"/>
        <v>282996427</v>
      </c>
      <c r="BJ27" t="str">
        <f t="shared" si="12"/>
        <v>NBCUniversal (Comcast)</v>
      </c>
      <c r="BK27">
        <f t="shared" si="13"/>
        <v>82593605</v>
      </c>
      <c r="BM27" t="str">
        <f t="shared" si="14"/>
        <v>Sony Pictures Entertainment</v>
      </c>
      <c r="BN27">
        <f t="shared" si="15"/>
        <v>91956547</v>
      </c>
      <c r="BP27" t="str">
        <f t="shared" si="16"/>
        <v>NBCUniversal (Comcast)</v>
      </c>
      <c r="BQ27">
        <f t="shared" si="17"/>
        <v>95159005</v>
      </c>
      <c r="BV27" s="12" t="s">
        <v>289</v>
      </c>
      <c r="BW27" s="22">
        <v>13072709</v>
      </c>
      <c r="BX27">
        <f t="shared" si="19"/>
        <v>13072709</v>
      </c>
      <c r="BY27" s="12" t="s">
        <v>2303</v>
      </c>
      <c r="BZ27" s="22">
        <v>9387311</v>
      </c>
      <c r="CA27">
        <f t="shared" si="20"/>
        <v>9387311</v>
      </c>
      <c r="CB27" s="12" t="s">
        <v>154</v>
      </c>
      <c r="CC27" s="22">
        <v>8335542</v>
      </c>
      <c r="CD27">
        <f t="shared" si="21"/>
        <v>8335542</v>
      </c>
      <c r="CE27" s="12" t="s">
        <v>2303</v>
      </c>
      <c r="CF27" s="22">
        <v>6558451</v>
      </c>
      <c r="CG27">
        <f t="shared" si="22"/>
        <v>6558451</v>
      </c>
      <c r="CH27" s="12" t="s">
        <v>831</v>
      </c>
      <c r="CI27" s="22">
        <v>5350365</v>
      </c>
      <c r="CJ27">
        <f t="shared" si="23"/>
        <v>0</v>
      </c>
      <c r="CL27" s="12" t="s">
        <v>154</v>
      </c>
      <c r="CM27" s="22">
        <v>8335542</v>
      </c>
      <c r="CN27">
        <f t="shared" si="24"/>
        <v>8335542</v>
      </c>
      <c r="CO27" s="12" t="s">
        <v>402</v>
      </c>
      <c r="CP27" s="22">
        <v>4975740</v>
      </c>
      <c r="CQ27">
        <f t="shared" si="25"/>
        <v>4975740</v>
      </c>
      <c r="CR27" s="12" t="s">
        <v>1782</v>
      </c>
      <c r="CS27" s="22">
        <v>5314136</v>
      </c>
      <c r="CT27">
        <f t="shared" si="26"/>
        <v>5314136</v>
      </c>
    </row>
    <row r="28" spans="1:98" x14ac:dyDescent="0.2">
      <c r="A28" t="str">
        <f>'Global 2025'!J28</f>
        <v>Warner Bros.</v>
      </c>
      <c r="B28">
        <f>'Global 2025'!C28</f>
        <v>213121406</v>
      </c>
      <c r="D28" t="str">
        <f>'Global 2024'!J27</f>
        <v>Other</v>
      </c>
      <c r="E28">
        <f>'Global 2024'!C27</f>
        <v>211000000</v>
      </c>
      <c r="G28" t="str">
        <f>'Global 2023'!J27</f>
        <v>MGM</v>
      </c>
      <c r="H28">
        <f>'Global 2023'!C27</f>
        <v>276148615</v>
      </c>
      <c r="M28" s="12" t="s">
        <v>570</v>
      </c>
      <c r="N28" s="22">
        <v>22881613</v>
      </c>
      <c r="O28">
        <f t="shared" si="1"/>
        <v>22881613</v>
      </c>
      <c r="P28" s="12" t="s">
        <v>1380</v>
      </c>
      <c r="Q28" s="22">
        <v>21797528</v>
      </c>
      <c r="R28">
        <f t="shared" si="2"/>
        <v>21797528</v>
      </c>
      <c r="AA28" t="str">
        <f>'Domestic 2025'!N28</f>
        <v>Universal</v>
      </c>
      <c r="AB28">
        <f>'Domestic 2025'!F28</f>
        <v>77378880</v>
      </c>
      <c r="AD28" t="str">
        <f>'Domestic 2024'!J27</f>
        <v>Warner Bros.</v>
      </c>
      <c r="AE28">
        <f>'Domestic 2024'!F27</f>
        <v>85451913</v>
      </c>
      <c r="AG28" t="str">
        <f>'Domestic 2023'!J27</f>
        <v>Paramount Pictures</v>
      </c>
      <c r="AH28">
        <f>'Domestic 2023'!F27</f>
        <v>93549650</v>
      </c>
      <c r="AJ28" s="12" t="s">
        <v>175</v>
      </c>
      <c r="AK28" s="22">
        <v>10141851</v>
      </c>
      <c r="AL28">
        <f t="shared" si="3"/>
        <v>10141851</v>
      </c>
      <c r="AM28" s="12" t="s">
        <v>203</v>
      </c>
      <c r="AN28" s="22">
        <v>10733468</v>
      </c>
      <c r="AO28">
        <f t="shared" si="4"/>
        <v>10733468</v>
      </c>
      <c r="AP28" s="12" t="s">
        <v>228</v>
      </c>
      <c r="AQ28" s="22">
        <v>9850000</v>
      </c>
      <c r="AR28">
        <f t="shared" si="5"/>
        <v>9850000</v>
      </c>
      <c r="BA28" t="str">
        <f t="shared" si="6"/>
        <v>Warner Bros. Discovery</v>
      </c>
      <c r="BB28">
        <f t="shared" si="7"/>
        <v>213121406</v>
      </c>
      <c r="BD28" t="str">
        <f t="shared" si="8"/>
        <v>Other</v>
      </c>
      <c r="BE28">
        <f t="shared" si="9"/>
        <v>211000000</v>
      </c>
      <c r="BG28" t="str">
        <f t="shared" si="10"/>
        <v>Amazon MGM Studios</v>
      </c>
      <c r="BH28">
        <f t="shared" si="11"/>
        <v>276148615</v>
      </c>
      <c r="BJ28" t="str">
        <f t="shared" si="12"/>
        <v>NBCUniversal (Comcast)</v>
      </c>
      <c r="BK28">
        <f t="shared" si="13"/>
        <v>77378880</v>
      </c>
      <c r="BM28" t="str">
        <f t="shared" si="14"/>
        <v>Warner Bros. Discovery</v>
      </c>
      <c r="BN28">
        <f t="shared" si="15"/>
        <v>85451913</v>
      </c>
      <c r="BP28" t="str">
        <f t="shared" si="16"/>
        <v>Paramount Skydance</v>
      </c>
      <c r="BQ28">
        <f t="shared" si="17"/>
        <v>93549650</v>
      </c>
      <c r="BV28" s="12" t="s">
        <v>125</v>
      </c>
      <c r="BW28" s="22">
        <v>12639993</v>
      </c>
      <c r="BX28">
        <f t="shared" si="19"/>
        <v>12639993</v>
      </c>
      <c r="BY28" s="12" t="s">
        <v>834</v>
      </c>
      <c r="BZ28" s="22">
        <v>26356176567</v>
      </c>
      <c r="CB28" s="12" t="s">
        <v>164</v>
      </c>
      <c r="CC28" s="22">
        <v>6564857</v>
      </c>
      <c r="CD28">
        <f t="shared" si="21"/>
        <v>6564857</v>
      </c>
      <c r="CE28" s="12" t="s">
        <v>225</v>
      </c>
      <c r="CF28" s="22">
        <v>5645437</v>
      </c>
      <c r="CG28">
        <f t="shared" si="22"/>
        <v>5645437</v>
      </c>
      <c r="CH28" s="12" t="s">
        <v>1782</v>
      </c>
      <c r="CI28" s="22">
        <v>5314136</v>
      </c>
      <c r="CJ28">
        <f t="shared" si="23"/>
        <v>5314136</v>
      </c>
      <c r="CL28" s="12" t="s">
        <v>164</v>
      </c>
      <c r="CM28" s="22">
        <v>6564857</v>
      </c>
      <c r="CN28">
        <f t="shared" si="24"/>
        <v>6564857</v>
      </c>
      <c r="CO28" s="12" t="s">
        <v>260</v>
      </c>
      <c r="CP28" s="22">
        <v>4834991</v>
      </c>
      <c r="CQ28">
        <f t="shared" si="25"/>
        <v>4834991</v>
      </c>
      <c r="CR28" s="12" t="s">
        <v>242</v>
      </c>
      <c r="CS28" s="22">
        <v>5014650</v>
      </c>
      <c r="CT28">
        <f t="shared" si="26"/>
        <v>5014650</v>
      </c>
    </row>
    <row r="29" spans="1:98" x14ac:dyDescent="0.2">
      <c r="A29" t="str">
        <f>'Global 2025'!J29</f>
        <v>Walt Disney</v>
      </c>
      <c r="B29">
        <f>'Global 2025'!C29</f>
        <v>205679463</v>
      </c>
      <c r="D29" t="str">
        <f>'Global 2024'!J28</f>
        <v>Warner Bros.</v>
      </c>
      <c r="E29">
        <f>'Global 2024'!C28</f>
        <v>207500287</v>
      </c>
      <c r="G29" t="str">
        <f>'Global 2023'!J28</f>
        <v>Warner Bros.</v>
      </c>
      <c r="H29">
        <f>'Global 2023'!C28</f>
        <v>271433313</v>
      </c>
      <c r="M29" s="12" t="s">
        <v>187</v>
      </c>
      <c r="N29" s="22">
        <v>17299154</v>
      </c>
      <c r="O29">
        <f t="shared" si="1"/>
        <v>17299154</v>
      </c>
      <c r="P29" s="12" t="s">
        <v>185</v>
      </c>
      <c r="Q29" s="22">
        <v>18685751</v>
      </c>
      <c r="R29">
        <f t="shared" si="2"/>
        <v>18685751</v>
      </c>
      <c r="AA29" t="str">
        <f>'Domestic 2025'!N29</f>
        <v>Walt Disney</v>
      </c>
      <c r="AB29">
        <f>'Domestic 2025'!F29</f>
        <v>73161014</v>
      </c>
      <c r="AD29" t="str">
        <f>'Domestic 2024'!J28</f>
        <v>Neon</v>
      </c>
      <c r="AE29">
        <f>'Domestic 2024'!F28</f>
        <v>74346140</v>
      </c>
      <c r="AG29" t="str">
        <f>'Domestic 2023'!J28</f>
        <v>Sony Pictures</v>
      </c>
      <c r="AH29">
        <f>'Domestic 2023'!F28</f>
        <v>92373751</v>
      </c>
      <c r="AJ29" s="12" t="s">
        <v>147</v>
      </c>
      <c r="AK29" s="22">
        <v>8875366</v>
      </c>
      <c r="AL29">
        <f t="shared" si="3"/>
        <v>8875366</v>
      </c>
      <c r="AM29" s="12" t="s">
        <v>289</v>
      </c>
      <c r="AN29" s="22">
        <v>9616028</v>
      </c>
      <c r="AO29">
        <f t="shared" si="4"/>
        <v>9616028</v>
      </c>
      <c r="AP29" s="12" t="s">
        <v>1380</v>
      </c>
      <c r="AQ29" s="22">
        <v>8796826</v>
      </c>
      <c r="AR29">
        <f t="shared" si="5"/>
        <v>8796826</v>
      </c>
      <c r="BA29" t="str">
        <f t="shared" si="6"/>
        <v>The Walt Disney Company</v>
      </c>
      <c r="BB29">
        <f t="shared" si="7"/>
        <v>205679463</v>
      </c>
      <c r="BD29" t="str">
        <f t="shared" si="8"/>
        <v>Warner Bros. Discovery</v>
      </c>
      <c r="BE29">
        <f t="shared" si="9"/>
        <v>207500287</v>
      </c>
      <c r="BG29" t="str">
        <f t="shared" si="10"/>
        <v>Warner Bros. Discovery</v>
      </c>
      <c r="BH29">
        <f t="shared" si="11"/>
        <v>271433313</v>
      </c>
      <c r="BJ29" t="str">
        <f t="shared" si="12"/>
        <v>The Walt Disney Company</v>
      </c>
      <c r="BK29">
        <f t="shared" si="13"/>
        <v>73161014</v>
      </c>
      <c r="BM29" t="str">
        <f t="shared" si="14"/>
        <v>Neon</v>
      </c>
      <c r="BN29">
        <f t="shared" si="15"/>
        <v>74346140</v>
      </c>
      <c r="BP29" t="str">
        <f t="shared" si="16"/>
        <v>Sony Pictures Entertainment</v>
      </c>
      <c r="BQ29">
        <f t="shared" si="17"/>
        <v>92373751</v>
      </c>
      <c r="BV29" s="12" t="s">
        <v>2304</v>
      </c>
      <c r="BW29" s="22">
        <v>12610418</v>
      </c>
      <c r="BX29">
        <f t="shared" si="19"/>
        <v>12610418</v>
      </c>
      <c r="CB29" s="12" t="s">
        <v>225</v>
      </c>
      <c r="CC29" s="22">
        <v>6409384</v>
      </c>
      <c r="CD29">
        <f t="shared" si="21"/>
        <v>6409384</v>
      </c>
      <c r="CE29" s="12" t="s">
        <v>402</v>
      </c>
      <c r="CF29" s="22">
        <v>5042618</v>
      </c>
      <c r="CG29">
        <f t="shared" si="22"/>
        <v>5042618</v>
      </c>
      <c r="CH29" s="12" t="s">
        <v>242</v>
      </c>
      <c r="CI29" s="22">
        <v>5014650</v>
      </c>
      <c r="CJ29">
        <f t="shared" si="23"/>
        <v>5014650</v>
      </c>
      <c r="CL29" s="12" t="s">
        <v>180</v>
      </c>
      <c r="CM29" s="22">
        <v>5213377</v>
      </c>
      <c r="CN29">
        <f t="shared" si="24"/>
        <v>5213377</v>
      </c>
      <c r="CO29" s="12" t="s">
        <v>570</v>
      </c>
      <c r="CP29" s="22">
        <v>4800000</v>
      </c>
      <c r="CQ29">
        <f t="shared" si="25"/>
        <v>4800000</v>
      </c>
      <c r="CR29" s="12" t="s">
        <v>1799</v>
      </c>
      <c r="CS29" s="22">
        <v>4948000</v>
      </c>
      <c r="CT29">
        <f t="shared" si="26"/>
        <v>4948000</v>
      </c>
    </row>
    <row r="30" spans="1:98" x14ac:dyDescent="0.2">
      <c r="A30" t="str">
        <f>'Global 2025'!J30</f>
        <v>A24</v>
      </c>
      <c r="B30">
        <f>'Global 2025'!C30</f>
        <v>191886340</v>
      </c>
      <c r="D30" t="str">
        <f>'Global 2024'!J29</f>
        <v>Sony Pictures</v>
      </c>
      <c r="E30">
        <f>'Global 2024'!C29</f>
        <v>201967521</v>
      </c>
      <c r="G30" t="str">
        <f>'Global 2023'!J29</f>
        <v>Warner Bros.</v>
      </c>
      <c r="H30">
        <f>'Global 2023'!C29</f>
        <v>269667073</v>
      </c>
      <c r="M30" s="12" t="s">
        <v>413</v>
      </c>
      <c r="N30" s="22">
        <v>15469415</v>
      </c>
      <c r="O30">
        <f t="shared" si="1"/>
        <v>15469415</v>
      </c>
      <c r="P30" s="12" t="s">
        <v>256</v>
      </c>
      <c r="Q30" s="22">
        <v>17265876</v>
      </c>
      <c r="R30">
        <f t="shared" si="2"/>
        <v>17265876</v>
      </c>
      <c r="AA30" t="str">
        <f>'Domestic 2025'!N30</f>
        <v>Walt Disney</v>
      </c>
      <c r="AB30">
        <f>'Domestic 2025'!F30</f>
        <v>72987454</v>
      </c>
      <c r="AD30" t="str">
        <f>'Domestic 2024'!J29</f>
        <v>Universal</v>
      </c>
      <c r="AE30">
        <f>'Domestic 2024'!F29</f>
        <v>73526925</v>
      </c>
      <c r="AG30" t="str">
        <f>'Domestic 2023'!J29</f>
        <v>Warner Bros.</v>
      </c>
      <c r="AH30">
        <f>'Domestic 2023'!F29</f>
        <v>86270590</v>
      </c>
      <c r="AJ30" s="12" t="s">
        <v>182</v>
      </c>
      <c r="AK30" s="22">
        <v>8612000</v>
      </c>
      <c r="AL30">
        <f t="shared" si="3"/>
        <v>8612000</v>
      </c>
      <c r="AM30" s="12" t="s">
        <v>228</v>
      </c>
      <c r="AN30" s="22">
        <v>7848728</v>
      </c>
      <c r="AO30">
        <f t="shared" si="4"/>
        <v>7848728</v>
      </c>
      <c r="AP30" s="12" t="s">
        <v>260</v>
      </c>
      <c r="AQ30" s="22">
        <v>8786283</v>
      </c>
      <c r="AR30">
        <f t="shared" si="5"/>
        <v>8786283</v>
      </c>
      <c r="BA30" t="str">
        <f t="shared" si="6"/>
        <v>A24</v>
      </c>
      <c r="BB30">
        <f t="shared" si="7"/>
        <v>191886340</v>
      </c>
      <c r="BD30" t="str">
        <f t="shared" si="8"/>
        <v>Sony Pictures Entertainment</v>
      </c>
      <c r="BE30">
        <f t="shared" si="9"/>
        <v>201967521</v>
      </c>
      <c r="BG30" t="str">
        <f t="shared" si="10"/>
        <v>Warner Bros. Discovery</v>
      </c>
      <c r="BH30">
        <f t="shared" si="11"/>
        <v>269667073</v>
      </c>
      <c r="BJ30" t="str">
        <f t="shared" si="12"/>
        <v>The Walt Disney Company</v>
      </c>
      <c r="BK30">
        <f t="shared" si="13"/>
        <v>72987454</v>
      </c>
      <c r="BM30" t="str">
        <f t="shared" si="14"/>
        <v>NBCUniversal (Comcast)</v>
      </c>
      <c r="BN30">
        <f t="shared" si="15"/>
        <v>73526925</v>
      </c>
      <c r="BP30" t="str">
        <f t="shared" si="16"/>
        <v>Warner Bros. Discovery</v>
      </c>
      <c r="BQ30">
        <f t="shared" si="17"/>
        <v>86270590</v>
      </c>
      <c r="BV30" s="12" t="s">
        <v>505</v>
      </c>
      <c r="BW30" s="22">
        <v>12311598</v>
      </c>
      <c r="BX30">
        <f t="shared" si="19"/>
        <v>12311598</v>
      </c>
      <c r="CB30" s="12" t="s">
        <v>180</v>
      </c>
      <c r="CC30" s="22">
        <v>5213377</v>
      </c>
      <c r="CD30">
        <f t="shared" si="21"/>
        <v>5213377</v>
      </c>
      <c r="CE30" s="12" t="s">
        <v>570</v>
      </c>
      <c r="CF30" s="22">
        <v>4800000</v>
      </c>
      <c r="CG30">
        <f t="shared" si="22"/>
        <v>4800000</v>
      </c>
      <c r="CH30" s="12" t="s">
        <v>1799</v>
      </c>
      <c r="CI30" s="22">
        <v>4948000</v>
      </c>
      <c r="CJ30">
        <f t="shared" si="23"/>
        <v>4948000</v>
      </c>
      <c r="CL30" s="12" t="s">
        <v>242</v>
      </c>
      <c r="CM30" s="22">
        <v>4744567</v>
      </c>
      <c r="CN30">
        <f t="shared" si="24"/>
        <v>4744567</v>
      </c>
      <c r="CO30" s="12" t="s">
        <v>273</v>
      </c>
      <c r="CP30" s="22">
        <v>4620045</v>
      </c>
      <c r="CQ30">
        <f t="shared" si="25"/>
        <v>4620045</v>
      </c>
      <c r="CR30" s="12" t="s">
        <v>831</v>
      </c>
      <c r="CS30" s="22">
        <v>4801781</v>
      </c>
      <c r="CT30">
        <f t="shared" si="26"/>
        <v>0</v>
      </c>
    </row>
    <row r="31" spans="1:98" x14ac:dyDescent="0.2">
      <c r="A31" t="str">
        <f>'Global 2025'!J31</f>
        <v>20th Century Stud…</v>
      </c>
      <c r="B31">
        <f>'Global 2025'!C31</f>
        <v>184561056</v>
      </c>
      <c r="D31" t="str">
        <f>'Global 2024'!J30</f>
        <v>Paramount Pictures</v>
      </c>
      <c r="E31">
        <f>'Global 2024'!C30</f>
        <v>190535708</v>
      </c>
      <c r="G31" t="str">
        <f>'Global 2023'!J30</f>
        <v>Other</v>
      </c>
      <c r="H31">
        <f>'Global 2023'!C30</f>
        <v>261656269</v>
      </c>
      <c r="M31" s="12" t="s">
        <v>1163</v>
      </c>
      <c r="N31" s="22">
        <v>13222021</v>
      </c>
      <c r="O31">
        <f t="shared" si="1"/>
        <v>13222021</v>
      </c>
      <c r="P31" s="12" t="s">
        <v>147</v>
      </c>
      <c r="Q31" s="22">
        <v>16281937</v>
      </c>
      <c r="R31">
        <f t="shared" si="2"/>
        <v>16281937</v>
      </c>
      <c r="AA31" t="str">
        <f>'Domestic 2025'!N31</f>
        <v>Warner Bros.</v>
      </c>
      <c r="AB31">
        <f>'Domestic 2025'!F31</f>
        <v>71530013</v>
      </c>
      <c r="AD31" t="str">
        <f>'Domestic 2024'!J30</f>
        <v>Paramount Pictures</v>
      </c>
      <c r="AE31">
        <f>'Domestic 2024'!F30</f>
        <v>72581770</v>
      </c>
      <c r="AG31" t="str">
        <f>'Domestic 2023'!J30</f>
        <v>Walt Disney</v>
      </c>
      <c r="AH31">
        <f>'Domestic 2023'!F30</f>
        <v>84479155</v>
      </c>
      <c r="AJ31" s="12" t="s">
        <v>154</v>
      </c>
      <c r="AK31" s="22">
        <v>8335542</v>
      </c>
      <c r="AL31">
        <f t="shared" si="3"/>
        <v>8335542</v>
      </c>
      <c r="AM31" s="12" t="s">
        <v>260</v>
      </c>
      <c r="AN31" s="22">
        <v>6700830</v>
      </c>
      <c r="AO31">
        <f t="shared" si="4"/>
        <v>6700830</v>
      </c>
      <c r="AP31" s="12" t="s">
        <v>182</v>
      </c>
      <c r="AQ31" s="22">
        <v>8268986</v>
      </c>
      <c r="AR31">
        <f t="shared" si="5"/>
        <v>8268986</v>
      </c>
      <c r="BA31" t="str">
        <f t="shared" si="6"/>
        <v>The Walt Disney Company</v>
      </c>
      <c r="BB31">
        <f t="shared" si="7"/>
        <v>184561056</v>
      </c>
      <c r="BD31" t="str">
        <f t="shared" si="8"/>
        <v>Paramount Skydance</v>
      </c>
      <c r="BE31">
        <f t="shared" si="9"/>
        <v>190535708</v>
      </c>
      <c r="BG31" t="str">
        <f t="shared" si="10"/>
        <v>Other</v>
      </c>
      <c r="BH31">
        <f t="shared" si="11"/>
        <v>261656269</v>
      </c>
      <c r="BJ31" t="str">
        <f t="shared" si="12"/>
        <v>Warner Bros. Discovery</v>
      </c>
      <c r="BK31">
        <f t="shared" si="13"/>
        <v>71530013</v>
      </c>
      <c r="BM31" t="str">
        <f t="shared" si="14"/>
        <v>Paramount Skydance</v>
      </c>
      <c r="BN31">
        <f t="shared" si="15"/>
        <v>72581770</v>
      </c>
      <c r="BP31" t="str">
        <f t="shared" si="16"/>
        <v>The Walt Disney Company</v>
      </c>
      <c r="BQ31">
        <f t="shared" si="17"/>
        <v>84479155</v>
      </c>
      <c r="BV31" s="12" t="s">
        <v>2306</v>
      </c>
      <c r="BW31" s="22">
        <v>10763217</v>
      </c>
      <c r="BX31">
        <f t="shared" si="19"/>
        <v>10763217</v>
      </c>
      <c r="CB31" s="12" t="s">
        <v>242</v>
      </c>
      <c r="CC31" s="22">
        <v>4762678</v>
      </c>
      <c r="CD31">
        <f t="shared" si="21"/>
        <v>4762678</v>
      </c>
      <c r="CE31" s="12" t="s">
        <v>273</v>
      </c>
      <c r="CF31" s="22">
        <v>4620045</v>
      </c>
      <c r="CG31">
        <f t="shared" si="22"/>
        <v>4620045</v>
      </c>
      <c r="CH31" s="12" t="s">
        <v>2309</v>
      </c>
      <c r="CI31" s="22">
        <v>4578250</v>
      </c>
      <c r="CJ31">
        <f t="shared" si="23"/>
        <v>4578250</v>
      </c>
      <c r="CL31" s="12" t="s">
        <v>225</v>
      </c>
      <c r="CM31" s="22">
        <v>4251381</v>
      </c>
      <c r="CN31">
        <f t="shared" si="24"/>
        <v>4251381</v>
      </c>
      <c r="CO31" s="12" t="s">
        <v>1067</v>
      </c>
      <c r="CP31" s="22">
        <v>4210000</v>
      </c>
      <c r="CQ31">
        <f t="shared" si="25"/>
        <v>4210000</v>
      </c>
      <c r="CR31" s="12" t="s">
        <v>2309</v>
      </c>
      <c r="CS31" s="22">
        <v>4500169</v>
      </c>
      <c r="CT31">
        <f t="shared" si="26"/>
        <v>4500169</v>
      </c>
    </row>
    <row r="32" spans="1:98" x14ac:dyDescent="0.2">
      <c r="A32" t="str">
        <f>'Global 2025'!J32</f>
        <v>Paramount Pictures</v>
      </c>
      <c r="B32">
        <f>'Global 2025'!C32</f>
        <v>169269936</v>
      </c>
      <c r="D32" t="str">
        <f>'Global 2024'!J31</f>
        <v>Amazon MGM Studios</v>
      </c>
      <c r="E32">
        <f>'Global 2024'!C31</f>
        <v>186000759</v>
      </c>
      <c r="G32" t="str">
        <f>'Global 2023'!J31</f>
        <v>Walt Disney</v>
      </c>
      <c r="H32">
        <f>'Global 2023'!C31</f>
        <v>254997360</v>
      </c>
      <c r="M32" s="12" t="s">
        <v>289</v>
      </c>
      <c r="N32" s="22">
        <v>13072709</v>
      </c>
      <c r="O32">
        <f t="shared" si="1"/>
        <v>13072709</v>
      </c>
      <c r="P32" s="12" t="s">
        <v>1782</v>
      </c>
      <c r="Q32" s="22">
        <v>10196704</v>
      </c>
      <c r="R32">
        <f t="shared" si="2"/>
        <v>10196704</v>
      </c>
      <c r="AA32" t="str">
        <f>'Domestic 2025'!N32</f>
        <v>Sony Pictures</v>
      </c>
      <c r="AB32">
        <f>'Domestic 2025'!F32</f>
        <v>70446897</v>
      </c>
      <c r="AD32" t="str">
        <f>'Domestic 2024'!J31</f>
        <v>Paramount Pictures</v>
      </c>
      <c r="AE32">
        <f>'Domestic 2024'!F31</f>
        <v>69012586</v>
      </c>
      <c r="AG32" t="str">
        <f>'Domestic 2023'!J31</f>
        <v>Warner Bros.</v>
      </c>
      <c r="AH32">
        <f>'Domestic 2023'!F31</f>
        <v>82633033</v>
      </c>
      <c r="AJ32" s="12" t="s">
        <v>164</v>
      </c>
      <c r="AK32" s="22">
        <v>6564857</v>
      </c>
      <c r="AL32">
        <f t="shared" si="3"/>
        <v>6564857</v>
      </c>
      <c r="AM32" s="12" t="s">
        <v>187</v>
      </c>
      <c r="AN32" s="22">
        <v>6558451</v>
      </c>
      <c r="AO32">
        <f t="shared" si="4"/>
        <v>6558451</v>
      </c>
      <c r="AP32" s="12" t="s">
        <v>413</v>
      </c>
      <c r="AQ32" s="22">
        <v>6927381</v>
      </c>
      <c r="AR32">
        <f t="shared" si="5"/>
        <v>6927381</v>
      </c>
      <c r="BA32" t="str">
        <f t="shared" si="6"/>
        <v>Paramount Skydance</v>
      </c>
      <c r="BB32">
        <f t="shared" si="7"/>
        <v>169269936</v>
      </c>
      <c r="BD32" t="str">
        <f t="shared" si="8"/>
        <v>Amazon MGM Studios</v>
      </c>
      <c r="BE32">
        <f t="shared" si="9"/>
        <v>186000759</v>
      </c>
      <c r="BG32" t="str">
        <f t="shared" si="10"/>
        <v>The Walt Disney Company</v>
      </c>
      <c r="BH32">
        <f t="shared" si="11"/>
        <v>254997360</v>
      </c>
      <c r="BJ32" t="str">
        <f t="shared" si="12"/>
        <v>Sony Pictures Entertainment</v>
      </c>
      <c r="BK32">
        <f t="shared" si="13"/>
        <v>70446897</v>
      </c>
      <c r="BM32" t="str">
        <f t="shared" si="14"/>
        <v>Paramount Skydance</v>
      </c>
      <c r="BN32">
        <f t="shared" si="15"/>
        <v>69012586</v>
      </c>
      <c r="BP32" t="str">
        <f t="shared" si="16"/>
        <v>Warner Bros. Discovery</v>
      </c>
      <c r="BQ32">
        <f t="shared" si="17"/>
        <v>82633033</v>
      </c>
      <c r="BV32" s="12" t="s">
        <v>834</v>
      </c>
      <c r="BW32" s="22">
        <v>22832069881</v>
      </c>
      <c r="CB32" s="12" t="s">
        <v>284</v>
      </c>
      <c r="CC32" s="22">
        <v>4438556</v>
      </c>
      <c r="CD32">
        <f t="shared" si="21"/>
        <v>4438556</v>
      </c>
      <c r="CE32" s="12" t="s">
        <v>1067</v>
      </c>
      <c r="CF32" s="22">
        <v>4210000</v>
      </c>
      <c r="CG32">
        <f t="shared" si="22"/>
        <v>4210000</v>
      </c>
      <c r="CH32" s="12" t="s">
        <v>1793</v>
      </c>
      <c r="CI32" s="22">
        <v>4350243</v>
      </c>
      <c r="CJ32">
        <f t="shared" si="23"/>
        <v>4350243</v>
      </c>
      <c r="CL32" s="12" t="s">
        <v>2306</v>
      </c>
      <c r="CM32" s="22">
        <v>4249066</v>
      </c>
      <c r="CN32">
        <f t="shared" si="24"/>
        <v>4249066</v>
      </c>
      <c r="CO32" s="12" t="s">
        <v>225</v>
      </c>
      <c r="CP32" s="22">
        <v>3646789</v>
      </c>
      <c r="CQ32">
        <f t="shared" si="25"/>
        <v>3646789</v>
      </c>
      <c r="CR32" s="12" t="s">
        <v>1793</v>
      </c>
      <c r="CS32" s="22">
        <v>4350243</v>
      </c>
      <c r="CT32">
        <f t="shared" si="26"/>
        <v>4350243</v>
      </c>
    </row>
    <row r="33" spans="1:98" x14ac:dyDescent="0.2">
      <c r="A33" t="str">
        <f>'Global 2025'!J33</f>
        <v>Other</v>
      </c>
      <c r="B33">
        <f>'Global 2025'!C33</f>
        <v>166061012</v>
      </c>
      <c r="D33" t="str">
        <f>'Global 2024'!J32</f>
        <v>Focus Features</v>
      </c>
      <c r="E33">
        <f>'Global 2024'!C32</f>
        <v>181954339</v>
      </c>
      <c r="G33" t="str">
        <f>'Global 2023'!J32</f>
        <v>Angel Studios</v>
      </c>
      <c r="H33">
        <f>'Global 2023'!C32</f>
        <v>250570396</v>
      </c>
      <c r="M33" s="12" t="s">
        <v>125</v>
      </c>
      <c r="N33" s="22">
        <v>12639993</v>
      </c>
      <c r="O33">
        <f t="shared" si="1"/>
        <v>12639993</v>
      </c>
      <c r="P33" s="12" t="s">
        <v>187</v>
      </c>
      <c r="Q33" s="22">
        <v>9387311</v>
      </c>
      <c r="R33">
        <f t="shared" si="2"/>
        <v>9387311</v>
      </c>
      <c r="AA33" t="str">
        <f>'Domestic 2025'!N33</f>
        <v>Amazon MGM Studios</v>
      </c>
      <c r="AB33">
        <f>'Domestic 2025'!F33</f>
        <v>65523366</v>
      </c>
      <c r="AD33" t="str">
        <f>'Domestic 2024'!J32</f>
        <v>A24</v>
      </c>
      <c r="AE33">
        <f>'Domestic 2024'!F32</f>
        <v>68757539</v>
      </c>
      <c r="AG33" t="str">
        <f>'Domestic 2023'!J32</f>
        <v>Sony Pictures</v>
      </c>
      <c r="AH33">
        <f>'Domestic 2023'!F32</f>
        <v>82156962</v>
      </c>
      <c r="AJ33" s="12" t="s">
        <v>225</v>
      </c>
      <c r="AK33" s="22">
        <v>6409384</v>
      </c>
      <c r="AL33">
        <f t="shared" si="3"/>
        <v>6409384</v>
      </c>
      <c r="AM33" s="12" t="s">
        <v>225</v>
      </c>
      <c r="AN33" s="22">
        <v>5645437</v>
      </c>
      <c r="AO33">
        <f t="shared" si="4"/>
        <v>5645437</v>
      </c>
      <c r="AP33" s="12" t="s">
        <v>505</v>
      </c>
      <c r="AQ33" s="22">
        <v>5433686</v>
      </c>
      <c r="AR33">
        <f t="shared" si="5"/>
        <v>5433686</v>
      </c>
      <c r="BA33" t="str">
        <f t="shared" si="6"/>
        <v>Other</v>
      </c>
      <c r="BB33">
        <f t="shared" si="7"/>
        <v>166061012</v>
      </c>
      <c r="BD33" t="str">
        <f t="shared" si="8"/>
        <v>NBCUniversal (Comcast)</v>
      </c>
      <c r="BE33">
        <f t="shared" si="9"/>
        <v>181954339</v>
      </c>
      <c r="BG33" t="str">
        <f t="shared" si="10"/>
        <v>Angel Studios</v>
      </c>
      <c r="BH33">
        <f t="shared" si="11"/>
        <v>250570396</v>
      </c>
      <c r="BJ33" t="str">
        <f t="shared" si="12"/>
        <v>Amazon MGM Studios</v>
      </c>
      <c r="BK33">
        <f t="shared" si="13"/>
        <v>65523366</v>
      </c>
      <c r="BM33" t="str">
        <f t="shared" si="14"/>
        <v>A24</v>
      </c>
      <c r="BN33">
        <f t="shared" si="15"/>
        <v>68757539</v>
      </c>
      <c r="BP33" t="str">
        <f t="shared" si="16"/>
        <v>Sony Pictures Entertainment</v>
      </c>
      <c r="BQ33">
        <f t="shared" si="17"/>
        <v>82156962</v>
      </c>
      <c r="CB33" s="12" t="s">
        <v>2306</v>
      </c>
      <c r="CC33" s="22">
        <v>4249066</v>
      </c>
      <c r="CD33">
        <f t="shared" si="21"/>
        <v>4249066</v>
      </c>
      <c r="CE33" s="12" t="s">
        <v>207</v>
      </c>
      <c r="CF33" s="22">
        <v>3162293</v>
      </c>
      <c r="CG33">
        <f t="shared" si="22"/>
        <v>3162293</v>
      </c>
      <c r="CH33" s="12" t="s">
        <v>225</v>
      </c>
      <c r="CI33" s="22">
        <v>4200558</v>
      </c>
      <c r="CJ33">
        <f t="shared" si="23"/>
        <v>4200558</v>
      </c>
      <c r="CL33" s="12" t="s">
        <v>207</v>
      </c>
      <c r="CM33" s="22">
        <v>3275177</v>
      </c>
      <c r="CN33">
        <f t="shared" si="24"/>
        <v>3275177</v>
      </c>
      <c r="CO33" s="12" t="s">
        <v>207</v>
      </c>
      <c r="CP33" s="22">
        <v>3162293</v>
      </c>
      <c r="CQ33">
        <f t="shared" si="25"/>
        <v>3162293</v>
      </c>
      <c r="CR33" s="12" t="s">
        <v>1796</v>
      </c>
      <c r="CS33" s="22">
        <v>4088000</v>
      </c>
      <c r="CT33">
        <f t="shared" si="26"/>
        <v>4088000</v>
      </c>
    </row>
    <row r="34" spans="1:98" x14ac:dyDescent="0.2">
      <c r="A34" t="str">
        <f>'Global 2025'!J34</f>
        <v>Sony Pictures</v>
      </c>
      <c r="B34">
        <f>'Global 2025'!C34</f>
        <v>162440471</v>
      </c>
      <c r="D34" t="str">
        <f>'Global 2024'!J33</f>
        <v>Universal</v>
      </c>
      <c r="E34">
        <f>'Global 2024'!C33</f>
        <v>181073291</v>
      </c>
      <c r="G34" t="str">
        <f>'Global 2023'!J33</f>
        <v>Other</v>
      </c>
      <c r="H34">
        <f>'Global 2023'!C33</f>
        <v>250318788</v>
      </c>
      <c r="M34" s="12" t="s">
        <v>203</v>
      </c>
      <c r="N34" s="22">
        <v>12610418</v>
      </c>
      <c r="O34">
        <f t="shared" si="1"/>
        <v>12610418</v>
      </c>
      <c r="P34" s="12" t="s">
        <v>834</v>
      </c>
      <c r="Q34" s="22">
        <v>26356176567</v>
      </c>
      <c r="AA34" t="str">
        <f>'Domestic 2025'!N34</f>
        <v>Lionsgate</v>
      </c>
      <c r="AB34">
        <f>'Domestic 2025'!F34</f>
        <v>61845680</v>
      </c>
      <c r="AD34" t="str">
        <f>'Domestic 2024'!J33</f>
        <v>Warner Bros.</v>
      </c>
      <c r="AE34">
        <f>'Domestic 2024'!F33</f>
        <v>67587546</v>
      </c>
      <c r="AG34" t="str">
        <f>'Domestic 2023'!J33</f>
        <v>Warner Bros.</v>
      </c>
      <c r="AH34">
        <f>'Domestic 2023'!F33</f>
        <v>76469713</v>
      </c>
      <c r="AJ34" s="12" t="s">
        <v>180</v>
      </c>
      <c r="AK34" s="22">
        <v>5213377</v>
      </c>
      <c r="AL34">
        <f t="shared" si="3"/>
        <v>5213377</v>
      </c>
      <c r="AM34" s="12" t="s">
        <v>402</v>
      </c>
      <c r="AN34" s="22">
        <v>5042618</v>
      </c>
      <c r="AO34">
        <f t="shared" si="4"/>
        <v>5042618</v>
      </c>
      <c r="AP34" s="12" t="s">
        <v>831</v>
      </c>
      <c r="AQ34" s="22">
        <v>5350365</v>
      </c>
      <c r="AR34">
        <f t="shared" si="5"/>
        <v>0</v>
      </c>
      <c r="BA34" t="str">
        <f t="shared" si="6"/>
        <v>Sony Pictures Entertainment</v>
      </c>
      <c r="BB34">
        <f t="shared" si="7"/>
        <v>162440471</v>
      </c>
      <c r="BD34" t="str">
        <f t="shared" si="8"/>
        <v>NBCUniversal (Comcast)</v>
      </c>
      <c r="BE34">
        <f t="shared" si="9"/>
        <v>181073291</v>
      </c>
      <c r="BG34" t="str">
        <f t="shared" si="10"/>
        <v>Other</v>
      </c>
      <c r="BH34">
        <f t="shared" si="11"/>
        <v>250318788</v>
      </c>
      <c r="BJ34" t="str">
        <f t="shared" si="12"/>
        <v>Lionsgate Studios</v>
      </c>
      <c r="BK34">
        <f t="shared" si="13"/>
        <v>61845680</v>
      </c>
      <c r="BM34" t="str">
        <f t="shared" si="14"/>
        <v>Warner Bros. Discovery</v>
      </c>
      <c r="BN34">
        <f t="shared" si="15"/>
        <v>67587546</v>
      </c>
      <c r="BP34" t="str">
        <f t="shared" si="16"/>
        <v>Warner Bros. Discovery</v>
      </c>
      <c r="BQ34">
        <f t="shared" si="17"/>
        <v>76469713</v>
      </c>
      <c r="CB34" s="12" t="s">
        <v>260</v>
      </c>
      <c r="CC34" s="22">
        <v>4233883</v>
      </c>
      <c r="CD34">
        <f t="shared" si="21"/>
        <v>4233883</v>
      </c>
      <c r="CE34" s="12" t="s">
        <v>1080</v>
      </c>
      <c r="CF34" s="22">
        <v>3083595</v>
      </c>
      <c r="CG34">
        <f t="shared" si="22"/>
        <v>3083595</v>
      </c>
      <c r="CH34" s="12" t="s">
        <v>1796</v>
      </c>
      <c r="CI34" s="22">
        <v>4088000</v>
      </c>
      <c r="CJ34">
        <f t="shared" si="23"/>
        <v>4088000</v>
      </c>
      <c r="CL34" s="12" t="s">
        <v>219</v>
      </c>
      <c r="CM34" s="22">
        <v>2866783</v>
      </c>
      <c r="CN34">
        <f t="shared" si="24"/>
        <v>2866783</v>
      </c>
      <c r="CO34" s="12" t="s">
        <v>1080</v>
      </c>
      <c r="CP34" s="22">
        <v>3083595</v>
      </c>
      <c r="CQ34">
        <f t="shared" si="25"/>
        <v>3083595</v>
      </c>
      <c r="CR34" s="12" t="s">
        <v>225</v>
      </c>
      <c r="CS34" s="22">
        <v>3278234</v>
      </c>
      <c r="CT34">
        <f t="shared" si="26"/>
        <v>3278234</v>
      </c>
    </row>
    <row r="35" spans="1:98" x14ac:dyDescent="0.2">
      <c r="A35" t="str">
        <f>'Global 2025'!J35</f>
        <v>Walt Disney</v>
      </c>
      <c r="B35">
        <f>'Global 2025'!C35</f>
        <v>154291182</v>
      </c>
      <c r="D35" t="str">
        <f>'Global 2024'!J34</f>
        <v>Paramount Pictures</v>
      </c>
      <c r="E35">
        <f>'Global 2024'!C34</f>
        <v>180971146</v>
      </c>
      <c r="G35" t="str">
        <f>'Global 2023'!J34</f>
        <v>Sony Pictures</v>
      </c>
      <c r="H35">
        <f>'Global 2023'!C34</f>
        <v>222435664</v>
      </c>
      <c r="M35" s="12" t="s">
        <v>505</v>
      </c>
      <c r="N35" s="22">
        <v>12311598</v>
      </c>
      <c r="O35">
        <f t="shared" si="1"/>
        <v>12311598</v>
      </c>
      <c r="AA35" t="str">
        <f>'Domestic 2025'!N35</f>
        <v>Angel Studios</v>
      </c>
      <c r="AB35">
        <f>'Domestic 2025'!F35</f>
        <v>60270106</v>
      </c>
      <c r="AD35" t="str">
        <f>'Domestic 2024'!J34</f>
        <v>Amazon MGM Studios</v>
      </c>
      <c r="AE35">
        <f>'Domestic 2024'!F34</f>
        <v>66220535</v>
      </c>
      <c r="AG35" t="str">
        <f>'Domestic 2023'!J34</f>
        <v>Warner Bros.</v>
      </c>
      <c r="AH35">
        <f>'Domestic 2023'!F34</f>
        <v>72541501</v>
      </c>
      <c r="AJ35" s="12" t="s">
        <v>242</v>
      </c>
      <c r="AK35" s="22">
        <v>4762678</v>
      </c>
      <c r="AL35">
        <f t="shared" si="3"/>
        <v>4762678</v>
      </c>
      <c r="AM35" s="12" t="s">
        <v>570</v>
      </c>
      <c r="AN35" s="22">
        <v>4800000</v>
      </c>
      <c r="AO35">
        <f t="shared" si="4"/>
        <v>4800000</v>
      </c>
      <c r="AP35" s="12" t="s">
        <v>1780</v>
      </c>
      <c r="AQ35" s="22">
        <v>5324197</v>
      </c>
      <c r="AR35">
        <f t="shared" si="5"/>
        <v>5324197</v>
      </c>
      <c r="BA35" t="str">
        <f t="shared" si="6"/>
        <v>The Walt Disney Company</v>
      </c>
      <c r="BB35">
        <f t="shared" si="7"/>
        <v>154291182</v>
      </c>
      <c r="BD35" t="str">
        <f t="shared" si="8"/>
        <v>Paramount Skydance</v>
      </c>
      <c r="BE35">
        <f t="shared" si="9"/>
        <v>180971146</v>
      </c>
      <c r="BG35" t="str">
        <f t="shared" si="10"/>
        <v>Sony Pictures Entertainment</v>
      </c>
      <c r="BH35">
        <f t="shared" si="11"/>
        <v>222435664</v>
      </c>
      <c r="BJ35" t="str">
        <f t="shared" si="12"/>
        <v>Angel Studios</v>
      </c>
      <c r="BK35">
        <f t="shared" si="13"/>
        <v>60270106</v>
      </c>
      <c r="BM35" t="str">
        <f t="shared" si="14"/>
        <v>Amazon MGM Studios</v>
      </c>
      <c r="BN35">
        <f t="shared" si="15"/>
        <v>66220535</v>
      </c>
      <c r="BP35" t="str">
        <f t="shared" si="16"/>
        <v>Warner Bros. Discovery</v>
      </c>
      <c r="BQ35">
        <f t="shared" si="17"/>
        <v>72541501</v>
      </c>
      <c r="CB35" s="12" t="s">
        <v>289</v>
      </c>
      <c r="CC35" s="22">
        <v>3451365</v>
      </c>
      <c r="CD35">
        <f t="shared" si="21"/>
        <v>3451365</v>
      </c>
      <c r="CE35" s="12" t="s">
        <v>339</v>
      </c>
      <c r="CF35" s="22">
        <v>3060040</v>
      </c>
      <c r="CG35">
        <f t="shared" si="22"/>
        <v>3060040</v>
      </c>
      <c r="CH35" s="12" t="s">
        <v>284</v>
      </c>
      <c r="CI35" s="22">
        <v>3269244</v>
      </c>
      <c r="CJ35">
        <f t="shared" si="23"/>
        <v>3269244</v>
      </c>
      <c r="CL35" s="12" t="s">
        <v>221</v>
      </c>
      <c r="CM35" s="22">
        <v>2800000</v>
      </c>
      <c r="CN35">
        <f t="shared" si="24"/>
        <v>2800000</v>
      </c>
      <c r="CO35" s="12" t="s">
        <v>339</v>
      </c>
      <c r="CP35" s="22">
        <v>3060040</v>
      </c>
      <c r="CQ35">
        <f t="shared" si="25"/>
        <v>3060040</v>
      </c>
      <c r="CR35" s="12" t="s">
        <v>1067</v>
      </c>
      <c r="CS35" s="22">
        <v>3200000</v>
      </c>
      <c r="CT35">
        <f t="shared" si="26"/>
        <v>3200000</v>
      </c>
    </row>
    <row r="36" spans="1:98" x14ac:dyDescent="0.2">
      <c r="A36" t="str">
        <f>'Global 2025'!J36</f>
        <v>Walt Disney</v>
      </c>
      <c r="B36">
        <f>'Global 2025'!C36</f>
        <v>153176952</v>
      </c>
      <c r="D36" t="str">
        <f>'Global 2024'!J35</f>
        <v>Prathyangira Cine…</v>
      </c>
      <c r="E36">
        <f>'Global 2024'!C35</f>
        <v>175399684</v>
      </c>
      <c r="G36" t="str">
        <f>'Global 2023'!J35</f>
        <v>Sony Pictures</v>
      </c>
      <c r="H36">
        <f>'Global 2023'!C35</f>
        <v>220332985</v>
      </c>
      <c r="M36" s="12" t="s">
        <v>228</v>
      </c>
      <c r="N36" s="22">
        <v>10763217</v>
      </c>
      <c r="O36">
        <f t="shared" si="1"/>
        <v>10763217</v>
      </c>
      <c r="AA36" t="str">
        <f>'Domestic 2025'!N36</f>
        <v>Angel Studios</v>
      </c>
      <c r="AB36">
        <f>'Domestic 2025'!F36</f>
        <v>58582787</v>
      </c>
      <c r="AD36" t="str">
        <f>'Domestic 2024'!J35</f>
        <v>Sony Pictures</v>
      </c>
      <c r="AE36">
        <f>'Domestic 2024'!F35</f>
        <v>63482283</v>
      </c>
      <c r="AG36" t="str">
        <f>'Domestic 2023'!J35</f>
        <v>Walt Disney</v>
      </c>
      <c r="AH36">
        <f>'Domestic 2023'!F35</f>
        <v>67653287</v>
      </c>
      <c r="AJ36" s="12" t="s">
        <v>284</v>
      </c>
      <c r="AK36" s="22">
        <v>4438556</v>
      </c>
      <c r="AL36">
        <f t="shared" si="3"/>
        <v>4438556</v>
      </c>
      <c r="AM36" s="12" t="s">
        <v>273</v>
      </c>
      <c r="AN36" s="22">
        <v>4620045</v>
      </c>
      <c r="AO36">
        <f t="shared" si="4"/>
        <v>4620045</v>
      </c>
      <c r="AP36" s="12" t="s">
        <v>1782</v>
      </c>
      <c r="AQ36" s="22">
        <v>5314136</v>
      </c>
      <c r="AR36">
        <f t="shared" si="5"/>
        <v>5314136</v>
      </c>
      <c r="BA36" t="str">
        <f t="shared" si="6"/>
        <v>The Walt Disney Company</v>
      </c>
      <c r="BB36">
        <f t="shared" si="7"/>
        <v>153176952</v>
      </c>
      <c r="BD36" t="str">
        <f t="shared" si="8"/>
        <v>Prathyangira Cinemas</v>
      </c>
      <c r="BE36">
        <f t="shared" si="9"/>
        <v>175399684</v>
      </c>
      <c r="BG36" t="str">
        <f t="shared" si="10"/>
        <v>Sony Pictures Entertainment</v>
      </c>
      <c r="BH36">
        <f t="shared" si="11"/>
        <v>220332985</v>
      </c>
      <c r="BJ36" t="str">
        <f t="shared" si="12"/>
        <v>Angel Studios</v>
      </c>
      <c r="BK36">
        <f t="shared" si="13"/>
        <v>58582787</v>
      </c>
      <c r="BM36" t="str">
        <f t="shared" si="14"/>
        <v>Sony Pictures Entertainment</v>
      </c>
      <c r="BN36">
        <f t="shared" si="15"/>
        <v>63482283</v>
      </c>
      <c r="BP36" t="str">
        <f t="shared" si="16"/>
        <v>The Walt Disney Company</v>
      </c>
      <c r="BQ36">
        <f t="shared" si="17"/>
        <v>67653287</v>
      </c>
      <c r="CB36" s="12" t="s">
        <v>207</v>
      </c>
      <c r="CC36" s="22">
        <v>3275177</v>
      </c>
      <c r="CD36">
        <f t="shared" si="21"/>
        <v>3275177</v>
      </c>
      <c r="CE36" s="12" t="s">
        <v>242</v>
      </c>
      <c r="CF36" s="22">
        <v>2750795</v>
      </c>
      <c r="CG36">
        <f t="shared" si="22"/>
        <v>2750795</v>
      </c>
      <c r="CH36" s="12" t="s">
        <v>1067</v>
      </c>
      <c r="CI36" s="22">
        <v>3200000</v>
      </c>
      <c r="CJ36">
        <f t="shared" si="23"/>
        <v>3200000</v>
      </c>
      <c r="CL36" s="12" t="s">
        <v>260</v>
      </c>
      <c r="CM36" s="22">
        <v>2741806</v>
      </c>
      <c r="CN36">
        <f t="shared" si="24"/>
        <v>2741806</v>
      </c>
      <c r="CO36" s="12" t="s">
        <v>242</v>
      </c>
      <c r="CP36" s="22">
        <v>2324019</v>
      </c>
      <c r="CQ36">
        <f t="shared" si="25"/>
        <v>2324019</v>
      </c>
      <c r="CR36" s="12" t="s">
        <v>207</v>
      </c>
      <c r="CS36" s="22">
        <v>3023866</v>
      </c>
      <c r="CT36">
        <f t="shared" si="26"/>
        <v>3023866</v>
      </c>
    </row>
    <row r="37" spans="1:98" x14ac:dyDescent="0.2">
      <c r="A37" t="str">
        <f>'Global 2025'!J37</f>
        <v>Sony Pictures</v>
      </c>
      <c r="B37">
        <f>'Global 2025'!C37</f>
        <v>151329249</v>
      </c>
      <c r="D37" t="str">
        <f>'Global 2024'!J36</f>
        <v>Warner Bros.</v>
      </c>
      <c r="E37">
        <f>'Global 2024'!C36</f>
        <v>174375791</v>
      </c>
      <c r="G37" t="str">
        <f>'Global 2023'!J36</f>
        <v>Other</v>
      </c>
      <c r="H37">
        <f>'Global 2023'!C36</f>
        <v>218069789</v>
      </c>
      <c r="M37" s="12" t="s">
        <v>834</v>
      </c>
      <c r="N37" s="22">
        <v>22832069881</v>
      </c>
      <c r="AA37" t="str">
        <f>'Domestic 2025'!N37</f>
        <v>Lionsgate</v>
      </c>
      <c r="AB37">
        <f>'Domestic 2025'!F37</f>
        <v>58051327</v>
      </c>
      <c r="AD37" t="str">
        <f>'Domestic 2024'!J36</f>
        <v>Paramount Pictures</v>
      </c>
      <c r="AE37">
        <f>'Domestic 2024'!F36</f>
        <v>59098421</v>
      </c>
      <c r="AG37" t="str">
        <f>'Domestic 2023'!J36</f>
        <v>Warner Bros.</v>
      </c>
      <c r="AH37">
        <f>'Domestic 2023'!F36</f>
        <v>67356372</v>
      </c>
      <c r="AJ37" s="12" t="s">
        <v>228</v>
      </c>
      <c r="AK37" s="22">
        <v>4249066</v>
      </c>
      <c r="AL37">
        <f t="shared" si="3"/>
        <v>4249066</v>
      </c>
      <c r="AM37" s="12" t="s">
        <v>1067</v>
      </c>
      <c r="AN37" s="22">
        <v>4210000</v>
      </c>
      <c r="AO37">
        <f t="shared" si="4"/>
        <v>4210000</v>
      </c>
      <c r="AP37" s="12" t="s">
        <v>242</v>
      </c>
      <c r="AQ37" s="22">
        <v>5014650</v>
      </c>
      <c r="AR37">
        <f t="shared" si="5"/>
        <v>5014650</v>
      </c>
      <c r="BA37" t="str">
        <f t="shared" si="6"/>
        <v>Sony Pictures Entertainment</v>
      </c>
      <c r="BB37">
        <f t="shared" si="7"/>
        <v>151329249</v>
      </c>
      <c r="BD37" t="str">
        <f t="shared" si="8"/>
        <v>Warner Bros. Discovery</v>
      </c>
      <c r="BE37">
        <f t="shared" si="9"/>
        <v>174375791</v>
      </c>
      <c r="BG37" t="str">
        <f t="shared" si="10"/>
        <v>Other</v>
      </c>
      <c r="BH37">
        <f t="shared" si="11"/>
        <v>218069789</v>
      </c>
      <c r="BJ37" t="str">
        <f t="shared" si="12"/>
        <v>Lionsgate Studios</v>
      </c>
      <c r="BK37">
        <f t="shared" si="13"/>
        <v>58051327</v>
      </c>
      <c r="BM37" t="str">
        <f t="shared" si="14"/>
        <v>Paramount Skydance</v>
      </c>
      <c r="BN37">
        <f t="shared" si="15"/>
        <v>59098421</v>
      </c>
      <c r="BP37" t="str">
        <f t="shared" si="16"/>
        <v>Warner Bros. Discovery</v>
      </c>
      <c r="BQ37">
        <f t="shared" si="17"/>
        <v>67356372</v>
      </c>
      <c r="CB37" s="12" t="s">
        <v>219</v>
      </c>
      <c r="CC37" s="22">
        <v>2866783</v>
      </c>
      <c r="CD37">
        <f t="shared" si="21"/>
        <v>2866783</v>
      </c>
      <c r="CE37" s="12" t="s">
        <v>2308</v>
      </c>
      <c r="CF37" s="22">
        <v>2497051</v>
      </c>
      <c r="CG37">
        <f t="shared" si="22"/>
        <v>2497051</v>
      </c>
      <c r="CH37" s="12" t="s">
        <v>207</v>
      </c>
      <c r="CI37" s="22">
        <v>3023866</v>
      </c>
      <c r="CJ37">
        <f t="shared" si="23"/>
        <v>3023866</v>
      </c>
      <c r="CL37" s="12" t="s">
        <v>284</v>
      </c>
      <c r="CM37" s="22">
        <v>2589128</v>
      </c>
      <c r="CN37">
        <f t="shared" si="24"/>
        <v>2589128</v>
      </c>
      <c r="CO37" s="12" t="s">
        <v>1105</v>
      </c>
      <c r="CP37" s="22">
        <v>2300000</v>
      </c>
      <c r="CQ37">
        <f t="shared" si="25"/>
        <v>2300000</v>
      </c>
      <c r="CR37" s="12" t="s">
        <v>284</v>
      </c>
      <c r="CS37" s="22">
        <v>2915798</v>
      </c>
      <c r="CT37">
        <f t="shared" si="26"/>
        <v>2915798</v>
      </c>
    </row>
    <row r="38" spans="1:98" x14ac:dyDescent="0.2">
      <c r="A38" t="str">
        <f>'Global 2025'!J38</f>
        <v>Universal</v>
      </c>
      <c r="B38">
        <f>'Global 2025'!C38</f>
        <v>146076772</v>
      </c>
      <c r="D38" t="str">
        <f>'Global 2024'!J37</f>
        <v>Other</v>
      </c>
      <c r="E38">
        <f>'Global 2024'!C37</f>
        <v>174308156</v>
      </c>
      <c r="G38" t="str">
        <f>'Global 2023'!J37</f>
        <v>Universal</v>
      </c>
      <c r="H38">
        <f>'Global 2023'!C37</f>
        <v>209646030</v>
      </c>
      <c r="AA38" t="str">
        <f>'Domestic 2025'!N38</f>
        <v>Walt Disney</v>
      </c>
      <c r="AB38">
        <f>'Domestic 2025'!F38</f>
        <v>56387808</v>
      </c>
      <c r="AD38" t="str">
        <f>'Domestic 2024'!J37</f>
        <v>Warner Bros.</v>
      </c>
      <c r="AE38">
        <f>'Domestic 2024'!F37</f>
        <v>58300287</v>
      </c>
      <c r="AG38" t="str">
        <f>'Domestic 2023'!J37</f>
        <v>Paramount Pictures</v>
      </c>
      <c r="AH38">
        <f>'Domestic 2023'!F37</f>
        <v>67292161</v>
      </c>
      <c r="AJ38" s="12" t="s">
        <v>260</v>
      </c>
      <c r="AK38" s="22">
        <v>4233883</v>
      </c>
      <c r="AL38">
        <f t="shared" si="3"/>
        <v>4233883</v>
      </c>
      <c r="AM38" s="12" t="s">
        <v>207</v>
      </c>
      <c r="AN38" s="22">
        <v>3162293</v>
      </c>
      <c r="AO38">
        <f t="shared" si="4"/>
        <v>3162293</v>
      </c>
      <c r="AP38" s="12" t="s">
        <v>1799</v>
      </c>
      <c r="AQ38" s="22">
        <v>4948000</v>
      </c>
      <c r="AR38">
        <f t="shared" si="5"/>
        <v>4948000</v>
      </c>
      <c r="BA38" t="str">
        <f t="shared" si="6"/>
        <v>NBCUniversal (Comcast)</v>
      </c>
      <c r="BB38">
        <f t="shared" si="7"/>
        <v>146076772</v>
      </c>
      <c r="BD38" t="str">
        <f t="shared" si="8"/>
        <v>Other</v>
      </c>
      <c r="BE38">
        <f t="shared" si="9"/>
        <v>174308156</v>
      </c>
      <c r="BG38" t="str">
        <f t="shared" si="10"/>
        <v>NBCUniversal (Comcast)</v>
      </c>
      <c r="BH38">
        <f t="shared" si="11"/>
        <v>209646030</v>
      </c>
      <c r="BJ38" t="str">
        <f t="shared" si="12"/>
        <v>The Walt Disney Company</v>
      </c>
      <c r="BK38">
        <f t="shared" si="13"/>
        <v>56387808</v>
      </c>
      <c r="BM38" t="str">
        <f t="shared" si="14"/>
        <v>Warner Bros. Discovery</v>
      </c>
      <c r="BN38">
        <f t="shared" si="15"/>
        <v>58300287</v>
      </c>
      <c r="BP38" t="str">
        <f t="shared" si="16"/>
        <v>Paramount Skydance</v>
      </c>
      <c r="BQ38">
        <f t="shared" si="17"/>
        <v>67292161</v>
      </c>
      <c r="CB38" s="12" t="s">
        <v>221</v>
      </c>
      <c r="CC38" s="22">
        <v>2800000</v>
      </c>
      <c r="CD38">
        <f t="shared" si="21"/>
        <v>2800000</v>
      </c>
      <c r="CE38" s="12" t="s">
        <v>1105</v>
      </c>
      <c r="CF38" s="22">
        <v>2300000</v>
      </c>
      <c r="CG38">
        <f t="shared" si="22"/>
        <v>2300000</v>
      </c>
      <c r="CH38" s="12" t="s">
        <v>375</v>
      </c>
      <c r="CI38" s="22">
        <v>2561276</v>
      </c>
      <c r="CJ38">
        <f t="shared" si="23"/>
        <v>2561276</v>
      </c>
      <c r="CL38" s="12" t="s">
        <v>232</v>
      </c>
      <c r="CM38" s="22">
        <v>2549422</v>
      </c>
      <c r="CN38">
        <f t="shared" si="24"/>
        <v>2549422</v>
      </c>
      <c r="CO38" s="12" t="s">
        <v>1109</v>
      </c>
      <c r="CP38" s="22">
        <v>2230000</v>
      </c>
      <c r="CQ38">
        <f t="shared" si="25"/>
        <v>2230000</v>
      </c>
      <c r="CR38" s="12" t="s">
        <v>2304</v>
      </c>
      <c r="CS38" s="22">
        <v>2455229</v>
      </c>
      <c r="CT38">
        <f t="shared" si="26"/>
        <v>2455229</v>
      </c>
    </row>
    <row r="39" spans="1:98" x14ac:dyDescent="0.2">
      <c r="A39" t="str">
        <f>'Global 2025'!J39</f>
        <v>Walt Disney</v>
      </c>
      <c r="B39">
        <f>'Global 2025'!C39</f>
        <v>142249983</v>
      </c>
      <c r="D39" t="str">
        <f>'Global 2024'!J38</f>
        <v>Amazon MGM Studios</v>
      </c>
      <c r="E39">
        <f>'Global 2024'!C38</f>
        <v>162619535</v>
      </c>
      <c r="G39" t="str">
        <f>'Global 2023'!J38</f>
        <v>Walt Disney</v>
      </c>
      <c r="H39">
        <f>'Global 2023'!C38</f>
        <v>206136825</v>
      </c>
      <c r="AA39" t="str">
        <f>'Domestic 2025'!N39</f>
        <v>Lionsgate</v>
      </c>
      <c r="AB39">
        <f>'Domestic 2025'!F39</f>
        <v>56258635</v>
      </c>
      <c r="AD39" t="str">
        <f>'Domestic 2024'!J38</f>
        <v>Iconic/Cineverse</v>
      </c>
      <c r="AE39">
        <f>'Domestic 2024'!F38</f>
        <v>53981071</v>
      </c>
      <c r="AG39" t="str">
        <f>'Domestic 2023'!J38</f>
        <v>Universal</v>
      </c>
      <c r="AH39">
        <f>'Domestic 2023'!F38</f>
        <v>65537395</v>
      </c>
      <c r="AJ39" s="12" t="s">
        <v>289</v>
      </c>
      <c r="AK39" s="22">
        <v>3451365</v>
      </c>
      <c r="AL39">
        <f t="shared" si="3"/>
        <v>3451365</v>
      </c>
      <c r="AM39" s="12" t="s">
        <v>1080</v>
      </c>
      <c r="AN39" s="22">
        <v>3083595</v>
      </c>
      <c r="AO39">
        <f t="shared" si="4"/>
        <v>3083595</v>
      </c>
      <c r="AP39" s="12" t="s">
        <v>147</v>
      </c>
      <c r="AQ39" s="22">
        <v>4578250</v>
      </c>
      <c r="AR39">
        <f t="shared" si="5"/>
        <v>4578250</v>
      </c>
      <c r="BA39" t="str">
        <f t="shared" si="6"/>
        <v>The Walt Disney Company</v>
      </c>
      <c r="BB39">
        <f t="shared" si="7"/>
        <v>142249983</v>
      </c>
      <c r="BD39" t="str">
        <f t="shared" si="8"/>
        <v>Amazon MGM Studios</v>
      </c>
      <c r="BE39">
        <f t="shared" si="9"/>
        <v>162619535</v>
      </c>
      <c r="BG39" t="str">
        <f t="shared" si="10"/>
        <v>The Walt Disney Company</v>
      </c>
      <c r="BH39">
        <f t="shared" si="11"/>
        <v>206136825</v>
      </c>
      <c r="BJ39" t="str">
        <f t="shared" si="12"/>
        <v>Lionsgate Studios</v>
      </c>
      <c r="BK39">
        <f t="shared" si="13"/>
        <v>56258635</v>
      </c>
      <c r="BM39" t="str">
        <f t="shared" si="14"/>
        <v>Iconic/Cineverse</v>
      </c>
      <c r="BN39">
        <f t="shared" si="15"/>
        <v>53981071</v>
      </c>
      <c r="BP39" t="str">
        <f t="shared" si="16"/>
        <v>NBCUniversal (Comcast)</v>
      </c>
      <c r="BQ39">
        <f t="shared" si="17"/>
        <v>65537395</v>
      </c>
      <c r="CB39" s="12" t="s">
        <v>232</v>
      </c>
      <c r="CC39" s="22">
        <v>2549422</v>
      </c>
      <c r="CD39">
        <f t="shared" si="21"/>
        <v>2549422</v>
      </c>
      <c r="CE39" s="12" t="s">
        <v>2309</v>
      </c>
      <c r="CF39" s="22">
        <v>2262845</v>
      </c>
      <c r="CG39">
        <f t="shared" si="22"/>
        <v>2262845</v>
      </c>
      <c r="CH39" s="12" t="s">
        <v>2304</v>
      </c>
      <c r="CI39" s="22">
        <v>2540174</v>
      </c>
      <c r="CJ39">
        <f t="shared" si="23"/>
        <v>2540174</v>
      </c>
      <c r="CL39" s="12" t="s">
        <v>289</v>
      </c>
      <c r="CM39" s="22">
        <v>2216936</v>
      </c>
      <c r="CN39">
        <f t="shared" si="24"/>
        <v>2216936</v>
      </c>
      <c r="CO39" s="12" t="s">
        <v>1111</v>
      </c>
      <c r="CP39" s="22">
        <v>2190000</v>
      </c>
      <c r="CQ39">
        <f t="shared" si="25"/>
        <v>2190000</v>
      </c>
      <c r="CR39" s="12" t="s">
        <v>1818</v>
      </c>
      <c r="CS39" s="22">
        <v>2138235</v>
      </c>
      <c r="CT39">
        <f t="shared" si="26"/>
        <v>2138235</v>
      </c>
    </row>
    <row r="40" spans="1:98" x14ac:dyDescent="0.2">
      <c r="A40" t="str">
        <f>'Global 2025'!J40</f>
        <v>Other</v>
      </c>
      <c r="B40">
        <f>'Global 2025'!C40</f>
        <v>140433351</v>
      </c>
      <c r="D40" t="str">
        <f>'Global 2024'!J39</f>
        <v>Other</v>
      </c>
      <c r="E40">
        <f>'Global 2024'!C39</f>
        <v>153429899</v>
      </c>
      <c r="G40" t="str">
        <f>'Global 2023'!J39</f>
        <v>Paramount Pictures</v>
      </c>
      <c r="H40">
        <f>'Global 2023'!C39</f>
        <v>205460387</v>
      </c>
      <c r="AA40" t="str">
        <f>'Domestic 2025'!N40</f>
        <v>Paramount Pictures</v>
      </c>
      <c r="AB40">
        <f>'Domestic 2025'!F40</f>
        <v>52647396</v>
      </c>
      <c r="AD40" t="str">
        <f>'Domestic 2024'!J39</f>
        <v>Amazon MGM Studios</v>
      </c>
      <c r="AE40">
        <f>'Domestic 2024'!F39</f>
        <v>50119408</v>
      </c>
      <c r="AG40" t="str">
        <f>'Domestic 2023'!J39</f>
        <v>Paramount Pictures</v>
      </c>
      <c r="AH40">
        <f>'Domestic 2023'!F39</f>
        <v>65343309</v>
      </c>
      <c r="AJ40" s="12" t="s">
        <v>207</v>
      </c>
      <c r="AK40" s="22">
        <v>3275177</v>
      </c>
      <c r="AL40">
        <f t="shared" si="3"/>
        <v>3275177</v>
      </c>
      <c r="AM40" s="12" t="s">
        <v>339</v>
      </c>
      <c r="AN40" s="22">
        <v>3060040</v>
      </c>
      <c r="AO40">
        <f t="shared" si="4"/>
        <v>3060040</v>
      </c>
      <c r="AP40" s="12" t="s">
        <v>1793</v>
      </c>
      <c r="AQ40" s="22">
        <v>4350243</v>
      </c>
      <c r="AR40">
        <f t="shared" si="5"/>
        <v>4350243</v>
      </c>
      <c r="BA40" t="str">
        <f t="shared" si="6"/>
        <v>Other</v>
      </c>
      <c r="BB40">
        <f t="shared" si="7"/>
        <v>140433351</v>
      </c>
      <c r="BD40" t="str">
        <f t="shared" si="8"/>
        <v>Other</v>
      </c>
      <c r="BE40">
        <f t="shared" si="9"/>
        <v>153429899</v>
      </c>
      <c r="BG40" t="str">
        <f t="shared" si="10"/>
        <v>Paramount Skydance</v>
      </c>
      <c r="BH40">
        <f t="shared" si="11"/>
        <v>205460387</v>
      </c>
      <c r="BJ40" t="str">
        <f t="shared" si="12"/>
        <v>Paramount Skydance</v>
      </c>
      <c r="BK40">
        <f t="shared" si="13"/>
        <v>52647396</v>
      </c>
      <c r="BM40" t="str">
        <f t="shared" si="14"/>
        <v>Amazon MGM Studios</v>
      </c>
      <c r="BN40">
        <f t="shared" si="15"/>
        <v>50119408</v>
      </c>
      <c r="BP40" t="str">
        <f t="shared" si="16"/>
        <v>Paramount Skydance</v>
      </c>
      <c r="BQ40">
        <f t="shared" si="17"/>
        <v>65343309</v>
      </c>
      <c r="CB40" s="12" t="s">
        <v>246</v>
      </c>
      <c r="CC40" s="22">
        <v>2060000</v>
      </c>
      <c r="CD40">
        <f t="shared" si="21"/>
        <v>2060000</v>
      </c>
      <c r="CE40" s="12" t="s">
        <v>1109</v>
      </c>
      <c r="CF40" s="22">
        <v>2230000</v>
      </c>
      <c r="CG40">
        <f t="shared" si="22"/>
        <v>2230000</v>
      </c>
      <c r="CH40" s="12" t="s">
        <v>1818</v>
      </c>
      <c r="CI40" s="22">
        <v>2138235</v>
      </c>
      <c r="CJ40">
        <f t="shared" si="23"/>
        <v>2138235</v>
      </c>
      <c r="CL40" s="12" t="s">
        <v>246</v>
      </c>
      <c r="CM40" s="22">
        <v>2060000</v>
      </c>
      <c r="CN40">
        <f t="shared" si="24"/>
        <v>2060000</v>
      </c>
      <c r="CO40" s="12" t="s">
        <v>349</v>
      </c>
      <c r="CP40" s="22">
        <v>2000000</v>
      </c>
      <c r="CQ40">
        <f t="shared" si="25"/>
        <v>2000000</v>
      </c>
      <c r="CR40" s="12" t="s">
        <v>1822</v>
      </c>
      <c r="CS40" s="22">
        <v>2052272</v>
      </c>
      <c r="CT40">
        <f t="shared" si="26"/>
        <v>2052272</v>
      </c>
    </row>
    <row r="41" spans="1:98" x14ac:dyDescent="0.2">
      <c r="A41" t="str">
        <f>'Global 2025'!J41</f>
        <v>Lionsgate</v>
      </c>
      <c r="B41">
        <f>'Global 2025'!C41</f>
        <v>140201236</v>
      </c>
      <c r="D41" t="str">
        <f>'Global 2024'!J40</f>
        <v>Searchlight Pictu…</v>
      </c>
      <c r="E41">
        <f>'Global 2024'!C40</f>
        <v>140508652</v>
      </c>
      <c r="G41" t="str">
        <f>'Global 2023'!J40</f>
        <v>Paramount Pictures</v>
      </c>
      <c r="H41">
        <f>'Global 2023'!C40</f>
        <v>205098869</v>
      </c>
      <c r="AA41" t="str">
        <f>'Domestic 2025'!N41</f>
        <v>Sony Pictures</v>
      </c>
      <c r="AB41">
        <f>'Domestic 2025'!F41</f>
        <v>52547391</v>
      </c>
      <c r="AD41" t="str">
        <f>'Domestic 2024'!J40</f>
        <v>Focus Features</v>
      </c>
      <c r="AE41">
        <f>'Domestic 2024'!F40</f>
        <v>48120015</v>
      </c>
      <c r="AG41" t="str">
        <f>'Domestic 2023'!J40</f>
        <v>Universal</v>
      </c>
      <c r="AH41">
        <f>'Domestic 2023'!F40</f>
        <v>64670240</v>
      </c>
      <c r="AJ41" s="12" t="s">
        <v>219</v>
      </c>
      <c r="AK41" s="22">
        <v>2866783</v>
      </c>
      <c r="AL41">
        <f t="shared" si="3"/>
        <v>2866783</v>
      </c>
      <c r="AM41" s="12" t="s">
        <v>242</v>
      </c>
      <c r="AN41" s="22">
        <v>2750795</v>
      </c>
      <c r="AO41">
        <f t="shared" si="4"/>
        <v>2750795</v>
      </c>
      <c r="AP41" s="12" t="s">
        <v>225</v>
      </c>
      <c r="AQ41" s="22">
        <v>4200558</v>
      </c>
      <c r="AR41">
        <f t="shared" si="5"/>
        <v>4200558</v>
      </c>
      <c r="BA41" t="str">
        <f t="shared" si="6"/>
        <v>Lionsgate Studios</v>
      </c>
      <c r="BB41">
        <f t="shared" si="7"/>
        <v>140201236</v>
      </c>
      <c r="BD41" t="str">
        <f t="shared" si="8"/>
        <v>The Walt Disney Company</v>
      </c>
      <c r="BE41">
        <f t="shared" si="9"/>
        <v>140508652</v>
      </c>
      <c r="BG41" t="str">
        <f t="shared" si="10"/>
        <v>Paramount Skydance</v>
      </c>
      <c r="BH41">
        <f t="shared" si="11"/>
        <v>205098869</v>
      </c>
      <c r="BJ41" t="str">
        <f t="shared" si="12"/>
        <v>Sony Pictures Entertainment</v>
      </c>
      <c r="BK41">
        <f t="shared" si="13"/>
        <v>52547391</v>
      </c>
      <c r="BM41" t="str">
        <f t="shared" si="14"/>
        <v>NBCUniversal (Comcast)</v>
      </c>
      <c r="BN41">
        <f t="shared" si="15"/>
        <v>48120015</v>
      </c>
      <c r="BP41" t="str">
        <f t="shared" si="16"/>
        <v>NBCUniversal (Comcast)</v>
      </c>
      <c r="BQ41">
        <f t="shared" si="17"/>
        <v>64670240</v>
      </c>
      <c r="CB41" s="12" t="s">
        <v>250</v>
      </c>
      <c r="CC41" s="22">
        <v>1952677</v>
      </c>
      <c r="CD41">
        <f t="shared" si="21"/>
        <v>1952677</v>
      </c>
      <c r="CE41" s="12" t="s">
        <v>349</v>
      </c>
      <c r="CF41" s="22">
        <v>2215347</v>
      </c>
      <c r="CG41">
        <f t="shared" si="22"/>
        <v>2215347</v>
      </c>
      <c r="CH41" s="12" t="s">
        <v>289</v>
      </c>
      <c r="CI41" s="22">
        <v>2052984</v>
      </c>
      <c r="CJ41">
        <f t="shared" si="23"/>
        <v>2052984</v>
      </c>
      <c r="CL41" s="12" t="s">
        <v>250</v>
      </c>
      <c r="CM41" s="22">
        <v>1952677</v>
      </c>
      <c r="CN41">
        <f t="shared" si="24"/>
        <v>1952677</v>
      </c>
      <c r="CO41" s="12" t="s">
        <v>404</v>
      </c>
      <c r="CP41" s="22">
        <v>1997845</v>
      </c>
      <c r="CQ41">
        <f t="shared" si="25"/>
        <v>1997845</v>
      </c>
      <c r="CR41" s="12" t="s">
        <v>375</v>
      </c>
      <c r="CS41" s="22">
        <v>1796324</v>
      </c>
      <c r="CT41">
        <f t="shared" si="26"/>
        <v>1796324</v>
      </c>
    </row>
    <row r="42" spans="1:98" x14ac:dyDescent="0.2">
      <c r="A42" t="str">
        <f>'Global 2025'!J42</f>
        <v>Yash Raj Films</v>
      </c>
      <c r="B42">
        <f>'Global 2025'!C42</f>
        <v>137246897</v>
      </c>
      <c r="D42" t="str">
        <f>'Global 2024'!J41</f>
        <v>Paramount Pictures</v>
      </c>
      <c r="E42">
        <f>'Global 2024'!C41</f>
        <v>138128854</v>
      </c>
      <c r="G42" t="str">
        <f>'Global 2023'!J41</f>
        <v>Sony Pictures</v>
      </c>
      <c r="H42">
        <f>'Global 2023'!C41</f>
        <v>191067560</v>
      </c>
      <c r="AA42" t="str">
        <f>'Domestic 2025'!N42</f>
        <v>Sony Pictures</v>
      </c>
      <c r="AB42">
        <f>'Domestic 2025'!F42</f>
        <v>50054690</v>
      </c>
      <c r="AD42" t="str">
        <f>'Domestic 2024'!J41</f>
        <v>Warner Bros.</v>
      </c>
      <c r="AE42">
        <f>'Domestic 2024'!F41</f>
        <v>48011513</v>
      </c>
      <c r="AG42" t="str">
        <f>'Domestic 2023'!J41</f>
        <v>Sony Pictures</v>
      </c>
      <c r="AH42">
        <f>'Domestic 2023'!F41</f>
        <v>64228358</v>
      </c>
      <c r="AJ42" s="12" t="s">
        <v>221</v>
      </c>
      <c r="AK42" s="22">
        <v>2800000</v>
      </c>
      <c r="AL42">
        <f t="shared" si="3"/>
        <v>2800000</v>
      </c>
      <c r="AM42" s="12" t="s">
        <v>443</v>
      </c>
      <c r="AN42" s="22">
        <v>2497051</v>
      </c>
      <c r="AO42">
        <f t="shared" si="4"/>
        <v>2497051</v>
      </c>
      <c r="AP42" s="12" t="s">
        <v>1796</v>
      </c>
      <c r="AQ42" s="22">
        <v>4088000</v>
      </c>
      <c r="AR42">
        <f t="shared" si="5"/>
        <v>4088000</v>
      </c>
      <c r="BA42" t="str">
        <f t="shared" si="6"/>
        <v>Yash Raj Films</v>
      </c>
      <c r="BB42">
        <f t="shared" si="7"/>
        <v>137246897</v>
      </c>
      <c r="BD42" t="str">
        <f t="shared" si="8"/>
        <v>Paramount Skydance</v>
      </c>
      <c r="BE42">
        <f t="shared" si="9"/>
        <v>138128854</v>
      </c>
      <c r="BG42" t="str">
        <f t="shared" si="10"/>
        <v>Sony Pictures Entertainment</v>
      </c>
      <c r="BH42">
        <f t="shared" si="11"/>
        <v>191067560</v>
      </c>
      <c r="BJ42" t="str">
        <f t="shared" si="12"/>
        <v>Sony Pictures Entertainment</v>
      </c>
      <c r="BK42">
        <f t="shared" si="13"/>
        <v>50054690</v>
      </c>
      <c r="BM42" t="str">
        <f t="shared" si="14"/>
        <v>Warner Bros. Discovery</v>
      </c>
      <c r="BN42">
        <f t="shared" si="15"/>
        <v>48011513</v>
      </c>
      <c r="BP42" t="str">
        <f t="shared" si="16"/>
        <v>Sony Pictures Entertainment</v>
      </c>
      <c r="BQ42">
        <f t="shared" si="17"/>
        <v>64228358</v>
      </c>
      <c r="CB42" s="12" t="s">
        <v>477</v>
      </c>
      <c r="CC42" s="22">
        <v>1786070</v>
      </c>
      <c r="CD42">
        <f t="shared" si="21"/>
        <v>1786070</v>
      </c>
      <c r="CE42" s="12" t="s">
        <v>1111</v>
      </c>
      <c r="CF42" s="22">
        <v>2190000</v>
      </c>
      <c r="CG42">
        <f t="shared" si="22"/>
        <v>2190000</v>
      </c>
      <c r="CH42" s="12" t="s">
        <v>1822</v>
      </c>
      <c r="CI42" s="22">
        <v>2052272</v>
      </c>
      <c r="CJ42">
        <f t="shared" si="23"/>
        <v>2052272</v>
      </c>
      <c r="CL42" s="12" t="s">
        <v>269</v>
      </c>
      <c r="CM42" s="22">
        <v>1691000</v>
      </c>
      <c r="CN42">
        <f t="shared" si="24"/>
        <v>1691000</v>
      </c>
      <c r="CO42" s="12" t="s">
        <v>2309</v>
      </c>
      <c r="CP42" s="22">
        <v>1959874</v>
      </c>
      <c r="CQ42">
        <f t="shared" si="25"/>
        <v>1959874</v>
      </c>
      <c r="CR42" s="12" t="s">
        <v>625</v>
      </c>
      <c r="CS42" s="22">
        <v>1607344</v>
      </c>
      <c r="CT42">
        <f t="shared" si="26"/>
        <v>1607344</v>
      </c>
    </row>
    <row r="43" spans="1:98" x14ac:dyDescent="0.2">
      <c r="A43" t="str">
        <f>'Global 2025'!J43</f>
        <v>Sony Pictures</v>
      </c>
      <c r="B43">
        <f>'Global 2025'!C43</f>
        <v>135390406</v>
      </c>
      <c r="D43" t="str">
        <f>'Global 2024'!J42</f>
        <v>Paramount Pictures</v>
      </c>
      <c r="E43">
        <f>'Global 2024'!C42</f>
        <v>129408392</v>
      </c>
      <c r="G43" t="str">
        <f>'Global 2023'!J42</f>
        <v>Other</v>
      </c>
      <c r="H43">
        <f>'Global 2023'!C42</f>
        <v>189404720</v>
      </c>
      <c r="AA43" t="str">
        <f>'Domestic 2025'!N43</f>
        <v>Paramount Pictures</v>
      </c>
      <c r="AB43">
        <f>'Domestic 2025'!F43</f>
        <v>48852948</v>
      </c>
      <c r="AD43" t="str">
        <f>'Domestic 2024'!J42</f>
        <v>Universal</v>
      </c>
      <c r="AE43">
        <f>'Domestic 2024'!F42</f>
        <v>45207275</v>
      </c>
      <c r="AG43" t="str">
        <f>'Domestic 2023'!J42</f>
        <v>Walt Disney</v>
      </c>
      <c r="AH43">
        <f>'Domestic 2023'!F42</f>
        <v>60609147</v>
      </c>
      <c r="AJ43" s="12" t="s">
        <v>232</v>
      </c>
      <c r="AK43" s="22">
        <v>2549422</v>
      </c>
      <c r="AL43">
        <f t="shared" si="3"/>
        <v>2549422</v>
      </c>
      <c r="AM43" s="12" t="s">
        <v>1105</v>
      </c>
      <c r="AN43" s="22">
        <v>2300000</v>
      </c>
      <c r="AO43">
        <f t="shared" si="4"/>
        <v>2300000</v>
      </c>
      <c r="AP43" s="12" t="s">
        <v>284</v>
      </c>
      <c r="AQ43" s="22">
        <v>3269244</v>
      </c>
      <c r="AR43">
        <f t="shared" si="5"/>
        <v>3269244</v>
      </c>
      <c r="BA43" t="str">
        <f t="shared" si="6"/>
        <v>Sony Pictures Entertainment</v>
      </c>
      <c r="BB43">
        <f t="shared" si="7"/>
        <v>135390406</v>
      </c>
      <c r="BD43" t="str">
        <f t="shared" si="8"/>
        <v>Paramount Skydance</v>
      </c>
      <c r="BE43">
        <f t="shared" si="9"/>
        <v>129408392</v>
      </c>
      <c r="BG43" t="str">
        <f t="shared" si="10"/>
        <v>Other</v>
      </c>
      <c r="BH43">
        <f t="shared" si="11"/>
        <v>189404720</v>
      </c>
      <c r="BJ43" t="str">
        <f t="shared" si="12"/>
        <v>Paramount Skydance</v>
      </c>
      <c r="BK43">
        <f t="shared" si="13"/>
        <v>48852948</v>
      </c>
      <c r="BM43" t="str">
        <f t="shared" si="14"/>
        <v>NBCUniversal (Comcast)</v>
      </c>
      <c r="BN43">
        <f t="shared" si="15"/>
        <v>45207275</v>
      </c>
      <c r="BP43" t="str">
        <f t="shared" si="16"/>
        <v>The Walt Disney Company</v>
      </c>
      <c r="BQ43">
        <f t="shared" si="17"/>
        <v>60609147</v>
      </c>
      <c r="CB43" s="12" t="s">
        <v>269</v>
      </c>
      <c r="CC43" s="22">
        <v>1691000</v>
      </c>
      <c r="CD43">
        <f t="shared" si="21"/>
        <v>1691000</v>
      </c>
      <c r="CE43" s="12" t="s">
        <v>313</v>
      </c>
      <c r="CF43" s="22">
        <v>2025823</v>
      </c>
      <c r="CG43">
        <f t="shared" si="22"/>
        <v>2025823</v>
      </c>
      <c r="CH43" s="12" t="s">
        <v>2308</v>
      </c>
      <c r="CI43" s="22">
        <v>1745044</v>
      </c>
      <c r="CJ43">
        <f t="shared" si="23"/>
        <v>1745044</v>
      </c>
      <c r="CL43" s="12" t="s">
        <v>273</v>
      </c>
      <c r="CM43" s="22">
        <v>1632758</v>
      </c>
      <c r="CN43">
        <f t="shared" si="24"/>
        <v>1632758</v>
      </c>
      <c r="CO43" s="12" t="s">
        <v>221</v>
      </c>
      <c r="CP43" s="22">
        <v>1802000</v>
      </c>
      <c r="CQ43">
        <f t="shared" si="25"/>
        <v>1802000</v>
      </c>
      <c r="CR43" s="12" t="s">
        <v>1836</v>
      </c>
      <c r="CS43" s="22">
        <v>1500014</v>
      </c>
      <c r="CT43">
        <f t="shared" si="26"/>
        <v>1500014</v>
      </c>
    </row>
    <row r="44" spans="1:98" x14ac:dyDescent="0.2">
      <c r="A44" t="str">
        <f>'Global 2025'!J44</f>
        <v>GKIDS</v>
      </c>
      <c r="B44">
        <f>'Global 2025'!C44</f>
        <v>134555814</v>
      </c>
      <c r="D44" t="str">
        <f>'Global 2024'!J43</f>
        <v>Neon</v>
      </c>
      <c r="E44">
        <f>'Global 2024'!C43</f>
        <v>127961936</v>
      </c>
      <c r="G44" t="str">
        <f>'Global 2023'!J43</f>
        <v>Sony Pictures</v>
      </c>
      <c r="H44">
        <f>'Global 2023'!C43</f>
        <v>189086877</v>
      </c>
      <c r="AA44" t="str">
        <f>'Domestic 2025'!N44</f>
        <v>Focus Features</v>
      </c>
      <c r="AB44">
        <f>'Domestic 2025'!F44</f>
        <v>47488220</v>
      </c>
      <c r="AD44" t="str">
        <f>'Domestic 2024'!J43</f>
        <v>Sony Pictures</v>
      </c>
      <c r="AE44">
        <f>'Domestic 2024'!F43</f>
        <v>43817106</v>
      </c>
      <c r="AG44" t="str">
        <f>'Domestic 2023'!J43</f>
        <v>Sony Pictures</v>
      </c>
      <c r="AH44">
        <f>'Domestic 2023'!F43</f>
        <v>60534093</v>
      </c>
      <c r="AJ44" s="12" t="s">
        <v>246</v>
      </c>
      <c r="AK44" s="22">
        <v>2060000</v>
      </c>
      <c r="AL44">
        <f t="shared" si="3"/>
        <v>2060000</v>
      </c>
      <c r="AM44" s="12" t="s">
        <v>147</v>
      </c>
      <c r="AN44" s="22">
        <v>2262845</v>
      </c>
      <c r="AO44">
        <f t="shared" si="4"/>
        <v>2262845</v>
      </c>
      <c r="AP44" s="12" t="s">
        <v>1067</v>
      </c>
      <c r="AQ44" s="22">
        <v>3200000</v>
      </c>
      <c r="AR44">
        <f t="shared" si="5"/>
        <v>3200000</v>
      </c>
      <c r="BA44" t="str">
        <f t="shared" si="6"/>
        <v>GKIDS</v>
      </c>
      <c r="BB44">
        <f t="shared" si="7"/>
        <v>134555814</v>
      </c>
      <c r="BD44" t="str">
        <f t="shared" si="8"/>
        <v>Neon</v>
      </c>
      <c r="BE44">
        <f t="shared" si="9"/>
        <v>127961936</v>
      </c>
      <c r="BG44" t="str">
        <f t="shared" si="10"/>
        <v>Sony Pictures Entertainment</v>
      </c>
      <c r="BH44">
        <f t="shared" si="11"/>
        <v>189086877</v>
      </c>
      <c r="BJ44" t="str">
        <f t="shared" si="12"/>
        <v>NBCUniversal (Comcast)</v>
      </c>
      <c r="BK44">
        <f t="shared" si="13"/>
        <v>47488220</v>
      </c>
      <c r="BM44" t="str">
        <f t="shared" si="14"/>
        <v>Sony Pictures Entertainment</v>
      </c>
      <c r="BN44">
        <f t="shared" si="15"/>
        <v>43817106</v>
      </c>
      <c r="BP44" t="str">
        <f t="shared" si="16"/>
        <v>Sony Pictures Entertainment</v>
      </c>
      <c r="BQ44">
        <f t="shared" si="17"/>
        <v>60534093</v>
      </c>
      <c r="CB44" s="12" t="s">
        <v>273</v>
      </c>
      <c r="CC44" s="22">
        <v>1632758</v>
      </c>
      <c r="CD44">
        <f t="shared" si="21"/>
        <v>1632758</v>
      </c>
      <c r="CE44" s="12" t="s">
        <v>404</v>
      </c>
      <c r="CF44" s="22">
        <v>1997845</v>
      </c>
      <c r="CG44">
        <f t="shared" si="22"/>
        <v>1997845</v>
      </c>
      <c r="CH44" s="12" t="s">
        <v>1836</v>
      </c>
      <c r="CI44" s="22">
        <v>1713967</v>
      </c>
      <c r="CJ44">
        <f t="shared" si="23"/>
        <v>1713967</v>
      </c>
      <c r="CL44" s="12" t="s">
        <v>280</v>
      </c>
      <c r="CM44" s="22">
        <v>1571899</v>
      </c>
      <c r="CN44">
        <f t="shared" si="24"/>
        <v>1571899</v>
      </c>
      <c r="CO44" s="12" t="s">
        <v>495</v>
      </c>
      <c r="CP44" s="22">
        <v>1757110</v>
      </c>
      <c r="CQ44">
        <f t="shared" si="25"/>
        <v>1757110</v>
      </c>
      <c r="CR44" s="12" t="s">
        <v>2308</v>
      </c>
      <c r="CS44" s="22">
        <v>1382527</v>
      </c>
      <c r="CT44">
        <f t="shared" si="26"/>
        <v>1382527</v>
      </c>
    </row>
    <row r="45" spans="1:98" x14ac:dyDescent="0.2">
      <c r="A45" t="str">
        <f>'Global 2025'!J45</f>
        <v>Warner Bros.</v>
      </c>
      <c r="B45">
        <f>'Global 2025'!C45</f>
        <v>133542263</v>
      </c>
      <c r="D45" t="str">
        <f>'Global 2024'!J44</f>
        <v>Focus Features</v>
      </c>
      <c r="E45">
        <f>'Global 2024'!C44</f>
        <v>127848258</v>
      </c>
      <c r="G45" t="str">
        <f>'Global 2023'!J44</f>
        <v>Paramount Pictures</v>
      </c>
      <c r="H45">
        <f>'Global 2023'!C44</f>
        <v>181935518</v>
      </c>
      <c r="AA45" t="str">
        <f>'Domestic 2025'!N45</f>
        <v>Searchlight Pictu…</v>
      </c>
      <c r="AB45">
        <f>'Domestic 2025'!F45</f>
        <v>46499880</v>
      </c>
      <c r="AD45" t="str">
        <f>'Domestic 2024'!J44</f>
        <v>Warner Bros.</v>
      </c>
      <c r="AE45">
        <f>'Domestic 2024'!F44</f>
        <v>42777281</v>
      </c>
      <c r="AG45" t="str">
        <f>'Domestic 2023'!J44</f>
        <v>Warner Bros.</v>
      </c>
      <c r="AH45">
        <f>'Domestic 2023'!F44</f>
        <v>57721819</v>
      </c>
      <c r="AJ45" s="12" t="s">
        <v>250</v>
      </c>
      <c r="AK45" s="22">
        <v>1952677</v>
      </c>
      <c r="AL45">
        <f t="shared" si="3"/>
        <v>1952677</v>
      </c>
      <c r="AM45" s="12" t="s">
        <v>1109</v>
      </c>
      <c r="AN45" s="22">
        <v>2230000</v>
      </c>
      <c r="AO45">
        <f t="shared" si="4"/>
        <v>2230000</v>
      </c>
      <c r="AP45" s="12" t="s">
        <v>207</v>
      </c>
      <c r="AQ45" s="22">
        <v>3023866</v>
      </c>
      <c r="AR45">
        <f t="shared" si="5"/>
        <v>3023866</v>
      </c>
      <c r="BA45" t="str">
        <f t="shared" si="6"/>
        <v>Warner Bros. Discovery</v>
      </c>
      <c r="BB45">
        <f t="shared" si="7"/>
        <v>133542263</v>
      </c>
      <c r="BD45" t="str">
        <f t="shared" si="8"/>
        <v>NBCUniversal (Comcast)</v>
      </c>
      <c r="BE45">
        <f t="shared" si="9"/>
        <v>127848258</v>
      </c>
      <c r="BG45" t="str">
        <f t="shared" si="10"/>
        <v>Paramount Skydance</v>
      </c>
      <c r="BH45">
        <f t="shared" si="11"/>
        <v>181935518</v>
      </c>
      <c r="BJ45" t="str">
        <f t="shared" si="12"/>
        <v>The Walt Disney Company</v>
      </c>
      <c r="BK45">
        <f t="shared" si="13"/>
        <v>46499880</v>
      </c>
      <c r="BM45" t="str">
        <f t="shared" si="14"/>
        <v>Warner Bros. Discovery</v>
      </c>
      <c r="BN45">
        <f t="shared" si="15"/>
        <v>42777281</v>
      </c>
      <c r="BP45" t="str">
        <f t="shared" si="16"/>
        <v>Warner Bros. Discovery</v>
      </c>
      <c r="BQ45">
        <f t="shared" si="17"/>
        <v>57721819</v>
      </c>
      <c r="CB45" s="12" t="s">
        <v>280</v>
      </c>
      <c r="CC45" s="22">
        <v>1571899</v>
      </c>
      <c r="CD45">
        <f t="shared" si="21"/>
        <v>1571899</v>
      </c>
      <c r="CE45" s="12" t="s">
        <v>495</v>
      </c>
      <c r="CF45" s="22">
        <v>1849950</v>
      </c>
      <c r="CG45">
        <f t="shared" si="22"/>
        <v>1849950</v>
      </c>
      <c r="CH45" s="12" t="s">
        <v>625</v>
      </c>
      <c r="CI45" s="22">
        <v>1607344</v>
      </c>
      <c r="CJ45">
        <f t="shared" si="23"/>
        <v>1607344</v>
      </c>
      <c r="CL45" s="12" t="s">
        <v>287</v>
      </c>
      <c r="CM45" s="22">
        <v>1466568</v>
      </c>
      <c r="CN45">
        <f t="shared" si="24"/>
        <v>1466568</v>
      </c>
      <c r="CO45" s="12" t="s">
        <v>1130</v>
      </c>
      <c r="CP45" s="22">
        <v>1700000</v>
      </c>
      <c r="CQ45">
        <f t="shared" si="25"/>
        <v>1700000</v>
      </c>
      <c r="CR45" s="12" t="s">
        <v>289</v>
      </c>
      <c r="CS45" s="22">
        <v>1315413</v>
      </c>
      <c r="CT45">
        <f t="shared" si="26"/>
        <v>1315413</v>
      </c>
    </row>
    <row r="46" spans="1:98" x14ac:dyDescent="0.2">
      <c r="A46" t="str">
        <f>'Global 2025'!J46</f>
        <v>Universal</v>
      </c>
      <c r="B46">
        <f>'Global 2025'!C46</f>
        <v>132248152</v>
      </c>
      <c r="D46" t="str">
        <f>'Global 2024'!J45</f>
        <v>A24</v>
      </c>
      <c r="E46">
        <f>'Global 2024'!C45</f>
        <v>127268065</v>
      </c>
      <c r="G46" t="str">
        <f>'Global 2023'!J45</f>
        <v>Paramount Pictures</v>
      </c>
      <c r="H46">
        <f>'Global 2023'!C45</f>
        <v>166577232</v>
      </c>
      <c r="AA46" t="str">
        <f>'Domestic 2025'!N46</f>
        <v>Paramount Pictures</v>
      </c>
      <c r="AB46">
        <f>'Domestic 2025'!F46</f>
        <v>46339154</v>
      </c>
      <c r="AD46" t="str">
        <f>'Domestic 2024'!J45</f>
        <v>Lionsgate</v>
      </c>
      <c r="AE46">
        <f>'Domestic 2024'!F45</f>
        <v>39802723</v>
      </c>
      <c r="AG46" t="str">
        <f>'Domestic 2023'!J45</f>
        <v>Universal</v>
      </c>
      <c r="AH46">
        <f>'Domestic 2023'!F45</f>
        <v>54103955</v>
      </c>
      <c r="AJ46" s="12" t="s">
        <v>477</v>
      </c>
      <c r="AK46" s="22">
        <v>1786070</v>
      </c>
      <c r="AL46">
        <f t="shared" si="3"/>
        <v>1786070</v>
      </c>
      <c r="AM46" s="12" t="s">
        <v>349</v>
      </c>
      <c r="AN46" s="22">
        <v>2215347</v>
      </c>
      <c r="AO46">
        <f t="shared" si="4"/>
        <v>2215347</v>
      </c>
      <c r="AP46" s="12" t="s">
        <v>375</v>
      </c>
      <c r="AQ46" s="22">
        <v>2561276</v>
      </c>
      <c r="AR46">
        <f t="shared" si="5"/>
        <v>2561276</v>
      </c>
      <c r="BA46" t="str">
        <f t="shared" si="6"/>
        <v>NBCUniversal (Comcast)</v>
      </c>
      <c r="BB46">
        <f t="shared" si="7"/>
        <v>132248152</v>
      </c>
      <c r="BD46" t="str">
        <f t="shared" si="8"/>
        <v>A24</v>
      </c>
      <c r="BE46">
        <f t="shared" si="9"/>
        <v>127268065</v>
      </c>
      <c r="BG46" t="str">
        <f t="shared" si="10"/>
        <v>Paramount Skydance</v>
      </c>
      <c r="BH46">
        <f t="shared" si="11"/>
        <v>166577232</v>
      </c>
      <c r="BJ46" t="str">
        <f t="shared" si="12"/>
        <v>Paramount Skydance</v>
      </c>
      <c r="BK46">
        <f t="shared" si="13"/>
        <v>46339154</v>
      </c>
      <c r="BM46" t="str">
        <f t="shared" si="14"/>
        <v>Lionsgate Studios</v>
      </c>
      <c r="BN46">
        <f t="shared" si="15"/>
        <v>39802723</v>
      </c>
      <c r="BP46" t="str">
        <f t="shared" si="16"/>
        <v>NBCUniversal (Comcast)</v>
      </c>
      <c r="BQ46">
        <f t="shared" si="17"/>
        <v>54103955</v>
      </c>
      <c r="CB46" s="12" t="s">
        <v>313</v>
      </c>
      <c r="CC46" s="22">
        <v>1569275</v>
      </c>
      <c r="CD46">
        <f t="shared" si="21"/>
        <v>1569275</v>
      </c>
      <c r="CE46" s="12" t="s">
        <v>221</v>
      </c>
      <c r="CF46" s="22">
        <v>1802000</v>
      </c>
      <c r="CG46">
        <f t="shared" si="22"/>
        <v>1802000</v>
      </c>
      <c r="CH46" s="12" t="s">
        <v>175</v>
      </c>
      <c r="CI46" s="22">
        <v>1472892</v>
      </c>
      <c r="CJ46">
        <f t="shared" si="23"/>
        <v>1472892</v>
      </c>
      <c r="CL46" s="12" t="s">
        <v>313</v>
      </c>
      <c r="CM46" s="22">
        <v>1066592</v>
      </c>
      <c r="CN46">
        <f t="shared" si="24"/>
        <v>1066592</v>
      </c>
      <c r="CO46" s="12" t="s">
        <v>313</v>
      </c>
      <c r="CP46" s="22">
        <v>1355304</v>
      </c>
      <c r="CQ46">
        <f t="shared" si="25"/>
        <v>1355304</v>
      </c>
      <c r="CR46" s="12" t="s">
        <v>175</v>
      </c>
      <c r="CS46" s="22">
        <v>1216373</v>
      </c>
      <c r="CT46">
        <f t="shared" si="26"/>
        <v>1216373</v>
      </c>
    </row>
    <row r="47" spans="1:98" x14ac:dyDescent="0.2">
      <c r="A47" t="str">
        <f>'Global 2025'!J47</f>
        <v>Paramount Pictures</v>
      </c>
      <c r="B47">
        <f>'Global 2025'!C47</f>
        <v>124157356</v>
      </c>
      <c r="D47" t="str">
        <f>'Global 2024'!J46</f>
        <v>Prathyangira Cine…</v>
      </c>
      <c r="E47">
        <f>'Global 2024'!C46</f>
        <v>125857438</v>
      </c>
      <c r="G47" t="str">
        <f>'Global 2023'!J46</f>
        <v>Other</v>
      </c>
      <c r="H47">
        <f>'Global 2023'!C46</f>
        <v>165276468</v>
      </c>
      <c r="AA47" t="str">
        <f>'Domestic 2025'!N47</f>
        <v>Warner Bros.</v>
      </c>
      <c r="AB47">
        <f>'Domestic 2025'!F47</f>
        <v>46142263</v>
      </c>
      <c r="AD47" t="str">
        <f>'Domestic 2024'!J46</f>
        <v>Universal</v>
      </c>
      <c r="AE47">
        <f>'Domestic 2024'!F46</f>
        <v>36931420</v>
      </c>
      <c r="AG47" t="str">
        <f>'Domestic 2023'!J46</f>
        <v>Lionsgate</v>
      </c>
      <c r="AH47">
        <f>'Domestic 2023'!F46</f>
        <v>53607898</v>
      </c>
      <c r="AJ47" s="12" t="s">
        <v>269</v>
      </c>
      <c r="AK47" s="22">
        <v>1691000</v>
      </c>
      <c r="AL47">
        <f t="shared" si="3"/>
        <v>1691000</v>
      </c>
      <c r="AM47" s="12" t="s">
        <v>1111</v>
      </c>
      <c r="AN47" s="22">
        <v>2190000</v>
      </c>
      <c r="AO47">
        <f t="shared" si="4"/>
        <v>2190000</v>
      </c>
      <c r="AP47" s="12" t="s">
        <v>203</v>
      </c>
      <c r="AQ47" s="22">
        <v>2540174</v>
      </c>
      <c r="AR47">
        <f t="shared" si="5"/>
        <v>2540174</v>
      </c>
      <c r="BA47" t="str">
        <f t="shared" si="6"/>
        <v>Paramount Skydance</v>
      </c>
      <c r="BB47">
        <f t="shared" si="7"/>
        <v>124157356</v>
      </c>
      <c r="BD47" t="str">
        <f t="shared" si="8"/>
        <v>Prathyangira Cinemas</v>
      </c>
      <c r="BE47">
        <f t="shared" si="9"/>
        <v>125857438</v>
      </c>
      <c r="BG47" t="str">
        <f t="shared" si="10"/>
        <v>Other</v>
      </c>
      <c r="BH47">
        <f t="shared" si="11"/>
        <v>165276468</v>
      </c>
      <c r="BJ47" t="str">
        <f t="shared" si="12"/>
        <v>Warner Bros. Discovery</v>
      </c>
      <c r="BK47">
        <f t="shared" si="13"/>
        <v>46142263</v>
      </c>
      <c r="BM47" t="str">
        <f t="shared" si="14"/>
        <v>NBCUniversal (Comcast)</v>
      </c>
      <c r="BN47">
        <f t="shared" si="15"/>
        <v>36931420</v>
      </c>
      <c r="BP47" t="str">
        <f t="shared" si="16"/>
        <v>Lionsgate Studios</v>
      </c>
      <c r="BQ47">
        <f t="shared" si="17"/>
        <v>53607898</v>
      </c>
      <c r="CB47" s="12" t="s">
        <v>413</v>
      </c>
      <c r="CC47" s="22">
        <v>1527934</v>
      </c>
      <c r="CD47">
        <f t="shared" si="21"/>
        <v>1527934</v>
      </c>
      <c r="CE47" s="12" t="s">
        <v>1130</v>
      </c>
      <c r="CF47" s="22">
        <v>1700000</v>
      </c>
      <c r="CG47">
        <f t="shared" si="22"/>
        <v>1700000</v>
      </c>
      <c r="CH47" s="12" t="s">
        <v>477</v>
      </c>
      <c r="CI47" s="22">
        <v>1323603</v>
      </c>
      <c r="CJ47">
        <f t="shared" si="23"/>
        <v>1323603</v>
      </c>
      <c r="CL47" s="12" t="s">
        <v>316</v>
      </c>
      <c r="CM47" s="22">
        <v>1039440</v>
      </c>
      <c r="CN47">
        <f t="shared" si="24"/>
        <v>1039440</v>
      </c>
      <c r="CO47" s="12" t="s">
        <v>1142</v>
      </c>
      <c r="CP47" s="22">
        <v>1228187</v>
      </c>
      <c r="CQ47">
        <f t="shared" si="25"/>
        <v>1228187</v>
      </c>
      <c r="CR47" s="12" t="s">
        <v>154</v>
      </c>
      <c r="CS47" s="22">
        <v>1137401</v>
      </c>
      <c r="CT47">
        <f t="shared" si="26"/>
        <v>1137401</v>
      </c>
    </row>
    <row r="48" spans="1:98" x14ac:dyDescent="0.2">
      <c r="A48" t="str">
        <f>'Global 2025'!J48</f>
        <v>Sony Pictures</v>
      </c>
      <c r="B48">
        <f>'Global 2025'!C48</f>
        <v>117105466</v>
      </c>
      <c r="D48" t="str">
        <f>'Global 2024'!J47</f>
        <v>Other</v>
      </c>
      <c r="E48">
        <f>'Global 2024'!C47</f>
        <v>108136957</v>
      </c>
      <c r="G48" t="str">
        <f>'Global 2023'!J47</f>
        <v>Other</v>
      </c>
      <c r="H48">
        <f>'Global 2023'!C47</f>
        <v>159776483</v>
      </c>
      <c r="AA48" t="str">
        <f>'Domestic 2025'!N48</f>
        <v>Sony Pictures</v>
      </c>
      <c r="AB48">
        <f>'Domestic 2025'!F48</f>
        <v>45770312</v>
      </c>
      <c r="AD48" t="str">
        <f>'Domestic 2024'!J47</f>
        <v>Lionsgate</v>
      </c>
      <c r="AE48">
        <f>'Domestic 2024'!F47</f>
        <v>35202562</v>
      </c>
      <c r="AG48" t="str">
        <f>'Domestic 2023'!J47</f>
        <v>Amazon Studios</v>
      </c>
      <c r="AH48">
        <f>'Domestic 2023'!F47</f>
        <v>52460106</v>
      </c>
      <c r="AJ48" s="12" t="s">
        <v>273</v>
      </c>
      <c r="AK48" s="22">
        <v>1632758</v>
      </c>
      <c r="AL48">
        <f t="shared" si="3"/>
        <v>1632758</v>
      </c>
      <c r="AM48" s="12" t="s">
        <v>313</v>
      </c>
      <c r="AN48" s="22">
        <v>2025823</v>
      </c>
      <c r="AO48">
        <f t="shared" si="4"/>
        <v>2025823</v>
      </c>
      <c r="AP48" s="12" t="s">
        <v>1818</v>
      </c>
      <c r="AQ48" s="22">
        <v>2138235</v>
      </c>
      <c r="AR48">
        <f t="shared" si="5"/>
        <v>2138235</v>
      </c>
      <c r="BA48" t="str">
        <f t="shared" si="6"/>
        <v>Sony Pictures Entertainment</v>
      </c>
      <c r="BB48">
        <f t="shared" si="7"/>
        <v>117105466</v>
      </c>
      <c r="BD48" t="str">
        <f t="shared" si="8"/>
        <v>Other</v>
      </c>
      <c r="BE48">
        <f t="shared" si="9"/>
        <v>108136957</v>
      </c>
      <c r="BG48" t="str">
        <f t="shared" si="10"/>
        <v>Other</v>
      </c>
      <c r="BH48">
        <f t="shared" si="11"/>
        <v>159776483</v>
      </c>
      <c r="BJ48" t="str">
        <f t="shared" si="12"/>
        <v>Sony Pictures Entertainment</v>
      </c>
      <c r="BK48">
        <f t="shared" si="13"/>
        <v>45770312</v>
      </c>
      <c r="BM48" t="str">
        <f t="shared" si="14"/>
        <v>Lionsgate Studios</v>
      </c>
      <c r="BN48">
        <f t="shared" si="15"/>
        <v>35202562</v>
      </c>
      <c r="BP48" t="str">
        <f t="shared" si="16"/>
        <v>Amazon MGM Studios</v>
      </c>
      <c r="BQ48">
        <f t="shared" si="17"/>
        <v>52460106</v>
      </c>
      <c r="CB48" s="12" t="s">
        <v>287</v>
      </c>
      <c r="CC48" s="22">
        <v>1466568</v>
      </c>
      <c r="CD48">
        <f t="shared" si="21"/>
        <v>1466568</v>
      </c>
      <c r="CE48" s="12" t="s">
        <v>477</v>
      </c>
      <c r="CF48" s="22">
        <v>1391126</v>
      </c>
      <c r="CG48">
        <f t="shared" si="22"/>
        <v>1391126</v>
      </c>
      <c r="CH48" s="12" t="s">
        <v>154</v>
      </c>
      <c r="CI48" s="22">
        <v>1281117</v>
      </c>
      <c r="CJ48">
        <f t="shared" si="23"/>
        <v>1281117</v>
      </c>
      <c r="CL48" s="12" t="s">
        <v>320</v>
      </c>
      <c r="CM48" s="22">
        <v>1022559</v>
      </c>
      <c r="CN48">
        <f t="shared" si="24"/>
        <v>1022559</v>
      </c>
      <c r="CO48" s="12" t="s">
        <v>353</v>
      </c>
      <c r="CP48" s="22">
        <v>1193687</v>
      </c>
      <c r="CQ48">
        <f t="shared" si="25"/>
        <v>1193687</v>
      </c>
      <c r="CR48" s="12" t="s">
        <v>1852</v>
      </c>
      <c r="CS48" s="22">
        <v>1080000</v>
      </c>
      <c r="CT48">
        <f t="shared" si="26"/>
        <v>1080000</v>
      </c>
    </row>
    <row r="49" spans="1:98" x14ac:dyDescent="0.2">
      <c r="A49" t="str">
        <f>'Global 2025'!J49</f>
        <v>Focus Features</v>
      </c>
      <c r="B49">
        <f>'Global 2025'!C49</f>
        <v>108954968</v>
      </c>
      <c r="D49" t="str">
        <f>'Global 2024'!J48</f>
        <v>Paramount Pictures</v>
      </c>
      <c r="E49">
        <f>'Global 2024'!C48</f>
        <v>104970953</v>
      </c>
      <c r="G49" t="str">
        <f>'Global 2023'!J48</f>
        <v>Paramount Pictures</v>
      </c>
      <c r="H49">
        <f>'Global 2023'!C48</f>
        <v>158772599</v>
      </c>
      <c r="AA49" t="str">
        <f>'Domestic 2025'!N49</f>
        <v>Focus Features</v>
      </c>
      <c r="AB49">
        <f>'Domestic 2025'!F49</f>
        <v>45185660</v>
      </c>
      <c r="AD49" t="str">
        <f>'Domestic 2024'!J48</f>
        <v>Fathom Events</v>
      </c>
      <c r="AE49">
        <f>'Domestic 2024'!F48</f>
        <v>33626425</v>
      </c>
      <c r="AG49" t="str">
        <f>'Domestic 2023'!J48</f>
        <v>Lionsgate</v>
      </c>
      <c r="AH49">
        <f>'Domestic 2023'!F48</f>
        <v>52102987</v>
      </c>
      <c r="AJ49" s="12" t="s">
        <v>280</v>
      </c>
      <c r="AK49" s="22">
        <v>1571899</v>
      </c>
      <c r="AL49">
        <f t="shared" si="3"/>
        <v>1571899</v>
      </c>
      <c r="AM49" s="12" t="s">
        <v>404</v>
      </c>
      <c r="AN49" s="22">
        <v>1997845</v>
      </c>
      <c r="AO49">
        <f t="shared" si="4"/>
        <v>1997845</v>
      </c>
      <c r="AP49" s="12" t="s">
        <v>289</v>
      </c>
      <c r="AQ49" s="22">
        <v>2052984</v>
      </c>
      <c r="AR49">
        <f t="shared" si="5"/>
        <v>2052984</v>
      </c>
      <c r="BA49" t="str">
        <f t="shared" si="6"/>
        <v>NBCUniversal (Comcast)</v>
      </c>
      <c r="BB49">
        <f t="shared" si="7"/>
        <v>108954968</v>
      </c>
      <c r="BD49" t="str">
        <f t="shared" si="8"/>
        <v>Paramount Skydance</v>
      </c>
      <c r="BE49">
        <f t="shared" si="9"/>
        <v>104970953</v>
      </c>
      <c r="BG49" t="str">
        <f t="shared" si="10"/>
        <v>Paramount Skydance</v>
      </c>
      <c r="BH49">
        <f t="shared" si="11"/>
        <v>158772599</v>
      </c>
      <c r="BJ49" t="str">
        <f t="shared" si="12"/>
        <v>NBCUniversal (Comcast)</v>
      </c>
      <c r="BK49">
        <f t="shared" si="13"/>
        <v>45185660</v>
      </c>
      <c r="BM49" t="str">
        <f t="shared" si="14"/>
        <v>Fathom Events</v>
      </c>
      <c r="BN49">
        <f t="shared" si="15"/>
        <v>33626425</v>
      </c>
      <c r="BP49" t="str">
        <f t="shared" si="16"/>
        <v>Lionsgate Studios</v>
      </c>
      <c r="BQ49">
        <f t="shared" si="17"/>
        <v>52102987</v>
      </c>
      <c r="CB49" s="12" t="s">
        <v>375</v>
      </c>
      <c r="CC49" s="22">
        <v>1411298</v>
      </c>
      <c r="CD49">
        <f t="shared" si="21"/>
        <v>1411298</v>
      </c>
      <c r="CE49" s="12" t="s">
        <v>625</v>
      </c>
      <c r="CF49" s="22">
        <v>1271916</v>
      </c>
      <c r="CG49">
        <f t="shared" si="22"/>
        <v>1271916</v>
      </c>
      <c r="CH49" s="12" t="s">
        <v>313</v>
      </c>
      <c r="CI49" s="22">
        <v>1119666</v>
      </c>
      <c r="CJ49">
        <f t="shared" si="23"/>
        <v>1119666</v>
      </c>
      <c r="CL49" s="12" t="s">
        <v>333</v>
      </c>
      <c r="CM49" s="22">
        <v>908593</v>
      </c>
      <c r="CN49">
        <f t="shared" si="24"/>
        <v>908593</v>
      </c>
      <c r="CO49" s="12" t="s">
        <v>1149</v>
      </c>
      <c r="CP49" s="22">
        <v>1154475</v>
      </c>
      <c r="CQ49">
        <f t="shared" si="25"/>
        <v>1154475</v>
      </c>
      <c r="CR49" s="12" t="s">
        <v>316</v>
      </c>
      <c r="CS49" s="22">
        <v>951690</v>
      </c>
      <c r="CT49">
        <f t="shared" si="26"/>
        <v>951690</v>
      </c>
    </row>
    <row r="50" spans="1:98" x14ac:dyDescent="0.2">
      <c r="A50" t="str">
        <f>'Global 2025'!J50</f>
        <v>A24</v>
      </c>
      <c r="B50">
        <f>'Global 2025'!C50</f>
        <v>105649413</v>
      </c>
      <c r="D50" t="str">
        <f>'Global 2024'!J49</f>
        <v>Sony Pictures</v>
      </c>
      <c r="E50">
        <f>'Global 2024'!C49</f>
        <v>100498764</v>
      </c>
      <c r="G50" t="str">
        <f>'Global 2023'!J49</f>
        <v>Warner Bros.</v>
      </c>
      <c r="H50">
        <f>'Global 2023'!C49</f>
        <v>147133054</v>
      </c>
      <c r="AA50" t="str">
        <f>'Domestic 2025'!N50</f>
        <v>Sony Pictures</v>
      </c>
      <c r="AB50">
        <f>'Domestic 2025'!F50</f>
        <v>43438461</v>
      </c>
      <c r="AD50" t="str">
        <f>'Domestic 2024'!J49</f>
        <v>Universal</v>
      </c>
      <c r="AE50">
        <f>'Domestic 2024'!F49</f>
        <v>32494740</v>
      </c>
      <c r="AG50" t="str">
        <f>'Domestic 2023'!J49</f>
        <v>Sony Pictures</v>
      </c>
      <c r="AH50">
        <f>'Domestic 2023'!F49</f>
        <v>50452282</v>
      </c>
      <c r="AJ50" s="12" t="s">
        <v>313</v>
      </c>
      <c r="AK50" s="22">
        <v>1569275</v>
      </c>
      <c r="AL50">
        <f t="shared" si="3"/>
        <v>1569275</v>
      </c>
      <c r="AM50" s="12" t="s">
        <v>495</v>
      </c>
      <c r="AN50" s="22">
        <v>1849950</v>
      </c>
      <c r="AO50">
        <f t="shared" si="4"/>
        <v>1849950</v>
      </c>
      <c r="AP50" s="12" t="s">
        <v>1822</v>
      </c>
      <c r="AQ50" s="22">
        <v>2052272</v>
      </c>
      <c r="AR50">
        <f t="shared" si="5"/>
        <v>2052272</v>
      </c>
      <c r="BA50" t="str">
        <f t="shared" si="6"/>
        <v>A24</v>
      </c>
      <c r="BB50">
        <f t="shared" si="7"/>
        <v>105649413</v>
      </c>
      <c r="BD50" t="str">
        <f t="shared" si="8"/>
        <v>Sony Pictures Entertainment</v>
      </c>
      <c r="BE50">
        <f t="shared" si="9"/>
        <v>100498764</v>
      </c>
      <c r="BG50" t="str">
        <f t="shared" si="10"/>
        <v>Warner Bros. Discovery</v>
      </c>
      <c r="BH50">
        <f t="shared" si="11"/>
        <v>147133054</v>
      </c>
      <c r="BJ50" t="str">
        <f t="shared" si="12"/>
        <v>Sony Pictures Entertainment</v>
      </c>
      <c r="BK50">
        <f t="shared" si="13"/>
        <v>43438461</v>
      </c>
      <c r="BM50" t="str">
        <f t="shared" si="14"/>
        <v>NBCUniversal (Comcast)</v>
      </c>
      <c r="BN50">
        <f t="shared" si="15"/>
        <v>32494740</v>
      </c>
      <c r="BP50" t="str">
        <f t="shared" si="16"/>
        <v>Sony Pictures Entertainment</v>
      </c>
      <c r="BQ50">
        <f t="shared" si="17"/>
        <v>50452282</v>
      </c>
      <c r="CB50" s="12" t="s">
        <v>391</v>
      </c>
      <c r="CC50" s="22">
        <v>1332572</v>
      </c>
      <c r="CD50">
        <f t="shared" si="21"/>
        <v>1332572</v>
      </c>
      <c r="CE50" s="12" t="s">
        <v>1142</v>
      </c>
      <c r="CF50" s="22">
        <v>1228187</v>
      </c>
      <c r="CG50">
        <f t="shared" si="22"/>
        <v>1228187</v>
      </c>
      <c r="CH50" s="12" t="s">
        <v>1852</v>
      </c>
      <c r="CI50" s="22">
        <v>1080000</v>
      </c>
      <c r="CJ50">
        <f t="shared" si="23"/>
        <v>1080000</v>
      </c>
      <c r="CL50" s="12" t="s">
        <v>339</v>
      </c>
      <c r="CM50" s="22">
        <v>866466</v>
      </c>
      <c r="CN50">
        <f t="shared" si="24"/>
        <v>866466</v>
      </c>
      <c r="CO50" s="12" t="s">
        <v>1154</v>
      </c>
      <c r="CP50" s="22">
        <v>1100000</v>
      </c>
      <c r="CQ50">
        <f t="shared" si="25"/>
        <v>1100000</v>
      </c>
      <c r="CR50" s="12" t="s">
        <v>313</v>
      </c>
      <c r="CS50" s="22">
        <v>913274</v>
      </c>
      <c r="CT50">
        <f t="shared" si="26"/>
        <v>913274</v>
      </c>
    </row>
    <row r="51" spans="1:98" x14ac:dyDescent="0.2">
      <c r="A51" t="str">
        <f>'Global 2025'!J51</f>
        <v>Focus Features</v>
      </c>
      <c r="B51">
        <f>'Global 2025'!C51</f>
        <v>103546113</v>
      </c>
      <c r="D51" t="str">
        <f>'Global 2024'!J50</f>
        <v>Crunchyroll</v>
      </c>
      <c r="E51">
        <f>'Global 2024'!C50</f>
        <v>100029921</v>
      </c>
      <c r="G51" t="str">
        <f>'Global 2023'!J50</f>
        <v>Other</v>
      </c>
      <c r="H51">
        <f>'Global 2023'!C50</f>
        <v>141589956</v>
      </c>
      <c r="AA51" t="str">
        <f>'Domestic 2025'!N51</f>
        <v>Universal</v>
      </c>
      <c r="AB51">
        <f>'Domestic 2025'!F51</f>
        <v>42040690</v>
      </c>
      <c r="AD51" t="str">
        <f>'Domestic 2024'!J50</f>
        <v>Focus Features</v>
      </c>
      <c r="AE51">
        <f>'Domestic 2024'!F50</f>
        <v>31289705</v>
      </c>
      <c r="AG51" t="str">
        <f>'Domestic 2023'!J50</f>
        <v>A24</v>
      </c>
      <c r="AH51">
        <f>'Domestic 2023'!F50</f>
        <v>48299436</v>
      </c>
      <c r="AJ51" s="12" t="s">
        <v>413</v>
      </c>
      <c r="AK51" s="22">
        <v>1527934</v>
      </c>
      <c r="AL51">
        <f t="shared" si="3"/>
        <v>1527934</v>
      </c>
      <c r="AM51" s="12" t="s">
        <v>221</v>
      </c>
      <c r="AN51" s="22">
        <v>1802000</v>
      </c>
      <c r="AO51">
        <f t="shared" si="4"/>
        <v>1802000</v>
      </c>
      <c r="AP51" s="12" t="s">
        <v>443</v>
      </c>
      <c r="AQ51" s="22">
        <v>1745044</v>
      </c>
      <c r="AR51">
        <f t="shared" si="5"/>
        <v>1745044</v>
      </c>
      <c r="BA51" t="str">
        <f t="shared" si="6"/>
        <v>NBCUniversal (Comcast)</v>
      </c>
      <c r="BB51">
        <f t="shared" si="7"/>
        <v>103546113</v>
      </c>
      <c r="BD51" t="str">
        <f t="shared" si="8"/>
        <v>Sony Pictures Entertainment</v>
      </c>
      <c r="BE51">
        <f t="shared" si="9"/>
        <v>100029921</v>
      </c>
      <c r="BG51" t="str">
        <f t="shared" si="10"/>
        <v>Other</v>
      </c>
      <c r="BH51">
        <f t="shared" si="11"/>
        <v>141589956</v>
      </c>
      <c r="BJ51" t="str">
        <f t="shared" si="12"/>
        <v>NBCUniversal (Comcast)</v>
      </c>
      <c r="BK51">
        <f t="shared" si="13"/>
        <v>42040690</v>
      </c>
      <c r="BM51" t="str">
        <f t="shared" si="14"/>
        <v>NBCUniversal (Comcast)</v>
      </c>
      <c r="BN51">
        <f t="shared" si="15"/>
        <v>31289705</v>
      </c>
      <c r="BP51" t="str">
        <f t="shared" si="16"/>
        <v>A24</v>
      </c>
      <c r="BQ51">
        <f t="shared" si="17"/>
        <v>48299436</v>
      </c>
      <c r="CB51" s="12" t="s">
        <v>461</v>
      </c>
      <c r="CC51" s="22">
        <v>1122391</v>
      </c>
      <c r="CD51">
        <f t="shared" si="21"/>
        <v>1122391</v>
      </c>
      <c r="CE51" s="12" t="s">
        <v>353</v>
      </c>
      <c r="CF51" s="22">
        <v>1193687</v>
      </c>
      <c r="CG51">
        <f t="shared" si="22"/>
        <v>1193687</v>
      </c>
      <c r="CH51" s="12" t="s">
        <v>316</v>
      </c>
      <c r="CI51" s="22">
        <v>951690</v>
      </c>
      <c r="CJ51">
        <f t="shared" si="23"/>
        <v>951690</v>
      </c>
      <c r="CL51" s="12" t="s">
        <v>342</v>
      </c>
      <c r="CM51" s="22">
        <v>850593</v>
      </c>
      <c r="CN51">
        <f t="shared" si="24"/>
        <v>850593</v>
      </c>
      <c r="CO51" s="12" t="s">
        <v>2308</v>
      </c>
      <c r="CP51" s="22">
        <v>1090836</v>
      </c>
      <c r="CQ51">
        <f t="shared" si="25"/>
        <v>1090836</v>
      </c>
      <c r="CR51" s="12" t="s">
        <v>1149</v>
      </c>
      <c r="CS51" s="22">
        <v>909411</v>
      </c>
      <c r="CT51">
        <f t="shared" si="26"/>
        <v>909411</v>
      </c>
    </row>
    <row r="52" spans="1:98" x14ac:dyDescent="0.2">
      <c r="A52" t="str">
        <f>'Global 2025'!J52</f>
        <v>Amazon MGM Studios</v>
      </c>
      <c r="B52">
        <f>'Global 2025'!C52</f>
        <v>103323366</v>
      </c>
      <c r="D52" t="str">
        <f>'Global 2024'!J51</f>
        <v>Universal</v>
      </c>
      <c r="E52">
        <f>'Global 2024'!C51</f>
        <v>96221061</v>
      </c>
      <c r="G52" t="str">
        <f>'Global 2023'!J51</f>
        <v>Well Go USA</v>
      </c>
      <c r="H52">
        <f>'Global 2023'!C51</f>
        <v>136784593</v>
      </c>
      <c r="AA52" t="str">
        <f>'Domestic 2025'!N52</f>
        <v>20th Century Stud…</v>
      </c>
      <c r="AB52">
        <f>'Domestic 2025'!F52</f>
        <v>40759635</v>
      </c>
      <c r="AD52" t="str">
        <f>'Domestic 2024'!J51</f>
        <v>Amazon MGM Studios</v>
      </c>
      <c r="AE52">
        <f>'Domestic 2024'!F51</f>
        <v>30642834</v>
      </c>
      <c r="AG52" t="str">
        <f>'Domestic 2023'!J51</f>
        <v>Toho International</v>
      </c>
      <c r="AH52">
        <f>'Domestic 2023'!F51</f>
        <v>45580412</v>
      </c>
      <c r="AJ52" s="12" t="s">
        <v>287</v>
      </c>
      <c r="AK52" s="22">
        <v>1466568</v>
      </c>
      <c r="AL52">
        <f t="shared" si="3"/>
        <v>1466568</v>
      </c>
      <c r="AM52" s="12" t="s">
        <v>1130</v>
      </c>
      <c r="AN52" s="22">
        <v>1700000</v>
      </c>
      <c r="AO52">
        <f t="shared" si="4"/>
        <v>1700000</v>
      </c>
      <c r="AP52" s="12" t="s">
        <v>1836</v>
      </c>
      <c r="AQ52" s="22">
        <v>1713967</v>
      </c>
      <c r="AR52">
        <f t="shared" si="5"/>
        <v>1713967</v>
      </c>
      <c r="BA52" t="str">
        <f t="shared" si="6"/>
        <v>Amazon MGM Studios</v>
      </c>
      <c r="BB52">
        <f t="shared" si="7"/>
        <v>103323366</v>
      </c>
      <c r="BD52" t="str">
        <f t="shared" si="8"/>
        <v>NBCUniversal (Comcast)</v>
      </c>
      <c r="BE52">
        <f t="shared" si="9"/>
        <v>96221061</v>
      </c>
      <c r="BG52" t="str">
        <f t="shared" si="10"/>
        <v>Well Go USA</v>
      </c>
      <c r="BH52">
        <f t="shared" si="11"/>
        <v>136784593</v>
      </c>
      <c r="BJ52" t="str">
        <f t="shared" si="12"/>
        <v>The Walt Disney Company</v>
      </c>
      <c r="BK52">
        <f t="shared" si="13"/>
        <v>40759635</v>
      </c>
      <c r="BM52" t="str">
        <f t="shared" si="14"/>
        <v>Amazon MGM Studios</v>
      </c>
      <c r="BN52">
        <f t="shared" si="15"/>
        <v>30642834</v>
      </c>
      <c r="BP52" t="str">
        <f t="shared" si="16"/>
        <v>Toho International</v>
      </c>
      <c r="BQ52">
        <f t="shared" si="17"/>
        <v>45580412</v>
      </c>
      <c r="CB52" s="12" t="s">
        <v>333</v>
      </c>
      <c r="CC52" s="22">
        <v>1079029</v>
      </c>
      <c r="CD52">
        <f t="shared" si="21"/>
        <v>1079029</v>
      </c>
      <c r="CE52" s="12" t="s">
        <v>1149</v>
      </c>
      <c r="CF52" s="22">
        <v>1154475</v>
      </c>
      <c r="CG52">
        <f t="shared" si="22"/>
        <v>1154475</v>
      </c>
      <c r="CH52" s="12" t="s">
        <v>1149</v>
      </c>
      <c r="CI52" s="22">
        <v>909411</v>
      </c>
      <c r="CJ52">
        <f t="shared" si="23"/>
        <v>909411</v>
      </c>
      <c r="CL52" s="12" t="s">
        <v>349</v>
      </c>
      <c r="CM52" s="22">
        <v>815580</v>
      </c>
      <c r="CN52">
        <f t="shared" si="24"/>
        <v>815580</v>
      </c>
      <c r="CO52" s="12" t="s">
        <v>1163</v>
      </c>
      <c r="CP52" s="22">
        <v>980649</v>
      </c>
      <c r="CQ52">
        <f t="shared" si="25"/>
        <v>980649</v>
      </c>
      <c r="CR52" s="12" t="s">
        <v>1859</v>
      </c>
      <c r="CS52" s="22">
        <v>820000</v>
      </c>
      <c r="CT52">
        <f t="shared" si="26"/>
        <v>820000</v>
      </c>
    </row>
    <row r="53" spans="1:98" x14ac:dyDescent="0.2">
      <c r="A53" t="str">
        <f>'Global 2025'!J53</f>
        <v>Paramount Pictures</v>
      </c>
      <c r="B53">
        <f>'Global 2025'!C53</f>
        <v>102147396</v>
      </c>
      <c r="D53" t="str">
        <f>'Global 2024'!J52</f>
        <v>Amazon MGM Studios</v>
      </c>
      <c r="E53">
        <f>'Global 2024'!C52</f>
        <v>96119408</v>
      </c>
      <c r="G53" t="str">
        <f>'Global 2023'!J52</f>
        <v>Universal</v>
      </c>
      <c r="H53">
        <f>'Global 2023'!C52</f>
        <v>136294607</v>
      </c>
      <c r="AA53" t="str">
        <f>'Domestic 2025'!N53</f>
        <v>Neon</v>
      </c>
      <c r="AB53">
        <f>'Domestic 2025'!F53</f>
        <v>39724912</v>
      </c>
      <c r="AD53" t="str">
        <f>'Domestic 2024'!J52</f>
        <v>ShowBiz Direct</v>
      </c>
      <c r="AE53">
        <f>'Domestic 2024'!F52</f>
        <v>29397140</v>
      </c>
      <c r="AG53" t="str">
        <f>'Domestic 2023'!J52</f>
        <v>Sony Pictures</v>
      </c>
      <c r="AH53">
        <f>'Domestic 2023'!F52</f>
        <v>44428554</v>
      </c>
      <c r="AJ53" s="12" t="s">
        <v>375</v>
      </c>
      <c r="AK53" s="22">
        <v>1411298</v>
      </c>
      <c r="AL53">
        <f t="shared" si="3"/>
        <v>1411298</v>
      </c>
      <c r="AM53" s="12" t="s">
        <v>477</v>
      </c>
      <c r="AN53" s="22">
        <v>1391126</v>
      </c>
      <c r="AO53">
        <f t="shared" si="4"/>
        <v>1391126</v>
      </c>
      <c r="AP53" s="12" t="s">
        <v>625</v>
      </c>
      <c r="AQ53" s="22">
        <v>1607344</v>
      </c>
      <c r="AR53">
        <f t="shared" si="5"/>
        <v>1607344</v>
      </c>
      <c r="BA53" t="str">
        <f t="shared" si="6"/>
        <v>Paramount Skydance</v>
      </c>
      <c r="BB53">
        <f t="shared" si="7"/>
        <v>102147396</v>
      </c>
      <c r="BD53" t="str">
        <f t="shared" si="8"/>
        <v>Amazon MGM Studios</v>
      </c>
      <c r="BE53">
        <f t="shared" si="9"/>
        <v>96119408</v>
      </c>
      <c r="BG53" t="str">
        <f t="shared" si="10"/>
        <v>NBCUniversal (Comcast)</v>
      </c>
      <c r="BH53">
        <f t="shared" si="11"/>
        <v>136294607</v>
      </c>
      <c r="BJ53" t="str">
        <f t="shared" si="12"/>
        <v>Neon</v>
      </c>
      <c r="BK53">
        <f t="shared" si="13"/>
        <v>39724912</v>
      </c>
      <c r="BM53" t="str">
        <f t="shared" si="14"/>
        <v>ShowBiz Direct</v>
      </c>
      <c r="BN53">
        <f t="shared" si="15"/>
        <v>29397140</v>
      </c>
      <c r="BP53" t="str">
        <f t="shared" si="16"/>
        <v>Sony Pictures Entertainment</v>
      </c>
      <c r="BQ53">
        <f t="shared" si="17"/>
        <v>44428554</v>
      </c>
      <c r="CB53" s="12" t="s">
        <v>316</v>
      </c>
      <c r="CC53" s="22">
        <v>1039440</v>
      </c>
      <c r="CD53">
        <f t="shared" si="21"/>
        <v>1039440</v>
      </c>
      <c r="CE53" s="12" t="s">
        <v>1154</v>
      </c>
      <c r="CF53" s="22">
        <v>1100000</v>
      </c>
      <c r="CG53">
        <f t="shared" si="22"/>
        <v>1100000</v>
      </c>
      <c r="CH53" s="12" t="s">
        <v>1859</v>
      </c>
      <c r="CI53" s="22">
        <v>820000</v>
      </c>
      <c r="CJ53">
        <f t="shared" si="23"/>
        <v>820000</v>
      </c>
      <c r="CL53" s="12" t="s">
        <v>353</v>
      </c>
      <c r="CM53" s="22">
        <v>794091</v>
      </c>
      <c r="CN53">
        <f t="shared" si="24"/>
        <v>794091</v>
      </c>
      <c r="CO53" s="12" t="s">
        <v>1181</v>
      </c>
      <c r="CP53" s="22">
        <v>714120</v>
      </c>
      <c r="CQ53">
        <f t="shared" si="25"/>
        <v>714120</v>
      </c>
      <c r="CR53" s="12" t="s">
        <v>1866</v>
      </c>
      <c r="CS53" s="22">
        <v>765218</v>
      </c>
      <c r="CT53">
        <f t="shared" si="26"/>
        <v>765218</v>
      </c>
    </row>
    <row r="54" spans="1:98" x14ac:dyDescent="0.2">
      <c r="A54" t="str">
        <f>'Global 2025'!J54</f>
        <v>20th Century Stud…</v>
      </c>
      <c r="B54">
        <f>'Global 2025'!C54</f>
        <v>96000836</v>
      </c>
      <c r="D54" t="str">
        <f>'Global 2024'!J53</f>
        <v>Well Go USA</v>
      </c>
      <c r="E54">
        <f>'Global 2024'!C53</f>
        <v>93874846</v>
      </c>
      <c r="G54" t="str">
        <f>'Global 2023'!J53</f>
        <v>Warner Bros.</v>
      </c>
      <c r="H54">
        <f>'Global 2023'!C53</f>
        <v>134138006</v>
      </c>
      <c r="AA54" t="str">
        <f>'Domestic 2025'!N54</f>
        <v>A24</v>
      </c>
      <c r="AB54">
        <f>'Domestic 2025'!F54</f>
        <v>38991558</v>
      </c>
      <c r="AD54" t="str">
        <f>'Domestic 2024'!J53</f>
        <v>Sony Pictures</v>
      </c>
      <c r="AE54">
        <f>'Domestic 2024'!F53</f>
        <v>29123632</v>
      </c>
      <c r="AG54" t="str">
        <f>'Domestic 2023'!J53</f>
        <v>Warner Bros.</v>
      </c>
      <c r="AH54">
        <f>'Domestic 2023'!F53</f>
        <v>44047642</v>
      </c>
      <c r="AJ54" s="12" t="s">
        <v>391</v>
      </c>
      <c r="AK54" s="22">
        <v>1332572</v>
      </c>
      <c r="AL54">
        <f t="shared" si="3"/>
        <v>1332572</v>
      </c>
      <c r="AM54" s="12" t="s">
        <v>625</v>
      </c>
      <c r="AN54" s="22">
        <v>1271916</v>
      </c>
      <c r="AO54">
        <f t="shared" si="4"/>
        <v>1271916</v>
      </c>
      <c r="AP54" s="12" t="s">
        <v>175</v>
      </c>
      <c r="AQ54" s="22">
        <v>1472892</v>
      </c>
      <c r="AR54">
        <f t="shared" si="5"/>
        <v>1472892</v>
      </c>
      <c r="BA54" t="str">
        <f t="shared" si="6"/>
        <v>The Walt Disney Company</v>
      </c>
      <c r="BB54">
        <f t="shared" si="7"/>
        <v>96000836</v>
      </c>
      <c r="BD54" t="str">
        <f t="shared" si="8"/>
        <v>Well Go USA</v>
      </c>
      <c r="BE54">
        <f t="shared" si="9"/>
        <v>93874846</v>
      </c>
      <c r="BG54" t="str">
        <f t="shared" si="10"/>
        <v>Warner Bros. Discovery</v>
      </c>
      <c r="BH54">
        <f t="shared" si="11"/>
        <v>134138006</v>
      </c>
      <c r="BJ54" t="str">
        <f t="shared" si="12"/>
        <v>A24</v>
      </c>
      <c r="BK54">
        <f t="shared" si="13"/>
        <v>38991558</v>
      </c>
      <c r="BM54" t="str">
        <f t="shared" si="14"/>
        <v>Sony Pictures Entertainment</v>
      </c>
      <c r="BN54">
        <f t="shared" si="15"/>
        <v>29123632</v>
      </c>
      <c r="BP54" t="str">
        <f t="shared" si="16"/>
        <v>Warner Bros. Discovery</v>
      </c>
      <c r="BQ54">
        <f t="shared" si="17"/>
        <v>44047642</v>
      </c>
      <c r="CB54" s="12" t="s">
        <v>320</v>
      </c>
      <c r="CC54" s="22">
        <v>1022559</v>
      </c>
      <c r="CD54">
        <f t="shared" si="21"/>
        <v>1022559</v>
      </c>
      <c r="CE54" s="12" t="s">
        <v>607</v>
      </c>
      <c r="CF54" s="22">
        <v>1040477</v>
      </c>
      <c r="CG54">
        <f t="shared" si="22"/>
        <v>1040477</v>
      </c>
      <c r="CH54" s="12" t="s">
        <v>391</v>
      </c>
      <c r="CI54" s="22">
        <v>777156</v>
      </c>
      <c r="CJ54">
        <f t="shared" si="23"/>
        <v>777156</v>
      </c>
      <c r="CL54" s="12" t="s">
        <v>358</v>
      </c>
      <c r="CM54" s="22">
        <v>750396</v>
      </c>
      <c r="CN54">
        <f t="shared" si="24"/>
        <v>750396</v>
      </c>
      <c r="CO54" s="12" t="s">
        <v>139</v>
      </c>
      <c r="CP54" s="22">
        <v>689505</v>
      </c>
      <c r="CQ54">
        <f t="shared" si="25"/>
        <v>689505</v>
      </c>
      <c r="CR54" s="12" t="s">
        <v>1426</v>
      </c>
      <c r="CS54" s="22">
        <v>468027</v>
      </c>
      <c r="CT54">
        <f t="shared" si="26"/>
        <v>468027</v>
      </c>
    </row>
    <row r="55" spans="1:98" x14ac:dyDescent="0.2">
      <c r="A55" t="str">
        <f>'Global 2025'!J55</f>
        <v>Paramount Pictures</v>
      </c>
      <c r="B55">
        <f>'Global 2025'!C55</f>
        <v>90452948</v>
      </c>
      <c r="D55" t="str">
        <f>'Global 2024'!J54</f>
        <v>Iconic/Cineverse</v>
      </c>
      <c r="E55">
        <f>'Global 2024'!C54</f>
        <v>89169769</v>
      </c>
      <c r="G55" t="str">
        <f>'Global 2023'!J54</f>
        <v>Other</v>
      </c>
      <c r="H55">
        <f>'Global 2023'!C54</f>
        <v>133607631</v>
      </c>
      <c r="AA55" t="str">
        <f>'Domestic 2025'!N55</f>
        <v>Paramount Pictures</v>
      </c>
      <c r="AB55">
        <f>'Domestic 2025'!F55</f>
        <v>37815641</v>
      </c>
      <c r="AD55" t="str">
        <f>'Domestic 2024'!J54</f>
        <v>Warner Bros.</v>
      </c>
      <c r="AE55">
        <f>'Domestic 2024'!F54</f>
        <v>29035702</v>
      </c>
      <c r="AG55" t="str">
        <f>'Domestic 2023'!J54</f>
        <v>20th Century Stud…</v>
      </c>
      <c r="AH55">
        <f>'Domestic 2023'!F54</f>
        <v>43244282</v>
      </c>
      <c r="AJ55" s="12" t="s">
        <v>461</v>
      </c>
      <c r="AK55" s="22">
        <v>1122391</v>
      </c>
      <c r="AL55">
        <f t="shared" si="3"/>
        <v>1122391</v>
      </c>
      <c r="AM55" s="12" t="s">
        <v>1142</v>
      </c>
      <c r="AN55" s="22">
        <v>1228187</v>
      </c>
      <c r="AO55">
        <f t="shared" si="4"/>
        <v>1228187</v>
      </c>
      <c r="AP55" s="12" t="s">
        <v>477</v>
      </c>
      <c r="AQ55" s="22">
        <v>1323603</v>
      </c>
      <c r="AR55">
        <f t="shared" si="5"/>
        <v>1323603</v>
      </c>
      <c r="BA55" t="str">
        <f t="shared" si="6"/>
        <v>Paramount Skydance</v>
      </c>
      <c r="BB55">
        <f t="shared" si="7"/>
        <v>90452948</v>
      </c>
      <c r="BD55" t="str">
        <f t="shared" si="8"/>
        <v>Iconic/Cineverse</v>
      </c>
      <c r="BE55">
        <f t="shared" si="9"/>
        <v>89169769</v>
      </c>
      <c r="BG55" t="str">
        <f t="shared" si="10"/>
        <v>Other</v>
      </c>
      <c r="BH55">
        <f t="shared" si="11"/>
        <v>133607631</v>
      </c>
      <c r="BJ55" t="str">
        <f t="shared" si="12"/>
        <v>Paramount Skydance</v>
      </c>
      <c r="BK55">
        <f t="shared" si="13"/>
        <v>37815641</v>
      </c>
      <c r="BM55" t="str">
        <f t="shared" si="14"/>
        <v>Warner Bros. Discovery</v>
      </c>
      <c r="BN55">
        <f t="shared" si="15"/>
        <v>29035702</v>
      </c>
      <c r="BP55" t="str">
        <f t="shared" si="16"/>
        <v>The Walt Disney Company</v>
      </c>
      <c r="BQ55">
        <f t="shared" si="17"/>
        <v>43244282</v>
      </c>
      <c r="CB55" s="12" t="s">
        <v>393</v>
      </c>
      <c r="CC55" s="22">
        <v>970012</v>
      </c>
      <c r="CD55">
        <f t="shared" si="21"/>
        <v>970012</v>
      </c>
      <c r="CE55" s="12" t="s">
        <v>461</v>
      </c>
      <c r="CF55" s="22">
        <v>1026840</v>
      </c>
      <c r="CG55">
        <f t="shared" si="22"/>
        <v>1026840</v>
      </c>
      <c r="CH55" s="12" t="s">
        <v>1866</v>
      </c>
      <c r="CI55" s="22">
        <v>765218</v>
      </c>
      <c r="CJ55">
        <f t="shared" si="23"/>
        <v>765218</v>
      </c>
      <c r="CL55" s="12" t="s">
        <v>834</v>
      </c>
      <c r="CM55" s="22">
        <v>8662329812</v>
      </c>
      <c r="CO55" s="12" t="s">
        <v>2299</v>
      </c>
      <c r="CP55" s="22">
        <v>666311</v>
      </c>
      <c r="CQ55">
        <f t="shared" si="25"/>
        <v>666311</v>
      </c>
      <c r="CR55" s="12" t="s">
        <v>607</v>
      </c>
      <c r="CS55" s="22">
        <v>340017</v>
      </c>
      <c r="CT55">
        <f t="shared" si="26"/>
        <v>340017</v>
      </c>
    </row>
    <row r="56" spans="1:98" x14ac:dyDescent="0.2">
      <c r="A56" t="str">
        <f>'Global 2025'!J56</f>
        <v>Amazon MGM Studios</v>
      </c>
      <c r="B56">
        <f>'Global 2025'!C56</f>
        <v>89400711</v>
      </c>
      <c r="D56" t="str">
        <f>'Global 2024'!J55</f>
        <v>Other</v>
      </c>
      <c r="E56">
        <f>'Global 2024'!C55</f>
        <v>85935920</v>
      </c>
      <c r="G56" t="str">
        <f>'Global 2023'!J55</f>
        <v>Warner Bros.</v>
      </c>
      <c r="H56">
        <f>'Global 2023'!C55</f>
        <v>130788072</v>
      </c>
      <c r="AA56" t="str">
        <f>'Domestic 2025'!N56</f>
        <v>Amazon MGM Studios</v>
      </c>
      <c r="AB56">
        <f>'Domestic 2025'!F56</f>
        <v>37000711</v>
      </c>
      <c r="AD56" t="str">
        <f>'Domestic 2024'!J55</f>
        <v>Searchlight Pictu…</v>
      </c>
      <c r="AE56">
        <f>'Domestic 2024'!F55</f>
        <v>28501840</v>
      </c>
      <c r="AG56" t="str">
        <f>'Domestic 2023'!J55</f>
        <v>20th Century Stud…</v>
      </c>
      <c r="AH56">
        <f>'Domestic 2023'!F55</f>
        <v>42471412</v>
      </c>
      <c r="AJ56" s="12" t="s">
        <v>333</v>
      </c>
      <c r="AK56" s="22">
        <v>1079029</v>
      </c>
      <c r="AL56">
        <f t="shared" si="3"/>
        <v>1079029</v>
      </c>
      <c r="AM56" s="12" t="s">
        <v>353</v>
      </c>
      <c r="AN56" s="22">
        <v>1193687</v>
      </c>
      <c r="AO56">
        <f t="shared" si="4"/>
        <v>1193687</v>
      </c>
      <c r="AP56" s="12" t="s">
        <v>154</v>
      </c>
      <c r="AQ56" s="22">
        <v>1281117</v>
      </c>
      <c r="AR56">
        <f t="shared" si="5"/>
        <v>1281117</v>
      </c>
      <c r="BA56" t="str">
        <f t="shared" si="6"/>
        <v>Amazon MGM Studios</v>
      </c>
      <c r="BB56">
        <f t="shared" si="7"/>
        <v>89400711</v>
      </c>
      <c r="BD56" t="str">
        <f t="shared" si="8"/>
        <v>Other</v>
      </c>
      <c r="BE56">
        <f t="shared" si="9"/>
        <v>85935920</v>
      </c>
      <c r="BG56" t="str">
        <f t="shared" si="10"/>
        <v>Warner Bros. Discovery</v>
      </c>
      <c r="BH56">
        <f t="shared" si="11"/>
        <v>130788072</v>
      </c>
      <c r="BJ56" t="str">
        <f t="shared" si="12"/>
        <v>Amazon MGM Studios</v>
      </c>
      <c r="BK56">
        <f t="shared" si="13"/>
        <v>37000711</v>
      </c>
      <c r="BM56" t="str">
        <f t="shared" si="14"/>
        <v>The Walt Disney Company</v>
      </c>
      <c r="BN56">
        <f t="shared" si="15"/>
        <v>28501840</v>
      </c>
      <c r="BP56" t="str">
        <f t="shared" si="16"/>
        <v>The Walt Disney Company</v>
      </c>
      <c r="BQ56">
        <f t="shared" si="17"/>
        <v>42471412</v>
      </c>
      <c r="CB56" s="12" t="s">
        <v>349</v>
      </c>
      <c r="CC56" s="22">
        <v>923533</v>
      </c>
      <c r="CD56">
        <f t="shared" si="21"/>
        <v>923533</v>
      </c>
      <c r="CE56" s="12" t="s">
        <v>139</v>
      </c>
      <c r="CF56" s="22">
        <v>988849</v>
      </c>
      <c r="CG56">
        <f t="shared" si="22"/>
        <v>988849</v>
      </c>
      <c r="CH56" s="12" t="s">
        <v>431</v>
      </c>
      <c r="CI56" s="22">
        <v>725210</v>
      </c>
      <c r="CJ56">
        <f t="shared" si="23"/>
        <v>725210</v>
      </c>
      <c r="CO56" s="12" t="s">
        <v>469</v>
      </c>
      <c r="CP56" s="22">
        <v>618492</v>
      </c>
      <c r="CQ56">
        <f t="shared" si="25"/>
        <v>618492</v>
      </c>
      <c r="CR56" s="12" t="s">
        <v>1912</v>
      </c>
      <c r="CS56" s="22">
        <v>335775</v>
      </c>
      <c r="CT56">
        <f t="shared" si="26"/>
        <v>335775</v>
      </c>
    </row>
    <row r="57" spans="1:98" x14ac:dyDescent="0.2">
      <c r="A57" t="str">
        <f>'Global 2025'!J57</f>
        <v>Angel Studios</v>
      </c>
      <c r="B57">
        <f>'Global 2025'!C57</f>
        <v>88344394</v>
      </c>
      <c r="D57" t="str">
        <f>'Global 2024'!J56</f>
        <v>Other</v>
      </c>
      <c r="E57">
        <f>'Global 2024'!C56</f>
        <v>84387951</v>
      </c>
      <c r="G57" t="str">
        <f>'Global 2023'!J56</f>
        <v>Other</v>
      </c>
      <c r="H57">
        <f>'Global 2023'!C56</f>
        <v>128818285</v>
      </c>
      <c r="AA57" t="str">
        <f>'Domestic 2025'!N57</f>
        <v>A24</v>
      </c>
      <c r="AB57">
        <f>'Domestic 2025'!F57</f>
        <v>36503614</v>
      </c>
      <c r="AD57" t="str">
        <f>'Domestic 2024'!J56</f>
        <v>Lionsgate</v>
      </c>
      <c r="AE57">
        <f>'Domestic 2024'!F56</f>
        <v>28009161</v>
      </c>
      <c r="AG57" t="str">
        <f>'Domestic 2023'!J56</f>
        <v>20th Century Stud…</v>
      </c>
      <c r="AH57">
        <f>'Domestic 2023'!F56</f>
        <v>40774679</v>
      </c>
      <c r="AJ57" s="12" t="s">
        <v>316</v>
      </c>
      <c r="AK57" s="22">
        <v>1039440</v>
      </c>
      <c r="AL57">
        <f t="shared" si="3"/>
        <v>1039440</v>
      </c>
      <c r="AM57" s="12" t="s">
        <v>1149</v>
      </c>
      <c r="AN57" s="22">
        <v>1154475</v>
      </c>
      <c r="AO57">
        <f t="shared" si="4"/>
        <v>1154475</v>
      </c>
      <c r="AP57" s="12" t="s">
        <v>313</v>
      </c>
      <c r="AQ57" s="22">
        <v>1119666</v>
      </c>
      <c r="AR57">
        <f t="shared" si="5"/>
        <v>1119666</v>
      </c>
      <c r="BA57" t="str">
        <f t="shared" si="6"/>
        <v>Angel Studios</v>
      </c>
      <c r="BB57">
        <f t="shared" si="7"/>
        <v>88344394</v>
      </c>
      <c r="BD57" t="str">
        <f t="shared" si="8"/>
        <v>Other</v>
      </c>
      <c r="BE57">
        <f t="shared" si="9"/>
        <v>84387951</v>
      </c>
      <c r="BG57" t="str">
        <f t="shared" si="10"/>
        <v>Other</v>
      </c>
      <c r="BH57">
        <f t="shared" si="11"/>
        <v>128818285</v>
      </c>
      <c r="BJ57" t="str">
        <f t="shared" si="12"/>
        <v>A24</v>
      </c>
      <c r="BK57">
        <f t="shared" si="13"/>
        <v>36503614</v>
      </c>
      <c r="BM57" t="str">
        <f t="shared" si="14"/>
        <v>Lionsgate Studios</v>
      </c>
      <c r="BN57">
        <f t="shared" si="15"/>
        <v>28009161</v>
      </c>
      <c r="BP57" t="str">
        <f t="shared" si="16"/>
        <v>The Walt Disney Company</v>
      </c>
      <c r="BQ57">
        <f t="shared" si="17"/>
        <v>40774679</v>
      </c>
      <c r="CB57" s="12" t="s">
        <v>384</v>
      </c>
      <c r="CC57" s="22">
        <v>886542</v>
      </c>
      <c r="CD57">
        <f t="shared" si="21"/>
        <v>886542</v>
      </c>
      <c r="CE57" s="12" t="s">
        <v>1163</v>
      </c>
      <c r="CF57" s="22">
        <v>980649</v>
      </c>
      <c r="CG57">
        <f t="shared" si="22"/>
        <v>980649</v>
      </c>
      <c r="CH57" s="12" t="s">
        <v>1426</v>
      </c>
      <c r="CI57" s="22">
        <v>491333</v>
      </c>
      <c r="CJ57">
        <f t="shared" si="23"/>
        <v>491333</v>
      </c>
      <c r="CO57" s="12" t="s">
        <v>625</v>
      </c>
      <c r="CP57" s="22">
        <v>612999</v>
      </c>
      <c r="CQ57">
        <f t="shared" si="25"/>
        <v>612999</v>
      </c>
      <c r="CR57" s="12" t="s">
        <v>1329</v>
      </c>
      <c r="CS57" s="22">
        <v>325936</v>
      </c>
      <c r="CT57">
        <f t="shared" si="26"/>
        <v>325936</v>
      </c>
    </row>
    <row r="58" spans="1:98" x14ac:dyDescent="0.2">
      <c r="A58" t="str">
        <f>'Global 2025'!J58</f>
        <v>Other</v>
      </c>
      <c r="B58">
        <f>'Global 2025'!C58</f>
        <v>87529797</v>
      </c>
      <c r="D58" t="str">
        <f>'Global 2024'!J57</f>
        <v>Warner Bros.</v>
      </c>
      <c r="E58">
        <f>'Global 2024'!C57</f>
        <v>83677281</v>
      </c>
      <c r="G58" t="str">
        <f>'Global 2023'!J57</f>
        <v>20th Century Stud…</v>
      </c>
      <c r="H58">
        <f>'Global 2023'!C57</f>
        <v>122290456</v>
      </c>
      <c r="AA58" t="str">
        <f>'Domestic 2025'!N58</f>
        <v>Lionsgate</v>
      </c>
      <c r="AB58">
        <f>'Domestic 2025'!F58</f>
        <v>36015016</v>
      </c>
      <c r="AD58" t="str">
        <f>'Domestic 2024'!J57</f>
        <v>A24</v>
      </c>
      <c r="AE58">
        <f>'Domestic 2024'!F57</f>
        <v>27716205</v>
      </c>
      <c r="AG58" t="str">
        <f>'Domestic 2023'!J57</f>
        <v>Paramount Pictures</v>
      </c>
      <c r="AH58">
        <f>'Domestic 2023'!F57</f>
        <v>39448525</v>
      </c>
      <c r="AJ58" s="12" t="s">
        <v>320</v>
      </c>
      <c r="AK58" s="22">
        <v>1022559</v>
      </c>
      <c r="AL58">
        <f t="shared" si="3"/>
        <v>1022559</v>
      </c>
      <c r="AM58" s="12" t="s">
        <v>1154</v>
      </c>
      <c r="AN58" s="22">
        <v>1100000</v>
      </c>
      <c r="AO58">
        <f t="shared" si="4"/>
        <v>1100000</v>
      </c>
      <c r="AP58" s="12" t="s">
        <v>1852</v>
      </c>
      <c r="AQ58" s="22">
        <v>1080000</v>
      </c>
      <c r="AR58">
        <f t="shared" si="5"/>
        <v>1080000</v>
      </c>
      <c r="BA58" t="str">
        <f t="shared" si="6"/>
        <v>Other</v>
      </c>
      <c r="BB58">
        <f t="shared" si="7"/>
        <v>87529797</v>
      </c>
      <c r="BD58" t="str">
        <f t="shared" si="8"/>
        <v>Warner Bros. Discovery</v>
      </c>
      <c r="BE58">
        <f t="shared" si="9"/>
        <v>83677281</v>
      </c>
      <c r="BG58" t="str">
        <f t="shared" si="10"/>
        <v>The Walt Disney Company</v>
      </c>
      <c r="BH58">
        <f t="shared" si="11"/>
        <v>122290456</v>
      </c>
      <c r="BJ58" t="str">
        <f t="shared" si="12"/>
        <v>Lionsgate Studios</v>
      </c>
      <c r="BK58">
        <f t="shared" si="13"/>
        <v>36015016</v>
      </c>
      <c r="BM58" t="str">
        <f t="shared" si="14"/>
        <v>A24</v>
      </c>
      <c r="BN58">
        <f t="shared" si="15"/>
        <v>27716205</v>
      </c>
      <c r="BP58" t="str">
        <f t="shared" si="16"/>
        <v>Paramount Skydance</v>
      </c>
      <c r="BQ58">
        <f t="shared" si="17"/>
        <v>39448525</v>
      </c>
      <c r="CB58" s="12" t="s">
        <v>339</v>
      </c>
      <c r="CC58" s="22">
        <v>866466</v>
      </c>
      <c r="CD58">
        <f t="shared" si="21"/>
        <v>866466</v>
      </c>
      <c r="CE58" s="12" t="s">
        <v>431</v>
      </c>
      <c r="CF58" s="22">
        <v>907162</v>
      </c>
      <c r="CG58">
        <f t="shared" si="22"/>
        <v>907162</v>
      </c>
      <c r="CH58" s="12" t="s">
        <v>495</v>
      </c>
      <c r="CI58" s="22">
        <v>486500</v>
      </c>
      <c r="CJ58">
        <f t="shared" si="23"/>
        <v>486500</v>
      </c>
      <c r="CO58" s="12" t="s">
        <v>607</v>
      </c>
      <c r="CP58" s="22">
        <v>570027</v>
      </c>
      <c r="CQ58">
        <f t="shared" si="25"/>
        <v>570027</v>
      </c>
      <c r="CR58" s="12" t="s">
        <v>1456</v>
      </c>
      <c r="CS58" s="22">
        <v>321788</v>
      </c>
      <c r="CT58">
        <f t="shared" si="26"/>
        <v>321788</v>
      </c>
    </row>
    <row r="59" spans="1:98" x14ac:dyDescent="0.2">
      <c r="A59" t="str">
        <f>'Global 2025'!J59</f>
        <v>Angel Studios</v>
      </c>
      <c r="B59">
        <f>'Global 2025'!C59</f>
        <v>83612781</v>
      </c>
      <c r="D59" t="str">
        <f>'Global 2024'!J58</f>
        <v>Capelight Pictures</v>
      </c>
      <c r="E59">
        <f>'Global 2024'!C58</f>
        <v>80426848</v>
      </c>
      <c r="G59" t="str">
        <f>'Global 2023'!J58</f>
        <v>Sony Pictures</v>
      </c>
      <c r="H59">
        <f>'Global 2023'!C58</f>
        <v>122076738</v>
      </c>
      <c r="AA59" t="str">
        <f>'Domestic 2025'!N59</f>
        <v>Lionsgate</v>
      </c>
      <c r="AB59">
        <f>'Domestic 2025'!F59</f>
        <v>35163573</v>
      </c>
      <c r="AD59" t="str">
        <f>'Domestic 2024'!J58</f>
        <v>Universal</v>
      </c>
      <c r="AE59">
        <f>'Domestic 2024'!F58</f>
        <v>25867515</v>
      </c>
      <c r="AG59" t="str">
        <f>'Domestic 2023'!J58</f>
        <v>GKIDS</v>
      </c>
      <c r="AH59">
        <f>'Domestic 2023'!F58</f>
        <v>35846555</v>
      </c>
      <c r="AJ59" s="12" t="s">
        <v>393</v>
      </c>
      <c r="AK59" s="22">
        <v>970012</v>
      </c>
      <c r="AL59">
        <f t="shared" si="3"/>
        <v>970012</v>
      </c>
      <c r="AM59" s="12" t="s">
        <v>607</v>
      </c>
      <c r="AN59" s="22">
        <v>1040477</v>
      </c>
      <c r="AO59">
        <f t="shared" si="4"/>
        <v>1040477</v>
      </c>
      <c r="AP59" s="12" t="s">
        <v>316</v>
      </c>
      <c r="AQ59" s="22">
        <v>951690</v>
      </c>
      <c r="AR59">
        <f t="shared" si="5"/>
        <v>951690</v>
      </c>
      <c r="BA59" t="str">
        <f t="shared" si="6"/>
        <v>Angel Studios</v>
      </c>
      <c r="BB59">
        <f t="shared" si="7"/>
        <v>83612781</v>
      </c>
      <c r="BD59" t="str">
        <f t="shared" si="8"/>
        <v>Capelight Pictures</v>
      </c>
      <c r="BE59">
        <f t="shared" si="9"/>
        <v>80426848</v>
      </c>
      <c r="BG59" t="str">
        <f t="shared" si="10"/>
        <v>Sony Pictures Entertainment</v>
      </c>
      <c r="BH59">
        <f t="shared" si="11"/>
        <v>122076738</v>
      </c>
      <c r="BJ59" t="str">
        <f t="shared" si="12"/>
        <v>Lionsgate Studios</v>
      </c>
      <c r="BK59">
        <f t="shared" si="13"/>
        <v>35163573</v>
      </c>
      <c r="BM59" t="str">
        <f t="shared" si="14"/>
        <v>NBCUniversal (Comcast)</v>
      </c>
      <c r="BN59">
        <f t="shared" si="15"/>
        <v>25867515</v>
      </c>
      <c r="BP59" t="str">
        <f t="shared" si="16"/>
        <v>GKIDS</v>
      </c>
      <c r="BQ59">
        <f t="shared" si="17"/>
        <v>35846555</v>
      </c>
      <c r="CB59" s="12" t="s">
        <v>342</v>
      </c>
      <c r="CC59" s="22">
        <v>850593</v>
      </c>
      <c r="CD59">
        <f t="shared" si="21"/>
        <v>850593</v>
      </c>
      <c r="CE59" s="12" t="s">
        <v>2299</v>
      </c>
      <c r="CF59" s="22">
        <v>866254</v>
      </c>
      <c r="CG59">
        <f t="shared" si="22"/>
        <v>866254</v>
      </c>
      <c r="CH59" s="12" t="s">
        <v>461</v>
      </c>
      <c r="CI59" s="22">
        <v>466343</v>
      </c>
      <c r="CJ59">
        <f t="shared" si="23"/>
        <v>466343</v>
      </c>
      <c r="CO59" s="12" t="s">
        <v>834</v>
      </c>
      <c r="CP59" s="22">
        <v>8559698871</v>
      </c>
      <c r="CR59" s="12" t="s">
        <v>402</v>
      </c>
      <c r="CS59" s="22">
        <v>319848</v>
      </c>
      <c r="CT59">
        <f t="shared" si="26"/>
        <v>319848</v>
      </c>
    </row>
    <row r="60" spans="1:98" x14ac:dyDescent="0.2">
      <c r="A60" t="str">
        <f>'Global 2025'!J60</f>
        <v>Universal</v>
      </c>
      <c r="B60">
        <f>'Global 2025'!C60</f>
        <v>80832387</v>
      </c>
      <c r="D60" t="str">
        <f>'Global 2024'!J59</f>
        <v>MUBI</v>
      </c>
      <c r="E60">
        <f>'Global 2024'!C59</f>
        <v>77316812</v>
      </c>
      <c r="G60" t="str">
        <f>'Global 2023'!J59</f>
        <v>Other</v>
      </c>
      <c r="H60">
        <f>'Global 2023'!C59</f>
        <v>118779552</v>
      </c>
      <c r="AA60" t="str">
        <f>'Domestic 2025'!N60</f>
        <v>20th Century Stud…</v>
      </c>
      <c r="AB60">
        <f>'Domestic 2025'!F60</f>
        <v>34107714</v>
      </c>
      <c r="AD60" t="str">
        <f>'Domestic 2024'!J59</f>
        <v>Universal</v>
      </c>
      <c r="AE60">
        <f>'Domestic 2024'!F59</f>
        <v>25116955</v>
      </c>
      <c r="AG60" t="str">
        <f>'Domestic 2023'!J59</f>
        <v>Universal</v>
      </c>
      <c r="AH60">
        <f>'Domestic 2023'!F59</f>
        <v>35397980</v>
      </c>
      <c r="AJ60" s="12" t="s">
        <v>349</v>
      </c>
      <c r="AK60" s="22">
        <v>923533</v>
      </c>
      <c r="AL60">
        <f t="shared" si="3"/>
        <v>923533</v>
      </c>
      <c r="AM60" s="12" t="s">
        <v>461</v>
      </c>
      <c r="AN60" s="22">
        <v>1026840</v>
      </c>
      <c r="AO60">
        <f t="shared" si="4"/>
        <v>1026840</v>
      </c>
      <c r="AP60" s="12" t="s">
        <v>1149</v>
      </c>
      <c r="AQ60" s="22">
        <v>909411</v>
      </c>
      <c r="AR60">
        <f t="shared" si="5"/>
        <v>909411</v>
      </c>
      <c r="BA60" t="str">
        <f t="shared" si="6"/>
        <v>NBCUniversal (Comcast)</v>
      </c>
      <c r="BB60">
        <f t="shared" si="7"/>
        <v>80832387</v>
      </c>
      <c r="BD60" t="str">
        <f t="shared" si="8"/>
        <v>MUBI</v>
      </c>
      <c r="BE60">
        <f t="shared" si="9"/>
        <v>77316812</v>
      </c>
      <c r="BG60" t="str">
        <f t="shared" si="10"/>
        <v>Other</v>
      </c>
      <c r="BH60">
        <f t="shared" si="11"/>
        <v>118779552</v>
      </c>
      <c r="BJ60" t="str">
        <f t="shared" si="12"/>
        <v>The Walt Disney Company</v>
      </c>
      <c r="BK60">
        <f t="shared" si="13"/>
        <v>34107714</v>
      </c>
      <c r="BM60" t="str">
        <f t="shared" si="14"/>
        <v>NBCUniversal (Comcast)</v>
      </c>
      <c r="BN60">
        <f t="shared" si="15"/>
        <v>25116955</v>
      </c>
      <c r="BP60" t="str">
        <f t="shared" si="16"/>
        <v>NBCUniversal (Comcast)</v>
      </c>
      <c r="BQ60">
        <f t="shared" si="17"/>
        <v>35397980</v>
      </c>
      <c r="CB60" s="12" t="s">
        <v>396</v>
      </c>
      <c r="CC60" s="22">
        <v>807956</v>
      </c>
      <c r="CD60">
        <f t="shared" si="21"/>
        <v>807956</v>
      </c>
      <c r="CE60" s="12" t="s">
        <v>375</v>
      </c>
      <c r="CF60" s="22">
        <v>852680</v>
      </c>
      <c r="CG60">
        <f t="shared" si="22"/>
        <v>852680</v>
      </c>
      <c r="CH60" s="12" t="s">
        <v>1456</v>
      </c>
      <c r="CI60" s="22">
        <v>396842</v>
      </c>
      <c r="CJ60">
        <f t="shared" si="23"/>
        <v>396842</v>
      </c>
      <c r="CR60" s="12" t="s">
        <v>834</v>
      </c>
      <c r="CS60" s="22">
        <v>8939638724</v>
      </c>
    </row>
    <row r="61" spans="1:98" x14ac:dyDescent="0.2">
      <c r="A61" t="str">
        <f>'Global 2025'!J61</f>
        <v>Other</v>
      </c>
      <c r="B61">
        <f>'Global 2025'!C61</f>
        <v>79178509</v>
      </c>
      <c r="D61" t="str">
        <f>'Global 2024'!J60</f>
        <v>Universal</v>
      </c>
      <c r="E61">
        <f>'Global 2024'!C60</f>
        <v>76756109</v>
      </c>
      <c r="G61" t="str">
        <f>'Global 2023'!J60</f>
        <v>Searchlight Pictu…</v>
      </c>
      <c r="H61">
        <f>'Global 2023'!C60</f>
        <v>117625455</v>
      </c>
      <c r="AA61" t="str">
        <f>'Domestic 2025'!N61</f>
        <v>AMC Theatres Dist…</v>
      </c>
      <c r="AB61">
        <f>'Domestic 2025'!F61</f>
        <v>34062774</v>
      </c>
      <c r="AD61" t="str">
        <f>'Domestic 2024'!J60</f>
        <v>Lionsgate</v>
      </c>
      <c r="AE61">
        <f>'Domestic 2024'!F60</f>
        <v>25049006</v>
      </c>
      <c r="AG61" t="str">
        <f>'Domestic 2023'!J60</f>
        <v>AMC Theatres Dist…</v>
      </c>
      <c r="AH61">
        <f>'Domestic 2023'!F60</f>
        <v>33223373</v>
      </c>
      <c r="AJ61" s="12" t="s">
        <v>384</v>
      </c>
      <c r="AK61" s="22">
        <v>886542</v>
      </c>
      <c r="AL61">
        <f t="shared" si="3"/>
        <v>886542</v>
      </c>
      <c r="AM61" s="12" t="s">
        <v>139</v>
      </c>
      <c r="AN61" s="22">
        <v>988849</v>
      </c>
      <c r="AO61">
        <f t="shared" si="4"/>
        <v>988849</v>
      </c>
      <c r="AP61" s="12" t="s">
        <v>1859</v>
      </c>
      <c r="AQ61" s="22">
        <v>820000</v>
      </c>
      <c r="AR61">
        <f t="shared" si="5"/>
        <v>820000</v>
      </c>
      <c r="BA61" t="str">
        <f t="shared" si="6"/>
        <v>Other</v>
      </c>
      <c r="BB61">
        <f t="shared" si="7"/>
        <v>79178509</v>
      </c>
      <c r="BD61" t="str">
        <f t="shared" si="8"/>
        <v>NBCUniversal (Comcast)</v>
      </c>
      <c r="BE61">
        <f t="shared" si="9"/>
        <v>76756109</v>
      </c>
      <c r="BG61" t="str">
        <f t="shared" si="10"/>
        <v>The Walt Disney Company</v>
      </c>
      <c r="BH61">
        <f t="shared" si="11"/>
        <v>117625455</v>
      </c>
      <c r="BJ61" t="str">
        <f t="shared" si="12"/>
        <v>AMC Theatres Distribution</v>
      </c>
      <c r="BK61">
        <f t="shared" si="13"/>
        <v>34062774</v>
      </c>
      <c r="BM61" t="str">
        <f t="shared" si="14"/>
        <v>Lionsgate Studios</v>
      </c>
      <c r="BN61">
        <f t="shared" si="15"/>
        <v>25049006</v>
      </c>
      <c r="BP61" t="str">
        <f t="shared" si="16"/>
        <v>AMC Theatres Distribution</v>
      </c>
      <c r="BQ61">
        <f t="shared" si="17"/>
        <v>33223373</v>
      </c>
      <c r="CB61" s="12" t="s">
        <v>353</v>
      </c>
      <c r="CC61" s="22">
        <v>794091</v>
      </c>
      <c r="CD61">
        <f t="shared" si="21"/>
        <v>794091</v>
      </c>
      <c r="CE61" s="12" t="s">
        <v>1181</v>
      </c>
      <c r="CF61" s="22">
        <v>714120</v>
      </c>
      <c r="CG61">
        <f t="shared" si="22"/>
        <v>714120</v>
      </c>
      <c r="CH61" s="12" t="s">
        <v>492</v>
      </c>
      <c r="CI61" s="22">
        <v>368355</v>
      </c>
      <c r="CJ61">
        <f t="shared" si="23"/>
        <v>368355</v>
      </c>
    </row>
    <row r="62" spans="1:98" x14ac:dyDescent="0.2">
      <c r="A62" t="str">
        <f>'Global 2025'!J62</f>
        <v>Sony Pictures Cla…</v>
      </c>
      <c r="B62">
        <f>'Global 2025'!C62</f>
        <v>70531391</v>
      </c>
      <c r="D62" t="str">
        <f>'Global 2024'!J61</f>
        <v>A24</v>
      </c>
      <c r="E62">
        <f>'Global 2024'!C61</f>
        <v>64716399</v>
      </c>
      <c r="G62" t="str">
        <f>'Global 2023'!J61</f>
        <v>Walt Disney</v>
      </c>
      <c r="H62">
        <f>'Global 2023'!C61</f>
        <v>117449790</v>
      </c>
      <c r="AA62" t="str">
        <f>'Domestic 2025'!N62</f>
        <v>Sony Pictures</v>
      </c>
      <c r="AB62">
        <f>'Domestic 2025'!F62</f>
        <v>32165634</v>
      </c>
      <c r="AD62" t="str">
        <f>'Domestic 2024'!J61</f>
        <v>A24</v>
      </c>
      <c r="AE62">
        <f>'Domestic 2024'!F61</f>
        <v>24690031</v>
      </c>
      <c r="AG62" t="str">
        <f>'Domestic 2023'!J61</f>
        <v>Sony Pictures</v>
      </c>
      <c r="AH62">
        <f>'Domestic 2023'!F61</f>
        <v>32502025</v>
      </c>
      <c r="AJ62" s="12" t="s">
        <v>339</v>
      </c>
      <c r="AK62" s="22">
        <v>866466</v>
      </c>
      <c r="AL62">
        <f t="shared" si="3"/>
        <v>866466</v>
      </c>
      <c r="AM62" s="12" t="s">
        <v>1163</v>
      </c>
      <c r="AN62" s="22">
        <v>980649</v>
      </c>
      <c r="AO62">
        <f t="shared" si="4"/>
        <v>980649</v>
      </c>
      <c r="AP62" s="12" t="s">
        <v>391</v>
      </c>
      <c r="AQ62" s="22">
        <v>777156</v>
      </c>
      <c r="AR62">
        <f t="shared" si="5"/>
        <v>777156</v>
      </c>
      <c r="BA62" t="str">
        <f t="shared" si="6"/>
        <v>Sony Pictures Entertainment</v>
      </c>
      <c r="BB62">
        <f t="shared" si="7"/>
        <v>70531391</v>
      </c>
      <c r="BD62" t="str">
        <f t="shared" si="8"/>
        <v>A24</v>
      </c>
      <c r="BE62">
        <f t="shared" si="9"/>
        <v>64716399</v>
      </c>
      <c r="BG62" t="str">
        <f t="shared" si="10"/>
        <v>The Walt Disney Company</v>
      </c>
      <c r="BH62">
        <f t="shared" si="11"/>
        <v>117449790</v>
      </c>
      <c r="BJ62" t="str">
        <f t="shared" si="12"/>
        <v>Sony Pictures Entertainment</v>
      </c>
      <c r="BK62">
        <f t="shared" si="13"/>
        <v>32165634</v>
      </c>
      <c r="BM62" t="str">
        <f t="shared" si="14"/>
        <v>A24</v>
      </c>
      <c r="BN62">
        <f t="shared" si="15"/>
        <v>24690031</v>
      </c>
      <c r="BP62" t="str">
        <f t="shared" si="16"/>
        <v>Sony Pictures Entertainment</v>
      </c>
      <c r="BQ62">
        <f t="shared" si="17"/>
        <v>32502025</v>
      </c>
      <c r="CB62" s="12" t="s">
        <v>358</v>
      </c>
      <c r="CC62" s="22">
        <v>750396</v>
      </c>
      <c r="CD62">
        <f t="shared" si="21"/>
        <v>750396</v>
      </c>
      <c r="CE62" s="12" t="s">
        <v>469</v>
      </c>
      <c r="CF62" s="22">
        <v>618492</v>
      </c>
      <c r="CG62">
        <f t="shared" si="22"/>
        <v>618492</v>
      </c>
      <c r="CH62" s="12" t="s">
        <v>1439</v>
      </c>
      <c r="CI62" s="22">
        <v>368287</v>
      </c>
      <c r="CJ62">
        <f t="shared" si="23"/>
        <v>368287</v>
      </c>
    </row>
    <row r="63" spans="1:98" x14ac:dyDescent="0.2">
      <c r="A63" t="str">
        <f>'Global 2025'!J63</f>
        <v>Paramount Pictures</v>
      </c>
      <c r="B63">
        <f>'Global 2025'!C63</f>
        <v>69486523</v>
      </c>
      <c r="D63" t="str">
        <f>'Global 2024'!J62</f>
        <v>Sony Pictures</v>
      </c>
      <c r="E63">
        <f>'Global 2024'!C62</f>
        <v>62076533</v>
      </c>
      <c r="G63" t="str">
        <f>'Global 2023'!J62</f>
        <v>Well Go USA</v>
      </c>
      <c r="H63">
        <f>'Global 2023'!C62</f>
        <v>117141585</v>
      </c>
      <c r="AA63" t="str">
        <f>'Domestic 2025'!N63</f>
        <v>Universal</v>
      </c>
      <c r="AB63">
        <f>'Domestic 2025'!F63</f>
        <v>32011820</v>
      </c>
      <c r="AD63" t="str">
        <f>'Domestic 2024'!J62</f>
        <v>Searchlight Pictu…</v>
      </c>
      <c r="AE63">
        <f>'Domestic 2024'!F62</f>
        <v>24257189</v>
      </c>
      <c r="AG63" t="str">
        <f>'Domestic 2023'!J62</f>
        <v>Lionsgate</v>
      </c>
      <c r="AH63">
        <f>'Domestic 2023'!F62</f>
        <v>32111181</v>
      </c>
      <c r="AJ63" s="12" t="s">
        <v>342</v>
      </c>
      <c r="AK63" s="22">
        <v>850593</v>
      </c>
      <c r="AL63">
        <f t="shared" si="3"/>
        <v>850593</v>
      </c>
      <c r="AM63" s="12" t="s">
        <v>431</v>
      </c>
      <c r="AN63" s="22">
        <v>907162</v>
      </c>
      <c r="AO63">
        <f t="shared" si="4"/>
        <v>907162</v>
      </c>
      <c r="AP63" s="12" t="s">
        <v>1866</v>
      </c>
      <c r="AQ63" s="22">
        <v>765218</v>
      </c>
      <c r="AR63">
        <f t="shared" si="5"/>
        <v>765218</v>
      </c>
      <c r="BA63" t="str">
        <f t="shared" si="6"/>
        <v>Paramount Skydance</v>
      </c>
      <c r="BB63">
        <f t="shared" si="7"/>
        <v>69486523</v>
      </c>
      <c r="BD63" t="str">
        <f t="shared" si="8"/>
        <v>Sony Pictures Entertainment</v>
      </c>
      <c r="BE63">
        <f t="shared" si="9"/>
        <v>62076533</v>
      </c>
      <c r="BG63" t="str">
        <f t="shared" si="10"/>
        <v>Well Go USA</v>
      </c>
      <c r="BH63">
        <f t="shared" si="11"/>
        <v>117141585</v>
      </c>
      <c r="BJ63" t="str">
        <f t="shared" si="12"/>
        <v>NBCUniversal (Comcast)</v>
      </c>
      <c r="BK63">
        <f t="shared" si="13"/>
        <v>32011820</v>
      </c>
      <c r="BM63" t="str">
        <f t="shared" si="14"/>
        <v>The Walt Disney Company</v>
      </c>
      <c r="BN63">
        <f t="shared" si="15"/>
        <v>24257189</v>
      </c>
      <c r="BP63" t="str">
        <f t="shared" si="16"/>
        <v>Lionsgate Studios</v>
      </c>
      <c r="BQ63">
        <f t="shared" si="17"/>
        <v>32111181</v>
      </c>
      <c r="CB63" s="12" t="s">
        <v>389</v>
      </c>
      <c r="CC63" s="22">
        <v>720950</v>
      </c>
      <c r="CD63">
        <f t="shared" si="21"/>
        <v>720950</v>
      </c>
      <c r="CE63" s="12" t="s">
        <v>391</v>
      </c>
      <c r="CF63" s="22">
        <v>558576</v>
      </c>
      <c r="CG63">
        <f t="shared" si="22"/>
        <v>558576</v>
      </c>
      <c r="CH63" s="12" t="s">
        <v>1329</v>
      </c>
      <c r="CI63" s="22">
        <v>356199</v>
      </c>
      <c r="CJ63">
        <f t="shared" si="23"/>
        <v>356199</v>
      </c>
    </row>
    <row r="64" spans="1:98" x14ac:dyDescent="0.2">
      <c r="A64" t="str">
        <f>'Global 2025'!J64</f>
        <v>Neon</v>
      </c>
      <c r="B64">
        <f>'Global 2025'!C64</f>
        <v>68871071</v>
      </c>
      <c r="D64" t="str">
        <f>'Global 2024'!J63</f>
        <v>A24</v>
      </c>
      <c r="E64">
        <f>'Global 2024'!C63</f>
        <v>60040465</v>
      </c>
      <c r="G64" t="str">
        <f>'Global 2023'!J63</f>
        <v>Toho International</v>
      </c>
      <c r="H64">
        <f>'Global 2023'!C63</f>
        <v>113952193</v>
      </c>
      <c r="AA64" t="str">
        <f>'Domestic 2025'!N64</f>
        <v>Sony Pictures</v>
      </c>
      <c r="AB64">
        <f>'Domestic 2025'!F64</f>
        <v>31775458</v>
      </c>
      <c r="AD64" t="str">
        <f>'Domestic 2024'!J63</f>
        <v>Amazon MGM Studios</v>
      </c>
      <c r="AE64">
        <f>'Domestic 2024'!F63</f>
        <v>23093906</v>
      </c>
      <c r="AG64" t="str">
        <f>'Domestic 2023'!J63</f>
        <v>Sony Pictures</v>
      </c>
      <c r="AH64">
        <f>'Domestic 2023'!F63</f>
        <v>32062804</v>
      </c>
      <c r="AJ64" s="12" t="s">
        <v>396</v>
      </c>
      <c r="AK64" s="22">
        <v>807956</v>
      </c>
      <c r="AL64">
        <f t="shared" si="3"/>
        <v>807956</v>
      </c>
      <c r="AM64" s="12" t="s">
        <v>88</v>
      </c>
      <c r="AN64" s="22">
        <v>866254</v>
      </c>
      <c r="AO64">
        <f t="shared" si="4"/>
        <v>866254</v>
      </c>
      <c r="AP64" s="12" t="s">
        <v>431</v>
      </c>
      <c r="AQ64" s="22">
        <v>725210</v>
      </c>
      <c r="AR64">
        <f t="shared" si="5"/>
        <v>725210</v>
      </c>
      <c r="BA64" t="str">
        <f t="shared" si="6"/>
        <v>Neon</v>
      </c>
      <c r="BB64">
        <f t="shared" si="7"/>
        <v>68871071</v>
      </c>
      <c r="BD64" t="str">
        <f t="shared" si="8"/>
        <v>A24</v>
      </c>
      <c r="BE64">
        <f t="shared" si="9"/>
        <v>60040465</v>
      </c>
      <c r="BG64" t="str">
        <f t="shared" si="10"/>
        <v>Toho International</v>
      </c>
      <c r="BH64">
        <f t="shared" si="11"/>
        <v>113952193</v>
      </c>
      <c r="BJ64" t="str">
        <f t="shared" si="12"/>
        <v>Sony Pictures Entertainment</v>
      </c>
      <c r="BK64">
        <f t="shared" si="13"/>
        <v>31775458</v>
      </c>
      <c r="BM64" t="str">
        <f t="shared" si="14"/>
        <v>Amazon MGM Studios</v>
      </c>
      <c r="BN64">
        <f t="shared" si="15"/>
        <v>23093906</v>
      </c>
      <c r="BP64" t="str">
        <f t="shared" si="16"/>
        <v>Sony Pictures Entertainment</v>
      </c>
      <c r="BQ64">
        <f t="shared" si="17"/>
        <v>32062804</v>
      </c>
      <c r="CB64" s="12" t="s">
        <v>2308</v>
      </c>
      <c r="CC64" s="22">
        <v>618023</v>
      </c>
      <c r="CD64">
        <f t="shared" si="21"/>
        <v>618023</v>
      </c>
      <c r="CE64" s="12" t="s">
        <v>284</v>
      </c>
      <c r="CF64" s="22">
        <v>503541</v>
      </c>
      <c r="CG64">
        <f t="shared" si="22"/>
        <v>503541</v>
      </c>
      <c r="CH64" s="12" t="s">
        <v>607</v>
      </c>
      <c r="CI64" s="22">
        <v>340017</v>
      </c>
      <c r="CJ64">
        <f t="shared" si="23"/>
        <v>340017</v>
      </c>
    </row>
    <row r="65" spans="1:88" x14ac:dyDescent="0.2">
      <c r="A65" t="str">
        <f>'Global 2025'!J65</f>
        <v>Sony Pictures</v>
      </c>
      <c r="B65">
        <f>'Global 2025'!C65</f>
        <v>64808120</v>
      </c>
      <c r="D65" t="str">
        <f>'Global 2024'!J64</f>
        <v>A24</v>
      </c>
      <c r="E65">
        <f>'Global 2024'!C64</f>
        <v>58661116</v>
      </c>
      <c r="G65" t="str">
        <f>'Global 2023'!J64</f>
        <v>Lionsgate</v>
      </c>
      <c r="H65">
        <f>'Global 2023'!C64</f>
        <v>112820254</v>
      </c>
      <c r="AA65" t="str">
        <f>'Domestic 2025'!N65</f>
        <v>Paramount Pictures</v>
      </c>
      <c r="AB65">
        <f>'Domestic 2025'!F65</f>
        <v>31075170</v>
      </c>
      <c r="AD65" t="str">
        <f>'Domestic 2024'!J64</f>
        <v>Sony Pictures</v>
      </c>
      <c r="AE65">
        <f>'Domestic 2024'!F64</f>
        <v>21915474</v>
      </c>
      <c r="AG65" t="str">
        <f>'Domestic 2023'!J64</f>
        <v>Sony Pictures</v>
      </c>
      <c r="AH65">
        <f>'Domestic 2023'!F64</f>
        <v>31800773</v>
      </c>
      <c r="AJ65" s="12" t="s">
        <v>353</v>
      </c>
      <c r="AK65" s="22">
        <v>794091</v>
      </c>
      <c r="AL65">
        <f t="shared" si="3"/>
        <v>794091</v>
      </c>
      <c r="AM65" s="12" t="s">
        <v>375</v>
      </c>
      <c r="AN65" s="22">
        <v>852680</v>
      </c>
      <c r="AO65">
        <f t="shared" si="4"/>
        <v>852680</v>
      </c>
      <c r="AP65" s="12" t="s">
        <v>1231</v>
      </c>
      <c r="AQ65" s="22">
        <v>669129</v>
      </c>
      <c r="AR65">
        <f t="shared" si="5"/>
        <v>669129</v>
      </c>
      <c r="BA65" t="str">
        <f t="shared" si="6"/>
        <v>Sony Pictures Entertainment</v>
      </c>
      <c r="BB65">
        <f t="shared" si="7"/>
        <v>64808120</v>
      </c>
      <c r="BD65" t="str">
        <f t="shared" si="8"/>
        <v>A24</v>
      </c>
      <c r="BE65">
        <f t="shared" si="9"/>
        <v>58661116</v>
      </c>
      <c r="BG65" t="str">
        <f t="shared" si="10"/>
        <v>Lionsgate Studios</v>
      </c>
      <c r="BH65">
        <f t="shared" si="11"/>
        <v>112820254</v>
      </c>
      <c r="BJ65" t="str">
        <f t="shared" si="12"/>
        <v>Paramount Skydance</v>
      </c>
      <c r="BK65">
        <f t="shared" si="13"/>
        <v>31075170</v>
      </c>
      <c r="BM65" t="str">
        <f t="shared" si="14"/>
        <v>Sony Pictures Entertainment</v>
      </c>
      <c r="BN65">
        <f t="shared" si="15"/>
        <v>21915474</v>
      </c>
      <c r="BP65" t="str">
        <f t="shared" si="16"/>
        <v>Sony Pictures Entertainment</v>
      </c>
      <c r="BQ65">
        <f t="shared" si="17"/>
        <v>31800773</v>
      </c>
      <c r="CB65" s="12" t="s">
        <v>431</v>
      </c>
      <c r="CC65" s="22">
        <v>591391</v>
      </c>
      <c r="CD65">
        <f t="shared" si="21"/>
        <v>591391</v>
      </c>
      <c r="CE65" s="12" t="s">
        <v>831</v>
      </c>
      <c r="CF65" s="22">
        <v>395904</v>
      </c>
      <c r="CG65">
        <f t="shared" si="22"/>
        <v>0</v>
      </c>
      <c r="CH65" s="12" t="s">
        <v>1912</v>
      </c>
      <c r="CI65" s="22">
        <v>335775</v>
      </c>
      <c r="CJ65">
        <f t="shared" si="23"/>
        <v>335775</v>
      </c>
    </row>
    <row r="66" spans="1:88" x14ac:dyDescent="0.2">
      <c r="A66" t="str">
        <f>'Global 2025'!J66</f>
        <v>Lionsgate</v>
      </c>
      <c r="B66">
        <f>'Global 2025'!C66</f>
        <v>63249525</v>
      </c>
      <c r="D66" t="str">
        <f>'Global 2024'!J65</f>
        <v>Neon</v>
      </c>
      <c r="E66">
        <f>'Global 2024'!C65</f>
        <v>57395612</v>
      </c>
      <c r="G66" t="str">
        <f>'Global 2023'!J65</f>
        <v>Yash Raj Films</v>
      </c>
      <c r="H66">
        <f>'Global 2023'!C65</f>
        <v>112583450</v>
      </c>
      <c r="AA66" t="str">
        <f>'Domestic 2025'!N66</f>
        <v>Sony Pictures</v>
      </c>
      <c r="AB66">
        <f>'Domestic 2025'!F66</f>
        <v>30415738</v>
      </c>
      <c r="AD66" t="str">
        <f>'Domestic 2024'!J65</f>
        <v>Focus Features</v>
      </c>
      <c r="AE66">
        <f>'Domestic 2024'!F65</f>
        <v>21746895</v>
      </c>
      <c r="AG66" t="str">
        <f>'Domestic 2023'!J65</f>
        <v>Focus Features</v>
      </c>
      <c r="AH66">
        <f>'Domestic 2023'!F65</f>
        <v>28496030</v>
      </c>
      <c r="AJ66" s="12" t="s">
        <v>358</v>
      </c>
      <c r="AK66" s="22">
        <v>750396</v>
      </c>
      <c r="AL66">
        <f t="shared" si="3"/>
        <v>750396</v>
      </c>
      <c r="AM66" s="12" t="s">
        <v>425</v>
      </c>
      <c r="AN66" s="22">
        <v>839228</v>
      </c>
      <c r="AO66">
        <f t="shared" si="4"/>
        <v>839228</v>
      </c>
      <c r="AP66" s="12" t="s">
        <v>1426</v>
      </c>
      <c r="AQ66" s="22">
        <v>491333</v>
      </c>
      <c r="AR66">
        <f t="shared" si="5"/>
        <v>491333</v>
      </c>
      <c r="BA66" t="str">
        <f t="shared" si="6"/>
        <v>Lionsgate Studios</v>
      </c>
      <c r="BB66">
        <f t="shared" si="7"/>
        <v>63249525</v>
      </c>
      <c r="BD66" t="str">
        <f t="shared" si="8"/>
        <v>Neon</v>
      </c>
      <c r="BE66">
        <f t="shared" si="9"/>
        <v>57395612</v>
      </c>
      <c r="BG66" t="str">
        <f t="shared" si="10"/>
        <v>Yash Raj Films</v>
      </c>
      <c r="BH66">
        <f t="shared" si="11"/>
        <v>112583450</v>
      </c>
      <c r="BJ66" t="str">
        <f t="shared" si="12"/>
        <v>Sony Pictures Entertainment</v>
      </c>
      <c r="BK66">
        <f t="shared" si="13"/>
        <v>30415738</v>
      </c>
      <c r="BM66" t="str">
        <f t="shared" si="14"/>
        <v>NBCUniversal (Comcast)</v>
      </c>
      <c r="BN66">
        <f t="shared" si="15"/>
        <v>21746895</v>
      </c>
      <c r="BP66" t="str">
        <f t="shared" si="16"/>
        <v>NBCUniversal (Comcast)</v>
      </c>
      <c r="BQ66">
        <f t="shared" si="17"/>
        <v>28496030</v>
      </c>
      <c r="CB66" s="12" t="s">
        <v>404</v>
      </c>
      <c r="CC66" s="22">
        <v>521418</v>
      </c>
      <c r="CD66">
        <f t="shared" si="21"/>
        <v>521418</v>
      </c>
      <c r="CE66" s="12" t="s">
        <v>641</v>
      </c>
      <c r="CF66" s="22">
        <v>377822</v>
      </c>
      <c r="CG66">
        <f t="shared" si="22"/>
        <v>377822</v>
      </c>
      <c r="CH66" s="12" t="s">
        <v>402</v>
      </c>
      <c r="CI66" s="22">
        <v>319848</v>
      </c>
      <c r="CJ66">
        <f t="shared" si="23"/>
        <v>319848</v>
      </c>
    </row>
    <row r="67" spans="1:88" x14ac:dyDescent="0.2">
      <c r="A67" t="str">
        <f>'Global 2025'!J67</f>
        <v>Lionsgate</v>
      </c>
      <c r="B67">
        <f>'Global 2025'!C67</f>
        <v>58371508</v>
      </c>
      <c r="D67" t="str">
        <f>'Global 2024'!J66</f>
        <v>Universal</v>
      </c>
      <c r="E67">
        <f>'Global 2024'!C66</f>
        <v>54768317</v>
      </c>
      <c r="G67" t="str">
        <f>'Global 2023'!J66</f>
        <v>Other</v>
      </c>
      <c r="H67">
        <f>'Global 2023'!C66</f>
        <v>106771806</v>
      </c>
      <c r="AA67" t="str">
        <f>'Domestic 2025'!N67</f>
        <v>Lionsgate</v>
      </c>
      <c r="AB67">
        <f>'Domestic 2025'!F67</f>
        <v>29783527</v>
      </c>
      <c r="AD67" t="str">
        <f>'Domestic 2024'!J66</f>
        <v>Lionsgate</v>
      </c>
      <c r="AE67">
        <f>'Domestic 2024'!F66</f>
        <v>20535053</v>
      </c>
      <c r="AG67" t="str">
        <f>'Domestic 2023'!J66</f>
        <v>Focus Features</v>
      </c>
      <c r="AH67">
        <f>'Domestic 2023'!F66</f>
        <v>28153025</v>
      </c>
      <c r="AJ67" s="12" t="s">
        <v>389</v>
      </c>
      <c r="AK67" s="22">
        <v>720950</v>
      </c>
      <c r="AL67">
        <f t="shared" ref="AL67:AL130" si="27">IF($AJ67="Other",0,$AK67)</f>
        <v>720950</v>
      </c>
      <c r="AM67" s="12" t="s">
        <v>1181</v>
      </c>
      <c r="AN67" s="22">
        <v>714120</v>
      </c>
      <c r="AO67">
        <f t="shared" ref="AO67:AO122" si="28">IF($AM67="Other",0,$AN67)</f>
        <v>714120</v>
      </c>
      <c r="AP67" s="12" t="s">
        <v>495</v>
      </c>
      <c r="AQ67" s="22">
        <v>486500</v>
      </c>
      <c r="AR67">
        <f t="shared" ref="AR67:AR109" si="29">IF($AP67="Other",0,$AQ67)</f>
        <v>486500</v>
      </c>
      <c r="BA67" t="str">
        <f t="shared" ref="BA67:BA130" si="30">IFERROR(VLOOKUP(IFERROR(VLOOKUP(A67,$T:$U,2,0),A67),$V:$W,2,0),IFERROR(VLOOKUP(A67,$T:$U,2,0),A67))</f>
        <v>Lionsgate Studios</v>
      </c>
      <c r="BB67">
        <f t="shared" ref="BB67:BB130" si="31">B67</f>
        <v>58371508</v>
      </c>
      <c r="BD67" t="str">
        <f t="shared" ref="BD67:BD130" si="32">IFERROR(VLOOKUP(IFERROR(VLOOKUP(D67,$T:$U,2,0),D67),$V:$W,2,0),IFERROR(VLOOKUP(D67,$T:$U,2,0),D67))</f>
        <v>NBCUniversal (Comcast)</v>
      </c>
      <c r="BE67">
        <f t="shared" ref="BE67:BE130" si="33">E67</f>
        <v>54768317</v>
      </c>
      <c r="BG67" t="str">
        <f t="shared" ref="BG67:BG130" si="34">IFERROR(VLOOKUP(IFERROR(VLOOKUP(G67,$T:$U,2,0),G67),$V:$W,2,0),IFERROR(VLOOKUP(G67,$T:$U,2,0),G67))</f>
        <v>Other</v>
      </c>
      <c r="BH67">
        <f t="shared" ref="BH67:BH130" si="35">H67</f>
        <v>106771806</v>
      </c>
      <c r="BJ67" t="str">
        <f t="shared" ref="BJ67:BJ130" si="36">IFERROR(VLOOKUP(IFERROR(VLOOKUP(AA67,$T:$U,2,0),AA67),$V:$W,2,0),IFERROR(VLOOKUP(AA67,$T:$U,2,0),AA67))</f>
        <v>Lionsgate Studios</v>
      </c>
      <c r="BK67">
        <f t="shared" ref="BK67:BK130" si="37">AB67</f>
        <v>29783527</v>
      </c>
      <c r="BM67" t="str">
        <f t="shared" ref="BM67:BM130" si="38">IFERROR(VLOOKUP(IFERROR(VLOOKUP(AD67,$T:$U,2,0),AD67),$V:$W,2,0),IFERROR(VLOOKUP(AD67,$T:$U,2,0),AD67))</f>
        <v>Lionsgate Studios</v>
      </c>
      <c r="BN67">
        <f t="shared" ref="BN67:BN130" si="39">AE67</f>
        <v>20535053</v>
      </c>
      <c r="BP67" t="str">
        <f t="shared" ref="BP67:BP130" si="40">IFERROR(VLOOKUP(IFERROR(VLOOKUP(AG67,$T:$U,2,0),AG67),$V:$W,2,0),IFERROR(VLOOKUP(AG67,$T:$U,2,0),AG67))</f>
        <v>NBCUniversal (Comcast)</v>
      </c>
      <c r="BQ67">
        <f t="shared" ref="BQ67:BQ130" si="41">AH67</f>
        <v>28153025</v>
      </c>
      <c r="CB67" s="12" t="s">
        <v>402</v>
      </c>
      <c r="CC67" s="22">
        <v>508403</v>
      </c>
      <c r="CD67">
        <f t="shared" ref="CD67:CD123" si="42">IF($CB67="Other",0,$CC67)</f>
        <v>508403</v>
      </c>
      <c r="CE67" s="12" t="s">
        <v>555</v>
      </c>
      <c r="CF67" s="22">
        <v>295097</v>
      </c>
      <c r="CG67">
        <f t="shared" ref="CG67:CG113" si="43">IF($CE67="Other",0,$CF67)</f>
        <v>295097</v>
      </c>
      <c r="CH67" s="12" t="s">
        <v>631</v>
      </c>
      <c r="CI67" s="22">
        <v>247450</v>
      </c>
      <c r="CJ67">
        <f t="shared" ref="CJ67:CJ99" si="44">IF($CH67="Other",0,$CI67)</f>
        <v>247450</v>
      </c>
    </row>
    <row r="68" spans="1:88" x14ac:dyDescent="0.2">
      <c r="A68" t="str">
        <f>'Global 2025'!J68</f>
        <v>Focus Features</v>
      </c>
      <c r="B68">
        <f>'Global 2025'!C68</f>
        <v>58290126</v>
      </c>
      <c r="D68" t="str">
        <f>'Global 2024'!J67</f>
        <v>Other</v>
      </c>
      <c r="E68">
        <f>'Global 2024'!C67</f>
        <v>54114815</v>
      </c>
      <c r="G68" t="str">
        <f>'Global 2023'!J67</f>
        <v>20th Century Stud…</v>
      </c>
      <c r="H68">
        <f>'Global 2023'!C67</f>
        <v>104272136</v>
      </c>
      <c r="AA68" t="str">
        <f>'Domestic 2025'!N68</f>
        <v>A24</v>
      </c>
      <c r="AB68">
        <f>'Domestic 2025'!F68</f>
        <v>25782474</v>
      </c>
      <c r="AD68" t="str">
        <f>'Domestic 2024'!J67</f>
        <v>Sony Pictures</v>
      </c>
      <c r="AE68">
        <f>'Domestic 2024'!F67</f>
        <v>20532222</v>
      </c>
      <c r="AG68" t="str">
        <f>'Domestic 2023'!J67</f>
        <v>Warner Bros.</v>
      </c>
      <c r="AH68">
        <f>'Domestic 2023'!F67</f>
        <v>26033633</v>
      </c>
      <c r="AJ68" s="12" t="s">
        <v>443</v>
      </c>
      <c r="AK68" s="22">
        <v>618023</v>
      </c>
      <c r="AL68">
        <f t="shared" si="27"/>
        <v>618023</v>
      </c>
      <c r="AM68" s="12" t="s">
        <v>469</v>
      </c>
      <c r="AN68" s="22">
        <v>618492</v>
      </c>
      <c r="AO68">
        <f t="shared" si="28"/>
        <v>618492</v>
      </c>
      <c r="AP68" s="12" t="s">
        <v>461</v>
      </c>
      <c r="AQ68" s="22">
        <v>466343</v>
      </c>
      <c r="AR68">
        <f t="shared" si="29"/>
        <v>466343</v>
      </c>
      <c r="BA68" t="str">
        <f t="shared" si="30"/>
        <v>NBCUniversal (Comcast)</v>
      </c>
      <c r="BB68">
        <f t="shared" si="31"/>
        <v>58290126</v>
      </c>
      <c r="BD68" t="str">
        <f t="shared" si="32"/>
        <v>Other</v>
      </c>
      <c r="BE68">
        <f t="shared" si="33"/>
        <v>54114815</v>
      </c>
      <c r="BG68" t="str">
        <f t="shared" si="34"/>
        <v>The Walt Disney Company</v>
      </c>
      <c r="BH68">
        <f t="shared" si="35"/>
        <v>104272136</v>
      </c>
      <c r="BJ68" t="str">
        <f t="shared" si="36"/>
        <v>A24</v>
      </c>
      <c r="BK68">
        <f t="shared" si="37"/>
        <v>25782474</v>
      </c>
      <c r="BM68" t="str">
        <f t="shared" si="38"/>
        <v>Sony Pictures Entertainment</v>
      </c>
      <c r="BN68">
        <f t="shared" si="39"/>
        <v>20532222</v>
      </c>
      <c r="BP68" t="str">
        <f t="shared" si="40"/>
        <v>Warner Bros. Discovery</v>
      </c>
      <c r="BQ68">
        <f t="shared" si="41"/>
        <v>26033633</v>
      </c>
      <c r="CB68" s="12" t="s">
        <v>492</v>
      </c>
      <c r="CC68" s="22">
        <v>444656</v>
      </c>
      <c r="CD68">
        <f t="shared" si="42"/>
        <v>444656</v>
      </c>
      <c r="CE68" s="12" t="s">
        <v>1255</v>
      </c>
      <c r="CF68" s="22">
        <v>268183</v>
      </c>
      <c r="CG68">
        <f t="shared" si="43"/>
        <v>268183</v>
      </c>
      <c r="CH68" s="12" t="s">
        <v>1939</v>
      </c>
      <c r="CI68" s="22">
        <v>221738</v>
      </c>
      <c r="CJ68">
        <f t="shared" si="44"/>
        <v>221738</v>
      </c>
    </row>
    <row r="69" spans="1:88" x14ac:dyDescent="0.2">
      <c r="A69" t="str">
        <f>'Global 2025'!J69</f>
        <v>Other</v>
      </c>
      <c r="B69">
        <f>'Global 2025'!C69</f>
        <v>57840726</v>
      </c>
      <c r="D69" t="str">
        <f>'Global 2024'!J68</f>
        <v>20th Century Stud…</v>
      </c>
      <c r="E69">
        <f>'Global 2024'!C68</f>
        <v>53845880</v>
      </c>
      <c r="G69" t="str">
        <f>'Global 2023'!J68</f>
        <v>Other</v>
      </c>
      <c r="H69">
        <f>'Global 2023'!C68</f>
        <v>97476565</v>
      </c>
      <c r="AA69" t="str">
        <f>'Domestic 2025'!N69</f>
        <v>Universal</v>
      </c>
      <c r="AB69">
        <f>'Domestic 2025'!F69</f>
        <v>25009605</v>
      </c>
      <c r="AD69" t="str">
        <f>'Domestic 2024'!J68</f>
        <v>Lionsgate</v>
      </c>
      <c r="AE69">
        <f>'Domestic 2024'!F68</f>
        <v>20335239</v>
      </c>
      <c r="AG69" t="str">
        <f>'Domestic 2023'!J68</f>
        <v>Sony Pictures</v>
      </c>
      <c r="AH69">
        <f>'Domestic 2023'!F68</f>
        <v>24837385</v>
      </c>
      <c r="AJ69" s="12" t="s">
        <v>431</v>
      </c>
      <c r="AK69" s="22">
        <v>591391</v>
      </c>
      <c r="AL69">
        <f t="shared" si="27"/>
        <v>591391</v>
      </c>
      <c r="AM69" s="12" t="s">
        <v>1242</v>
      </c>
      <c r="AN69" s="22">
        <v>568105</v>
      </c>
      <c r="AO69">
        <f t="shared" si="28"/>
        <v>568105</v>
      </c>
      <c r="AP69" s="12" t="s">
        <v>1456</v>
      </c>
      <c r="AQ69" s="22">
        <v>396842</v>
      </c>
      <c r="AR69">
        <f t="shared" si="29"/>
        <v>396842</v>
      </c>
      <c r="BA69" t="str">
        <f t="shared" si="30"/>
        <v>Other</v>
      </c>
      <c r="BB69">
        <f t="shared" si="31"/>
        <v>57840726</v>
      </c>
      <c r="BD69" t="str">
        <f t="shared" si="32"/>
        <v>The Walt Disney Company</v>
      </c>
      <c r="BE69">
        <f t="shared" si="33"/>
        <v>53845880</v>
      </c>
      <c r="BG69" t="str">
        <f t="shared" si="34"/>
        <v>Other</v>
      </c>
      <c r="BH69">
        <f t="shared" si="35"/>
        <v>97476565</v>
      </c>
      <c r="BJ69" t="str">
        <f t="shared" si="36"/>
        <v>NBCUniversal (Comcast)</v>
      </c>
      <c r="BK69">
        <f t="shared" si="37"/>
        <v>25009605</v>
      </c>
      <c r="BM69" t="str">
        <f t="shared" si="38"/>
        <v>Lionsgate Studios</v>
      </c>
      <c r="BN69">
        <f t="shared" si="39"/>
        <v>20335239</v>
      </c>
      <c r="BP69" t="str">
        <f t="shared" si="40"/>
        <v>Sony Pictures Entertainment</v>
      </c>
      <c r="BQ69">
        <f t="shared" si="41"/>
        <v>24837385</v>
      </c>
      <c r="CB69" s="12" t="s">
        <v>458</v>
      </c>
      <c r="CC69" s="22">
        <v>388141</v>
      </c>
      <c r="CD69">
        <f t="shared" si="42"/>
        <v>388141</v>
      </c>
      <c r="CE69" s="12" t="s">
        <v>492</v>
      </c>
      <c r="CF69" s="22">
        <v>252562</v>
      </c>
      <c r="CG69">
        <f t="shared" si="43"/>
        <v>252562</v>
      </c>
      <c r="CH69" s="12" t="s">
        <v>353</v>
      </c>
      <c r="CI69" s="22">
        <v>168109</v>
      </c>
      <c r="CJ69">
        <f t="shared" si="44"/>
        <v>168109</v>
      </c>
    </row>
    <row r="70" spans="1:88" x14ac:dyDescent="0.2">
      <c r="A70" t="str">
        <f>'Global 2025'!J70</f>
        <v>20th Century Stud…</v>
      </c>
      <c r="B70">
        <f>'Global 2025'!C70</f>
        <v>55560312</v>
      </c>
      <c r="D70" t="str">
        <f>'Global 2024'!J69</f>
        <v>Blue Fox Entertai…</v>
      </c>
      <c r="E70">
        <f>'Global 2024'!C69</f>
        <v>53480861</v>
      </c>
      <c r="G70" t="str">
        <f>'Global 2023'!J69</f>
        <v>Moksha Movies</v>
      </c>
      <c r="H70">
        <f>'Global 2023'!C69</f>
        <v>92850291</v>
      </c>
      <c r="AA70" t="str">
        <f>'Domestic 2025'!N70</f>
        <v>Netflix</v>
      </c>
      <c r="AB70">
        <f>'Domestic 2025'!F70</f>
        <v>24300000</v>
      </c>
      <c r="AD70" t="str">
        <f>'Domestic 2024'!J69</f>
        <v>20th Century Stud…</v>
      </c>
      <c r="AE70">
        <f>'Domestic 2024'!F69</f>
        <v>20092802</v>
      </c>
      <c r="AG70" t="str">
        <f>'Domestic 2023'!J69</f>
        <v>Universal</v>
      </c>
      <c r="AH70">
        <f>'Domestic 2023'!F69</f>
        <v>23988885</v>
      </c>
      <c r="AJ70" s="12" t="s">
        <v>404</v>
      </c>
      <c r="AK70" s="22">
        <v>521418</v>
      </c>
      <c r="AL70">
        <f t="shared" si="27"/>
        <v>521418</v>
      </c>
      <c r="AM70" s="12" t="s">
        <v>391</v>
      </c>
      <c r="AN70" s="22">
        <v>558576</v>
      </c>
      <c r="AO70">
        <f t="shared" si="28"/>
        <v>558576</v>
      </c>
      <c r="AP70" s="12" t="s">
        <v>492</v>
      </c>
      <c r="AQ70" s="22">
        <v>368355</v>
      </c>
      <c r="AR70">
        <f t="shared" si="29"/>
        <v>368355</v>
      </c>
      <c r="BA70" t="str">
        <f t="shared" si="30"/>
        <v>The Walt Disney Company</v>
      </c>
      <c r="BB70">
        <f t="shared" si="31"/>
        <v>55560312</v>
      </c>
      <c r="BD70" t="str">
        <f t="shared" si="32"/>
        <v>Blue Fox Entertainment</v>
      </c>
      <c r="BE70">
        <f t="shared" si="33"/>
        <v>53480861</v>
      </c>
      <c r="BG70" t="str">
        <f t="shared" si="34"/>
        <v>Moksha Movies</v>
      </c>
      <c r="BH70">
        <f t="shared" si="35"/>
        <v>92850291</v>
      </c>
      <c r="BJ70" t="str">
        <f t="shared" si="36"/>
        <v>Netflix</v>
      </c>
      <c r="BK70">
        <f t="shared" si="37"/>
        <v>24300000</v>
      </c>
      <c r="BM70" t="str">
        <f t="shared" si="38"/>
        <v>The Walt Disney Company</v>
      </c>
      <c r="BN70">
        <f t="shared" si="39"/>
        <v>20092802</v>
      </c>
      <c r="BP70" t="str">
        <f t="shared" si="40"/>
        <v>NBCUniversal (Comcast)</v>
      </c>
      <c r="BQ70">
        <f t="shared" si="41"/>
        <v>23988885</v>
      </c>
      <c r="CB70" s="12" t="s">
        <v>447</v>
      </c>
      <c r="CC70" s="22">
        <v>308555</v>
      </c>
      <c r="CD70">
        <f t="shared" si="42"/>
        <v>308555</v>
      </c>
      <c r="CE70" s="12" t="s">
        <v>1268</v>
      </c>
      <c r="CF70" s="22">
        <v>229418</v>
      </c>
      <c r="CG70">
        <f t="shared" si="43"/>
        <v>229418</v>
      </c>
      <c r="CH70" s="12" t="s">
        <v>1445</v>
      </c>
      <c r="CI70" s="22">
        <v>168099</v>
      </c>
      <c r="CJ70">
        <f t="shared" si="44"/>
        <v>168099</v>
      </c>
    </row>
    <row r="71" spans="1:88" x14ac:dyDescent="0.2">
      <c r="A71" t="str">
        <f>'Global 2025'!J71</f>
        <v>Sony Pictures</v>
      </c>
      <c r="B71">
        <f>'Global 2025'!C71</f>
        <v>54105064</v>
      </c>
      <c r="D71" t="str">
        <f>'Global 2024'!J70</f>
        <v>Fathom Events</v>
      </c>
      <c r="E71">
        <f>'Global 2024'!C70</f>
        <v>52371887</v>
      </c>
      <c r="G71" t="str">
        <f>'Global 2023'!J70</f>
        <v>A24</v>
      </c>
      <c r="H71">
        <f>'Global 2023'!C70</f>
        <v>91959188</v>
      </c>
      <c r="AA71" t="str">
        <f>'Domestic 2025'!N71</f>
        <v>Universal</v>
      </c>
      <c r="AB71">
        <f>'Domestic 2025'!F71</f>
        <v>24101280</v>
      </c>
      <c r="AD71" t="str">
        <f>'Domestic 2024'!J70</f>
        <v>A24</v>
      </c>
      <c r="AE71">
        <f>'Domestic 2024'!F70</f>
        <v>19646906</v>
      </c>
      <c r="AG71" t="str">
        <f>'Domestic 2023'!J70</f>
        <v>Amazon MGM Studios</v>
      </c>
      <c r="AH71">
        <f>'Domestic 2023'!F70</f>
        <v>21998472</v>
      </c>
      <c r="AJ71" s="12" t="s">
        <v>402</v>
      </c>
      <c r="AK71" s="22">
        <v>508403</v>
      </c>
      <c r="AL71">
        <f t="shared" si="27"/>
        <v>508403</v>
      </c>
      <c r="AM71" s="12" t="s">
        <v>284</v>
      </c>
      <c r="AN71" s="22">
        <v>503541</v>
      </c>
      <c r="AO71">
        <f t="shared" si="28"/>
        <v>503541</v>
      </c>
      <c r="AP71" s="12" t="s">
        <v>1439</v>
      </c>
      <c r="AQ71" s="22">
        <v>368287</v>
      </c>
      <c r="AR71">
        <f t="shared" si="29"/>
        <v>368287</v>
      </c>
      <c r="BA71" t="str">
        <f t="shared" si="30"/>
        <v>Sony Pictures Entertainment</v>
      </c>
      <c r="BB71">
        <f t="shared" si="31"/>
        <v>54105064</v>
      </c>
      <c r="BD71" t="str">
        <f t="shared" si="32"/>
        <v>Fathom Events</v>
      </c>
      <c r="BE71">
        <f t="shared" si="33"/>
        <v>52371887</v>
      </c>
      <c r="BG71" t="str">
        <f t="shared" si="34"/>
        <v>A24</v>
      </c>
      <c r="BH71">
        <f t="shared" si="35"/>
        <v>91959188</v>
      </c>
      <c r="BJ71" t="str">
        <f t="shared" si="36"/>
        <v>NBCUniversal (Comcast)</v>
      </c>
      <c r="BK71">
        <f t="shared" si="37"/>
        <v>24101280</v>
      </c>
      <c r="BM71" t="str">
        <f t="shared" si="38"/>
        <v>A24</v>
      </c>
      <c r="BN71">
        <f t="shared" si="39"/>
        <v>19646906</v>
      </c>
      <c r="BP71" t="str">
        <f t="shared" si="40"/>
        <v>Amazon MGM Studios</v>
      </c>
      <c r="BQ71">
        <f t="shared" si="41"/>
        <v>21998472</v>
      </c>
      <c r="CB71" s="12" t="s">
        <v>454</v>
      </c>
      <c r="CC71" s="22">
        <v>272559</v>
      </c>
      <c r="CD71">
        <f t="shared" si="42"/>
        <v>272559</v>
      </c>
      <c r="CE71" s="12" t="s">
        <v>1270</v>
      </c>
      <c r="CF71" s="22">
        <v>227810</v>
      </c>
      <c r="CG71">
        <f t="shared" si="43"/>
        <v>227810</v>
      </c>
      <c r="CH71" s="12" t="s">
        <v>604</v>
      </c>
      <c r="CI71" s="22">
        <v>158585</v>
      </c>
      <c r="CJ71">
        <f t="shared" si="44"/>
        <v>158585</v>
      </c>
    </row>
    <row r="72" spans="1:88" x14ac:dyDescent="0.2">
      <c r="A72" t="str">
        <f>'Global 2025'!J72</f>
        <v>Searchlight Pictu…</v>
      </c>
      <c r="B72">
        <f>'Global 2025'!C72</f>
        <v>51989385</v>
      </c>
      <c r="D72" t="str">
        <f>'Global 2024'!J71</f>
        <v>Focus Features</v>
      </c>
      <c r="E72">
        <f>'Global 2024'!C71</f>
        <v>51026731</v>
      </c>
      <c r="G72" t="str">
        <f>'Global 2023'!J71</f>
        <v>Amazon Studios</v>
      </c>
      <c r="H72">
        <f>'Global 2023'!C71</f>
        <v>90060106</v>
      </c>
      <c r="AA72" t="str">
        <f>'Domestic 2025'!N72</f>
        <v>Other</v>
      </c>
      <c r="AB72">
        <f>'Domestic 2025'!F72</f>
        <v>23251218</v>
      </c>
      <c r="AD72" t="str">
        <f>'Domestic 2024'!J71</f>
        <v>Angel Studios</v>
      </c>
      <c r="AE72">
        <f>'Domestic 2024'!F71</f>
        <v>19512135</v>
      </c>
      <c r="AG72" t="str">
        <f>'Domestic 2023'!J71</f>
        <v>A24</v>
      </c>
      <c r="AH72">
        <f>'Domestic 2023'!F71</f>
        <v>20864910</v>
      </c>
      <c r="AJ72" s="12" t="s">
        <v>492</v>
      </c>
      <c r="AK72" s="22">
        <v>444656</v>
      </c>
      <c r="AL72">
        <f t="shared" si="27"/>
        <v>444656</v>
      </c>
      <c r="AM72" s="12" t="s">
        <v>831</v>
      </c>
      <c r="AN72" s="22">
        <v>395904</v>
      </c>
      <c r="AO72">
        <f t="shared" si="28"/>
        <v>0</v>
      </c>
      <c r="AP72" s="12" t="s">
        <v>1329</v>
      </c>
      <c r="AQ72" s="22">
        <v>356199</v>
      </c>
      <c r="AR72">
        <f t="shared" si="29"/>
        <v>356199</v>
      </c>
      <c r="BA72" t="str">
        <f t="shared" si="30"/>
        <v>The Walt Disney Company</v>
      </c>
      <c r="BB72">
        <f t="shared" si="31"/>
        <v>51989385</v>
      </c>
      <c r="BD72" t="str">
        <f t="shared" si="32"/>
        <v>NBCUniversal (Comcast)</v>
      </c>
      <c r="BE72">
        <f t="shared" si="33"/>
        <v>51026731</v>
      </c>
      <c r="BG72" t="str">
        <f t="shared" si="34"/>
        <v>Amazon MGM Studios</v>
      </c>
      <c r="BH72">
        <f t="shared" si="35"/>
        <v>90060106</v>
      </c>
      <c r="BJ72" t="str">
        <f t="shared" si="36"/>
        <v>Other</v>
      </c>
      <c r="BK72">
        <f t="shared" si="37"/>
        <v>23251218</v>
      </c>
      <c r="BM72" t="str">
        <f t="shared" si="38"/>
        <v>Angel Studios</v>
      </c>
      <c r="BN72">
        <f t="shared" si="39"/>
        <v>19512135</v>
      </c>
      <c r="BP72" t="str">
        <f t="shared" si="40"/>
        <v>A24</v>
      </c>
      <c r="BQ72">
        <f t="shared" si="41"/>
        <v>20864910</v>
      </c>
      <c r="CB72" s="12" t="s">
        <v>469</v>
      </c>
      <c r="CC72" s="22">
        <v>243844</v>
      </c>
      <c r="CD72">
        <f t="shared" si="42"/>
        <v>243844</v>
      </c>
      <c r="CE72" s="12" t="s">
        <v>1274</v>
      </c>
      <c r="CF72" s="22">
        <v>213555</v>
      </c>
      <c r="CG72">
        <f t="shared" si="43"/>
        <v>213555</v>
      </c>
      <c r="CH72" s="12" t="s">
        <v>555</v>
      </c>
      <c r="CI72" s="22">
        <v>127583</v>
      </c>
      <c r="CJ72">
        <f t="shared" si="44"/>
        <v>127583</v>
      </c>
    </row>
    <row r="73" spans="1:88" x14ac:dyDescent="0.2">
      <c r="A73" t="str">
        <f>'Global 2025'!J73</f>
        <v>Sony Pictures</v>
      </c>
      <c r="B73">
        <f>'Global 2025'!C73</f>
        <v>51896264</v>
      </c>
      <c r="D73" t="str">
        <f>'Global 2024'!J72</f>
        <v>A24</v>
      </c>
      <c r="E73">
        <f>'Global 2024'!C72</f>
        <v>50451099</v>
      </c>
      <c r="G73" t="str">
        <f>'Global 2023'!J72</f>
        <v>Universal</v>
      </c>
      <c r="H73">
        <f>'Global 2023'!C72</f>
        <v>88314672</v>
      </c>
      <c r="AA73" t="str">
        <f>'Domestic 2025'!N73</f>
        <v>Paramount Pictures</v>
      </c>
      <c r="AB73">
        <f>'Domestic 2025'!F73</f>
        <v>22739882</v>
      </c>
      <c r="AD73" t="str">
        <f>'Domestic 2024'!J72</f>
        <v>Amazon MGM Studios</v>
      </c>
      <c r="AE73">
        <f>'Domestic 2024'!F72</f>
        <v>19442987</v>
      </c>
      <c r="AG73" t="str">
        <f>'Domestic 2023'!J72</f>
        <v>Lionsgate</v>
      </c>
      <c r="AH73">
        <f>'Domestic 2023'!F72</f>
        <v>20372406</v>
      </c>
      <c r="AJ73" s="12" t="s">
        <v>458</v>
      </c>
      <c r="AK73" s="22">
        <v>388141</v>
      </c>
      <c r="AL73">
        <f t="shared" si="27"/>
        <v>388141</v>
      </c>
      <c r="AM73" s="12" t="s">
        <v>641</v>
      </c>
      <c r="AN73" s="22">
        <v>377822</v>
      </c>
      <c r="AO73">
        <f t="shared" si="28"/>
        <v>377822</v>
      </c>
      <c r="AP73" s="12" t="s">
        <v>607</v>
      </c>
      <c r="AQ73" s="22">
        <v>340017</v>
      </c>
      <c r="AR73">
        <f t="shared" si="29"/>
        <v>340017</v>
      </c>
      <c r="BA73" t="str">
        <f t="shared" si="30"/>
        <v>Sony Pictures Entertainment</v>
      </c>
      <c r="BB73">
        <f t="shared" si="31"/>
        <v>51896264</v>
      </c>
      <c r="BD73" t="str">
        <f t="shared" si="32"/>
        <v>A24</v>
      </c>
      <c r="BE73">
        <f t="shared" si="33"/>
        <v>50451099</v>
      </c>
      <c r="BG73" t="str">
        <f t="shared" si="34"/>
        <v>NBCUniversal (Comcast)</v>
      </c>
      <c r="BH73">
        <f t="shared" si="35"/>
        <v>88314672</v>
      </c>
      <c r="BJ73" t="str">
        <f t="shared" si="36"/>
        <v>Paramount Skydance</v>
      </c>
      <c r="BK73">
        <f t="shared" si="37"/>
        <v>22739882</v>
      </c>
      <c r="BM73" t="str">
        <f t="shared" si="38"/>
        <v>Amazon MGM Studios</v>
      </c>
      <c r="BN73">
        <f t="shared" si="39"/>
        <v>19442987</v>
      </c>
      <c r="BP73" t="str">
        <f t="shared" si="40"/>
        <v>Lionsgate Studios</v>
      </c>
      <c r="BQ73">
        <f t="shared" si="41"/>
        <v>20372406</v>
      </c>
      <c r="CB73" s="12" t="s">
        <v>490</v>
      </c>
      <c r="CC73" s="22">
        <v>231031</v>
      </c>
      <c r="CD73">
        <f t="shared" si="42"/>
        <v>231031</v>
      </c>
      <c r="CE73" s="12" t="s">
        <v>1279</v>
      </c>
      <c r="CF73" s="22">
        <v>202796</v>
      </c>
      <c r="CG73">
        <f t="shared" si="43"/>
        <v>202796</v>
      </c>
      <c r="CH73" s="12" t="s">
        <v>1982</v>
      </c>
      <c r="CI73" s="22">
        <v>125067</v>
      </c>
      <c r="CJ73">
        <f t="shared" si="44"/>
        <v>125067</v>
      </c>
    </row>
    <row r="74" spans="1:88" x14ac:dyDescent="0.2">
      <c r="A74" t="str">
        <f>'Global 2025'!J74</f>
        <v>AMC Theatres Dist…</v>
      </c>
      <c r="B74">
        <f>'Global 2025'!C74</f>
        <v>50062774</v>
      </c>
      <c r="D74" t="str">
        <f>'Global 2024'!J73</f>
        <v>Sony Pictures</v>
      </c>
      <c r="E74">
        <f>'Global 2024'!C73</f>
        <v>49371152</v>
      </c>
      <c r="G74" t="str">
        <f>'Global 2023'!J73</f>
        <v>Sony Pictures</v>
      </c>
      <c r="H74">
        <f>'Global 2023'!C73</f>
        <v>87256407</v>
      </c>
      <c r="AA74" t="str">
        <f>'Domestic 2025'!N74</f>
        <v>20th Century Stud…</v>
      </c>
      <c r="AB74">
        <f>'Domestic 2025'!F74</f>
        <v>22638297</v>
      </c>
      <c r="AD74" t="str">
        <f>'Domestic 2024'!J73</f>
        <v>Lionsgate</v>
      </c>
      <c r="AE74">
        <f>'Domestic 2024'!F73</f>
        <v>19174421</v>
      </c>
      <c r="AG74" t="str">
        <f>'Domestic 2023'!J73</f>
        <v>Sony Pictures</v>
      </c>
      <c r="AH74">
        <f>'Domestic 2023'!F73</f>
        <v>20009380</v>
      </c>
      <c r="AJ74" s="12" t="s">
        <v>423</v>
      </c>
      <c r="AK74" s="22">
        <v>383542</v>
      </c>
      <c r="AL74">
        <f t="shared" si="27"/>
        <v>383542</v>
      </c>
      <c r="AM74" s="12" t="s">
        <v>1231</v>
      </c>
      <c r="AN74" s="22">
        <v>345760</v>
      </c>
      <c r="AO74">
        <f t="shared" si="28"/>
        <v>345760</v>
      </c>
      <c r="AP74" s="12" t="s">
        <v>1912</v>
      </c>
      <c r="AQ74" s="22">
        <v>335775</v>
      </c>
      <c r="AR74">
        <f t="shared" si="29"/>
        <v>335775</v>
      </c>
      <c r="BA74" t="str">
        <f t="shared" si="30"/>
        <v>AMC Theatres Distribution</v>
      </c>
      <c r="BB74">
        <f t="shared" si="31"/>
        <v>50062774</v>
      </c>
      <c r="BD74" t="str">
        <f t="shared" si="32"/>
        <v>Sony Pictures Entertainment</v>
      </c>
      <c r="BE74">
        <f t="shared" si="33"/>
        <v>49371152</v>
      </c>
      <c r="BG74" t="str">
        <f t="shared" si="34"/>
        <v>Sony Pictures Entertainment</v>
      </c>
      <c r="BH74">
        <f t="shared" si="35"/>
        <v>87256407</v>
      </c>
      <c r="BJ74" t="str">
        <f t="shared" si="36"/>
        <v>The Walt Disney Company</v>
      </c>
      <c r="BK74">
        <f t="shared" si="37"/>
        <v>22638297</v>
      </c>
      <c r="BM74" t="str">
        <f t="shared" si="38"/>
        <v>Lionsgate Studios</v>
      </c>
      <c r="BN74">
        <f t="shared" si="39"/>
        <v>19174421</v>
      </c>
      <c r="BP74" t="str">
        <f t="shared" si="40"/>
        <v>Sony Pictures Entertainment</v>
      </c>
      <c r="BQ74">
        <f t="shared" si="41"/>
        <v>20009380</v>
      </c>
      <c r="CB74" s="12" t="s">
        <v>488</v>
      </c>
      <c r="CC74" s="22">
        <v>205882</v>
      </c>
      <c r="CD74">
        <f t="shared" si="42"/>
        <v>205882</v>
      </c>
      <c r="CE74" s="12" t="s">
        <v>1281</v>
      </c>
      <c r="CF74" s="22">
        <v>201351</v>
      </c>
      <c r="CG74">
        <f t="shared" si="43"/>
        <v>201351</v>
      </c>
      <c r="CH74" s="12" t="s">
        <v>542</v>
      </c>
      <c r="CI74" s="22">
        <v>91693</v>
      </c>
      <c r="CJ74">
        <f t="shared" si="44"/>
        <v>91693</v>
      </c>
    </row>
    <row r="75" spans="1:88" x14ac:dyDescent="0.2">
      <c r="A75" t="str">
        <f>'Global 2025'!J75</f>
        <v>Lionsgate</v>
      </c>
      <c r="B75">
        <f>'Global 2025'!C75</f>
        <v>48701987</v>
      </c>
      <c r="D75" t="str">
        <f>'Global 2024'!J74</f>
        <v>Lionsgate</v>
      </c>
      <c r="E75">
        <f>'Global 2024'!C74</f>
        <v>48166448</v>
      </c>
      <c r="G75" t="str">
        <f>'Global 2023'!J74</f>
        <v>Capelight Pictures</v>
      </c>
      <c r="H75">
        <f>'Global 2023'!C74</f>
        <v>83410298</v>
      </c>
      <c r="AA75" t="str">
        <f>'Domestic 2025'!N75</f>
        <v>Universal</v>
      </c>
      <c r="AB75">
        <f>'Domestic 2025'!F75</f>
        <v>22405985</v>
      </c>
      <c r="AD75" t="str">
        <f>'Domestic 2024'!J74</f>
        <v>Warner Bros.</v>
      </c>
      <c r="AE75">
        <f>'Domestic 2024'!F74</f>
        <v>19164028</v>
      </c>
      <c r="AG75" t="str">
        <f>'Domestic 2023'!J74</f>
        <v>Focus Features</v>
      </c>
      <c r="AH75">
        <f>'Domestic 2023'!F74</f>
        <v>18208655</v>
      </c>
      <c r="AJ75" s="12" t="s">
        <v>425</v>
      </c>
      <c r="AK75" s="22">
        <v>368186</v>
      </c>
      <c r="AL75">
        <f t="shared" si="27"/>
        <v>368186</v>
      </c>
      <c r="AM75" s="12" t="s">
        <v>555</v>
      </c>
      <c r="AN75" s="22">
        <v>295097</v>
      </c>
      <c r="AO75">
        <f t="shared" si="28"/>
        <v>295097</v>
      </c>
      <c r="AP75" s="12" t="s">
        <v>402</v>
      </c>
      <c r="AQ75" s="22">
        <v>319848</v>
      </c>
      <c r="AR75">
        <f t="shared" si="29"/>
        <v>319848</v>
      </c>
      <c r="BA75" t="str">
        <f t="shared" si="30"/>
        <v>Lionsgate Studios</v>
      </c>
      <c r="BB75">
        <f t="shared" si="31"/>
        <v>48701987</v>
      </c>
      <c r="BD75" t="str">
        <f t="shared" si="32"/>
        <v>Lionsgate Studios</v>
      </c>
      <c r="BE75">
        <f t="shared" si="33"/>
        <v>48166448</v>
      </c>
      <c r="BG75" t="str">
        <f t="shared" si="34"/>
        <v>Capelight Pictures</v>
      </c>
      <c r="BH75">
        <f t="shared" si="35"/>
        <v>83410298</v>
      </c>
      <c r="BJ75" t="str">
        <f t="shared" si="36"/>
        <v>NBCUniversal (Comcast)</v>
      </c>
      <c r="BK75">
        <f t="shared" si="37"/>
        <v>22405985</v>
      </c>
      <c r="BM75" t="str">
        <f t="shared" si="38"/>
        <v>Warner Bros. Discovery</v>
      </c>
      <c r="BN75">
        <f t="shared" si="39"/>
        <v>19164028</v>
      </c>
      <c r="BP75" t="str">
        <f t="shared" si="40"/>
        <v>NBCUniversal (Comcast)</v>
      </c>
      <c r="BQ75">
        <f t="shared" si="41"/>
        <v>18208655</v>
      </c>
      <c r="CB75" s="12" t="s">
        <v>495</v>
      </c>
      <c r="CC75" s="22">
        <v>197000</v>
      </c>
      <c r="CD75">
        <f t="shared" si="42"/>
        <v>197000</v>
      </c>
      <c r="CE75" s="12" t="s">
        <v>1322</v>
      </c>
      <c r="CF75" s="22">
        <v>191967</v>
      </c>
      <c r="CG75">
        <f t="shared" si="43"/>
        <v>191967</v>
      </c>
      <c r="CH75" s="12" t="s">
        <v>1402</v>
      </c>
      <c r="CI75" s="22">
        <v>83905</v>
      </c>
      <c r="CJ75">
        <f t="shared" si="44"/>
        <v>83905</v>
      </c>
    </row>
    <row r="76" spans="1:88" x14ac:dyDescent="0.2">
      <c r="A76" t="str">
        <f>'Global 2025'!J76</f>
        <v>20th Century Stud…</v>
      </c>
      <c r="B76">
        <f>'Global 2025'!C76</f>
        <v>45240624</v>
      </c>
      <c r="D76" t="str">
        <f>'Global 2024'!J75</f>
        <v>Amazon MGM Studios</v>
      </c>
      <c r="E76">
        <f>'Global 2024'!C75</f>
        <v>48093906</v>
      </c>
      <c r="G76" t="str">
        <f>'Global 2023'!J75</f>
        <v>Sony Pictures</v>
      </c>
      <c r="H76">
        <f>'Global 2023'!C75</f>
        <v>76987621</v>
      </c>
      <c r="AA76" t="str">
        <f>'Domestic 2025'!N76</f>
        <v>Universal</v>
      </c>
      <c r="AB76">
        <f>'Domestic 2025'!F76</f>
        <v>21604985</v>
      </c>
      <c r="AD76" t="str">
        <f>'Domestic 2024'!J75</f>
        <v>Sony Pictures</v>
      </c>
      <c r="AE76">
        <f>'Domestic 2024'!F75</f>
        <v>18771004</v>
      </c>
      <c r="AG76" t="str">
        <f>'Domestic 2023'!J75</f>
        <v>Lionsgate</v>
      </c>
      <c r="AH76">
        <f>'Domestic 2023'!F75</f>
        <v>17707207</v>
      </c>
      <c r="AJ76" s="12" t="s">
        <v>447</v>
      </c>
      <c r="AK76" s="22">
        <v>308555</v>
      </c>
      <c r="AL76">
        <f t="shared" si="27"/>
        <v>308555</v>
      </c>
      <c r="AM76" s="12" t="s">
        <v>1255</v>
      </c>
      <c r="AN76" s="22">
        <v>268183</v>
      </c>
      <c r="AO76">
        <f t="shared" si="28"/>
        <v>268183</v>
      </c>
      <c r="AP76" s="12" t="s">
        <v>631</v>
      </c>
      <c r="AQ76" s="22">
        <v>247450</v>
      </c>
      <c r="AR76">
        <f t="shared" si="29"/>
        <v>247450</v>
      </c>
      <c r="BA76" t="str">
        <f t="shared" si="30"/>
        <v>The Walt Disney Company</v>
      </c>
      <c r="BB76">
        <f t="shared" si="31"/>
        <v>45240624</v>
      </c>
      <c r="BD76" t="str">
        <f t="shared" si="32"/>
        <v>Amazon MGM Studios</v>
      </c>
      <c r="BE76">
        <f t="shared" si="33"/>
        <v>48093906</v>
      </c>
      <c r="BG76" t="str">
        <f t="shared" si="34"/>
        <v>Sony Pictures Entertainment</v>
      </c>
      <c r="BH76">
        <f t="shared" si="35"/>
        <v>76987621</v>
      </c>
      <c r="BJ76" t="str">
        <f t="shared" si="36"/>
        <v>NBCUniversal (Comcast)</v>
      </c>
      <c r="BK76">
        <f t="shared" si="37"/>
        <v>21604985</v>
      </c>
      <c r="BM76" t="str">
        <f t="shared" si="38"/>
        <v>Sony Pictures Entertainment</v>
      </c>
      <c r="BN76">
        <f t="shared" si="39"/>
        <v>18771004</v>
      </c>
      <c r="BP76" t="str">
        <f t="shared" si="40"/>
        <v>Lionsgate Studios</v>
      </c>
      <c r="BQ76">
        <f t="shared" si="41"/>
        <v>17707207</v>
      </c>
      <c r="CB76" s="12" t="s">
        <v>505</v>
      </c>
      <c r="CC76" s="22">
        <v>174932</v>
      </c>
      <c r="CD76">
        <f t="shared" si="42"/>
        <v>174932</v>
      </c>
      <c r="CE76" s="12" t="s">
        <v>698</v>
      </c>
      <c r="CF76" s="22">
        <v>175442</v>
      </c>
      <c r="CG76">
        <f t="shared" si="43"/>
        <v>175442</v>
      </c>
      <c r="CH76" s="12" t="s">
        <v>623</v>
      </c>
      <c r="CI76" s="22">
        <v>67594</v>
      </c>
      <c r="CJ76">
        <f t="shared" si="44"/>
        <v>67594</v>
      </c>
    </row>
    <row r="77" spans="1:88" x14ac:dyDescent="0.2">
      <c r="A77" t="str">
        <f>'Global 2025'!J77</f>
        <v>GKIDS</v>
      </c>
      <c r="B77">
        <f>'Global 2025'!C77</f>
        <v>44457030</v>
      </c>
      <c r="D77" t="str">
        <f>'Global 2024'!J76</f>
        <v>Crunchyroll</v>
      </c>
      <c r="E77">
        <f>'Global 2024'!C76</f>
        <v>44354825</v>
      </c>
      <c r="G77" t="str">
        <f>'Global 2023'!J76</f>
        <v>Lionsgate</v>
      </c>
      <c r="H77">
        <f>'Global 2023'!C76</f>
        <v>74515586</v>
      </c>
      <c r="AA77" t="str">
        <f>'Domestic 2025'!N77</f>
        <v>Focus Features</v>
      </c>
      <c r="AB77">
        <f>'Domestic 2025'!F77</f>
        <v>21474035</v>
      </c>
      <c r="AD77" t="str">
        <f>'Domestic 2024'!J76</f>
        <v>Prathyangira Cine…</v>
      </c>
      <c r="AE77">
        <f>'Domestic 2024'!F76</f>
        <v>18289575</v>
      </c>
      <c r="AG77" t="str">
        <f>'Domestic 2023'!J76</f>
        <v>Focus Features</v>
      </c>
      <c r="AH77">
        <f>'Domestic 2023'!F76</f>
        <v>17581565</v>
      </c>
      <c r="AJ77" s="12" t="s">
        <v>454</v>
      </c>
      <c r="AK77" s="22">
        <v>272559</v>
      </c>
      <c r="AL77">
        <f t="shared" si="27"/>
        <v>272559</v>
      </c>
      <c r="AM77" s="12" t="s">
        <v>492</v>
      </c>
      <c r="AN77" s="22">
        <v>252562</v>
      </c>
      <c r="AO77">
        <f t="shared" si="28"/>
        <v>252562</v>
      </c>
      <c r="AP77" s="12" t="s">
        <v>1939</v>
      </c>
      <c r="AQ77" s="22">
        <v>221738</v>
      </c>
      <c r="AR77">
        <f t="shared" si="29"/>
        <v>221738</v>
      </c>
      <c r="BA77" t="str">
        <f t="shared" si="30"/>
        <v>GKIDS</v>
      </c>
      <c r="BB77">
        <f t="shared" si="31"/>
        <v>44457030</v>
      </c>
      <c r="BD77" t="str">
        <f t="shared" si="32"/>
        <v>Sony Pictures Entertainment</v>
      </c>
      <c r="BE77">
        <f t="shared" si="33"/>
        <v>44354825</v>
      </c>
      <c r="BG77" t="str">
        <f t="shared" si="34"/>
        <v>Lionsgate Studios</v>
      </c>
      <c r="BH77">
        <f t="shared" si="35"/>
        <v>74515586</v>
      </c>
      <c r="BJ77" t="str">
        <f t="shared" si="36"/>
        <v>NBCUniversal (Comcast)</v>
      </c>
      <c r="BK77">
        <f t="shared" si="37"/>
        <v>21474035</v>
      </c>
      <c r="BM77" t="str">
        <f t="shared" si="38"/>
        <v>Prathyangira Cinemas</v>
      </c>
      <c r="BN77">
        <f t="shared" si="39"/>
        <v>18289575</v>
      </c>
      <c r="BP77" t="str">
        <f t="shared" si="40"/>
        <v>NBCUniversal (Comcast)</v>
      </c>
      <c r="BQ77">
        <f t="shared" si="41"/>
        <v>17581565</v>
      </c>
      <c r="CB77" s="12" t="s">
        <v>508</v>
      </c>
      <c r="CC77" s="22">
        <v>172187</v>
      </c>
      <c r="CD77">
        <f t="shared" si="42"/>
        <v>172187</v>
      </c>
      <c r="CE77" s="12" t="s">
        <v>1304</v>
      </c>
      <c r="CF77" s="22">
        <v>159179</v>
      </c>
      <c r="CG77">
        <f t="shared" si="43"/>
        <v>159179</v>
      </c>
      <c r="CH77" s="12" t="s">
        <v>698</v>
      </c>
      <c r="CI77" s="22">
        <v>67087</v>
      </c>
      <c r="CJ77">
        <f t="shared" si="44"/>
        <v>67087</v>
      </c>
    </row>
    <row r="78" spans="1:88" x14ac:dyDescent="0.2">
      <c r="A78" t="str">
        <f>'Global 2025'!J78</f>
        <v>Other</v>
      </c>
      <c r="B78">
        <f>'Global 2025'!C78</f>
        <v>43892680</v>
      </c>
      <c r="D78" t="str">
        <f>'Global 2024'!J77</f>
        <v>Lionsgate</v>
      </c>
      <c r="E78">
        <f>'Global 2024'!C77</f>
        <v>43778760</v>
      </c>
      <c r="G78" t="str">
        <f>'Global 2023'!J77</f>
        <v>Paramount Pictures</v>
      </c>
      <c r="H78">
        <f>'Global 2023'!C77</f>
        <v>70219746</v>
      </c>
      <c r="AA78" t="str">
        <f>'Domestic 2025'!N78</f>
        <v>Neon</v>
      </c>
      <c r="AB78">
        <f>'Domestic 2025'!F78</f>
        <v>21273161</v>
      </c>
      <c r="AD78" t="str">
        <f>'Domestic 2024'!J77</f>
        <v>Crunchyroll</v>
      </c>
      <c r="AE78">
        <f>'Domestic 2024'!F77</f>
        <v>17657658</v>
      </c>
      <c r="AG78" t="str">
        <f>'Domestic 2023'!J77</f>
        <v>Yash Raj Films</v>
      </c>
      <c r="AH78">
        <f>'Domestic 2023'!F77</f>
        <v>17487476</v>
      </c>
      <c r="AJ78" s="12" t="s">
        <v>469</v>
      </c>
      <c r="AK78" s="22">
        <v>243844</v>
      </c>
      <c r="AL78">
        <f t="shared" si="27"/>
        <v>243844</v>
      </c>
      <c r="AM78" s="12" t="s">
        <v>1268</v>
      </c>
      <c r="AN78" s="22">
        <v>229418</v>
      </c>
      <c r="AO78">
        <f t="shared" si="28"/>
        <v>229418</v>
      </c>
      <c r="AP78" s="12" t="s">
        <v>1946</v>
      </c>
      <c r="AQ78" s="22">
        <v>200560</v>
      </c>
      <c r="AR78">
        <f t="shared" si="29"/>
        <v>200560</v>
      </c>
      <c r="BA78" t="str">
        <f t="shared" si="30"/>
        <v>Other</v>
      </c>
      <c r="BB78">
        <f t="shared" si="31"/>
        <v>43892680</v>
      </c>
      <c r="BD78" t="str">
        <f t="shared" si="32"/>
        <v>Lionsgate Studios</v>
      </c>
      <c r="BE78">
        <f t="shared" si="33"/>
        <v>43778760</v>
      </c>
      <c r="BG78" t="str">
        <f t="shared" si="34"/>
        <v>Paramount Skydance</v>
      </c>
      <c r="BH78">
        <f t="shared" si="35"/>
        <v>70219746</v>
      </c>
      <c r="BJ78" t="str">
        <f t="shared" si="36"/>
        <v>Neon</v>
      </c>
      <c r="BK78">
        <f t="shared" si="37"/>
        <v>21273161</v>
      </c>
      <c r="BM78" t="str">
        <f t="shared" si="38"/>
        <v>Sony Pictures Entertainment</v>
      </c>
      <c r="BN78">
        <f t="shared" si="39"/>
        <v>17657658</v>
      </c>
      <c r="BP78" t="str">
        <f t="shared" si="40"/>
        <v>Yash Raj Films</v>
      </c>
      <c r="BQ78">
        <f t="shared" si="41"/>
        <v>17487476</v>
      </c>
      <c r="CB78" s="12" t="s">
        <v>570</v>
      </c>
      <c r="CC78" s="22">
        <v>163200</v>
      </c>
      <c r="CD78">
        <f t="shared" si="42"/>
        <v>163200</v>
      </c>
      <c r="CE78" s="12" t="s">
        <v>623</v>
      </c>
      <c r="CF78" s="22">
        <v>150844</v>
      </c>
      <c r="CG78">
        <f t="shared" si="43"/>
        <v>150844</v>
      </c>
      <c r="CH78" s="12" t="s">
        <v>1506</v>
      </c>
      <c r="CI78" s="22">
        <v>63481</v>
      </c>
      <c r="CJ78">
        <f t="shared" si="44"/>
        <v>63481</v>
      </c>
    </row>
    <row r="79" spans="1:88" x14ac:dyDescent="0.2">
      <c r="A79" t="str">
        <f>'Global 2025'!J79</f>
        <v>Focus Features</v>
      </c>
      <c r="B79">
        <f>'Global 2025'!C79</f>
        <v>43887905</v>
      </c>
      <c r="D79" t="str">
        <f>'Global 2024'!J78</f>
        <v>Universal</v>
      </c>
      <c r="E79">
        <f>'Global 2024'!C78</f>
        <v>42791449</v>
      </c>
      <c r="G79" t="str">
        <f>'Global 2023'!J78</f>
        <v>Other</v>
      </c>
      <c r="H79">
        <f>'Global 2023'!C78</f>
        <v>69929632</v>
      </c>
      <c r="AA79" t="str">
        <f>'Domestic 2025'!N79</f>
        <v>Focus Features</v>
      </c>
      <c r="AB79">
        <f>'Domestic 2025'!F79</f>
        <v>21051180</v>
      </c>
      <c r="AD79" t="str">
        <f>'Domestic 2024'!J78</f>
        <v>Sony Pictures</v>
      </c>
      <c r="AE79">
        <f>'Domestic 2024'!F78</f>
        <v>17640924</v>
      </c>
      <c r="AG79" t="str">
        <f>'Domestic 2023'!J78</f>
        <v>Walt Disney</v>
      </c>
      <c r="AH79">
        <f>'Domestic 2023'!F78</f>
        <v>17329414</v>
      </c>
      <c r="AJ79" s="12" t="s">
        <v>490</v>
      </c>
      <c r="AK79" s="22">
        <v>231031</v>
      </c>
      <c r="AL79">
        <f t="shared" si="27"/>
        <v>231031</v>
      </c>
      <c r="AM79" s="12" t="s">
        <v>1270</v>
      </c>
      <c r="AN79" s="22">
        <v>227810</v>
      </c>
      <c r="AO79">
        <f t="shared" si="28"/>
        <v>227810</v>
      </c>
      <c r="AP79" s="12" t="s">
        <v>353</v>
      </c>
      <c r="AQ79" s="22">
        <v>168109</v>
      </c>
      <c r="AR79">
        <f t="shared" si="29"/>
        <v>168109</v>
      </c>
      <c r="BA79" t="str">
        <f t="shared" si="30"/>
        <v>NBCUniversal (Comcast)</v>
      </c>
      <c r="BB79">
        <f t="shared" si="31"/>
        <v>43887905</v>
      </c>
      <c r="BD79" t="str">
        <f t="shared" si="32"/>
        <v>NBCUniversal (Comcast)</v>
      </c>
      <c r="BE79">
        <f t="shared" si="33"/>
        <v>42791449</v>
      </c>
      <c r="BG79" t="str">
        <f t="shared" si="34"/>
        <v>Other</v>
      </c>
      <c r="BH79">
        <f t="shared" si="35"/>
        <v>69929632</v>
      </c>
      <c r="BJ79" t="str">
        <f t="shared" si="36"/>
        <v>NBCUniversal (Comcast)</v>
      </c>
      <c r="BK79">
        <f t="shared" si="37"/>
        <v>21051180</v>
      </c>
      <c r="BM79" t="str">
        <f t="shared" si="38"/>
        <v>Sony Pictures Entertainment</v>
      </c>
      <c r="BN79">
        <f t="shared" si="39"/>
        <v>17640924</v>
      </c>
      <c r="BP79" t="str">
        <f t="shared" si="40"/>
        <v>The Walt Disney Company</v>
      </c>
      <c r="BQ79">
        <f t="shared" si="41"/>
        <v>17329414</v>
      </c>
      <c r="CB79" s="12" t="s">
        <v>516</v>
      </c>
      <c r="CC79" s="22">
        <v>159523</v>
      </c>
      <c r="CD79">
        <f t="shared" si="42"/>
        <v>159523</v>
      </c>
      <c r="CE79" s="12" t="s">
        <v>542</v>
      </c>
      <c r="CF79" s="22">
        <v>120104</v>
      </c>
      <c r="CG79">
        <f t="shared" si="43"/>
        <v>120104</v>
      </c>
      <c r="CH79" s="12" t="s">
        <v>2038</v>
      </c>
      <c r="CI79" s="22">
        <v>48834</v>
      </c>
      <c r="CJ79">
        <f t="shared" si="44"/>
        <v>48834</v>
      </c>
    </row>
    <row r="80" spans="1:88" x14ac:dyDescent="0.2">
      <c r="A80" t="str">
        <f>'Global 2025'!J80</f>
        <v>Focus Features</v>
      </c>
      <c r="B80">
        <f>'Global 2025'!C80</f>
        <v>43523384</v>
      </c>
      <c r="D80" t="str">
        <f>'Global 2024'!J79</f>
        <v>Sony Pictures</v>
      </c>
      <c r="E80">
        <f>'Global 2024'!C79</f>
        <v>42260534</v>
      </c>
      <c r="G80" t="str">
        <f>'Global 2023'!J79</f>
        <v>Warner Bros.</v>
      </c>
      <c r="H80">
        <f>'Global 2023'!C79</f>
        <v>68919191</v>
      </c>
      <c r="AA80" t="str">
        <f>'Domestic 2025'!N80</f>
        <v>Warner Bros.</v>
      </c>
      <c r="AB80">
        <f>'Domestic 2025'!F80</f>
        <v>20869122</v>
      </c>
      <c r="AD80" t="str">
        <f>'Domestic 2024'!J79</f>
        <v>Warner Bros.</v>
      </c>
      <c r="AE80">
        <f>'Domestic 2024'!F79</f>
        <v>16571549</v>
      </c>
      <c r="AG80" t="str">
        <f>'Domestic 2023'!J79</f>
        <v>Universal</v>
      </c>
      <c r="AH80">
        <f>'Domestic 2023'!F79</f>
        <v>17297895</v>
      </c>
      <c r="AJ80" s="12" t="s">
        <v>488</v>
      </c>
      <c r="AK80" s="22">
        <v>205882</v>
      </c>
      <c r="AL80">
        <f t="shared" si="27"/>
        <v>205882</v>
      </c>
      <c r="AM80" s="12" t="s">
        <v>1274</v>
      </c>
      <c r="AN80" s="22">
        <v>213555</v>
      </c>
      <c r="AO80">
        <f t="shared" si="28"/>
        <v>213555</v>
      </c>
      <c r="AP80" s="12" t="s">
        <v>1445</v>
      </c>
      <c r="AQ80" s="22">
        <v>168099</v>
      </c>
      <c r="AR80">
        <f t="shared" si="29"/>
        <v>168099</v>
      </c>
      <c r="BA80" t="str">
        <f t="shared" si="30"/>
        <v>NBCUniversal (Comcast)</v>
      </c>
      <c r="BB80">
        <f t="shared" si="31"/>
        <v>43523384</v>
      </c>
      <c r="BD80" t="str">
        <f t="shared" si="32"/>
        <v>Sony Pictures Entertainment</v>
      </c>
      <c r="BE80">
        <f t="shared" si="33"/>
        <v>42260534</v>
      </c>
      <c r="BG80" t="str">
        <f t="shared" si="34"/>
        <v>Warner Bros. Discovery</v>
      </c>
      <c r="BH80">
        <f t="shared" si="35"/>
        <v>68919191</v>
      </c>
      <c r="BJ80" t="str">
        <f t="shared" si="36"/>
        <v>Warner Bros. Discovery</v>
      </c>
      <c r="BK80">
        <f t="shared" si="37"/>
        <v>20869122</v>
      </c>
      <c r="BM80" t="str">
        <f t="shared" si="38"/>
        <v>Warner Bros. Discovery</v>
      </c>
      <c r="BN80">
        <f t="shared" si="39"/>
        <v>16571549</v>
      </c>
      <c r="BP80" t="str">
        <f t="shared" si="40"/>
        <v>NBCUniversal (Comcast)</v>
      </c>
      <c r="BQ80">
        <f t="shared" si="41"/>
        <v>17297895</v>
      </c>
      <c r="CB80" s="12" t="s">
        <v>604</v>
      </c>
      <c r="CC80" s="22">
        <v>158375</v>
      </c>
      <c r="CD80">
        <f t="shared" si="42"/>
        <v>158375</v>
      </c>
      <c r="CE80" s="12" t="s">
        <v>1331</v>
      </c>
      <c r="CF80" s="22">
        <v>119854</v>
      </c>
      <c r="CG80">
        <f t="shared" si="43"/>
        <v>119854</v>
      </c>
      <c r="CH80" s="12" t="s">
        <v>718</v>
      </c>
      <c r="CI80" s="22">
        <v>39453</v>
      </c>
      <c r="CJ80">
        <f t="shared" si="44"/>
        <v>39453</v>
      </c>
    </row>
    <row r="81" spans="1:88" x14ac:dyDescent="0.2">
      <c r="A81" t="str">
        <f>'Global 2025'!J81</f>
        <v>Other</v>
      </c>
      <c r="B81">
        <f>'Global 2025'!C81</f>
        <v>43514205</v>
      </c>
      <c r="D81" t="str">
        <f>'Global 2024'!J80</f>
        <v>Lionsgate</v>
      </c>
      <c r="E81">
        <f>'Global 2024'!C80</f>
        <v>40861764</v>
      </c>
      <c r="G81" t="str">
        <f>'Global 2023'!J80</f>
        <v>20th Century Stud…</v>
      </c>
      <c r="H81">
        <f>'Global 2023'!C80</f>
        <v>67307243</v>
      </c>
      <c r="AA81" t="str">
        <f>'Domestic 2025'!N81</f>
        <v>Universal</v>
      </c>
      <c r="AB81">
        <f>'Domestic 2025'!F81</f>
        <v>20707280</v>
      </c>
      <c r="AD81" t="str">
        <f>'Domestic 2024'!J80</f>
        <v>MUBI</v>
      </c>
      <c r="AE81">
        <f>'Domestic 2024'!F80</f>
        <v>16447054</v>
      </c>
      <c r="AG81" t="str">
        <f>'Domestic 2023'!J80</f>
        <v>Fathom Events</v>
      </c>
      <c r="AH81">
        <f>'Domestic 2023'!F80</f>
        <v>17265487</v>
      </c>
      <c r="AJ81" s="12" t="s">
        <v>495</v>
      </c>
      <c r="AK81" s="22">
        <v>197000</v>
      </c>
      <c r="AL81">
        <f t="shared" si="27"/>
        <v>197000</v>
      </c>
      <c r="AM81" s="12" t="s">
        <v>1279</v>
      </c>
      <c r="AN81" s="22">
        <v>202796</v>
      </c>
      <c r="AO81">
        <f t="shared" si="28"/>
        <v>202796</v>
      </c>
      <c r="AP81" s="12" t="s">
        <v>604</v>
      </c>
      <c r="AQ81" s="22">
        <v>158585</v>
      </c>
      <c r="AR81">
        <f t="shared" si="29"/>
        <v>158585</v>
      </c>
      <c r="BA81" t="str">
        <f t="shared" si="30"/>
        <v>Other</v>
      </c>
      <c r="BB81">
        <f t="shared" si="31"/>
        <v>43514205</v>
      </c>
      <c r="BD81" t="str">
        <f t="shared" si="32"/>
        <v>Lionsgate Studios</v>
      </c>
      <c r="BE81">
        <f t="shared" si="33"/>
        <v>40861764</v>
      </c>
      <c r="BG81" t="str">
        <f t="shared" si="34"/>
        <v>The Walt Disney Company</v>
      </c>
      <c r="BH81">
        <f t="shared" si="35"/>
        <v>67307243</v>
      </c>
      <c r="BJ81" t="str">
        <f t="shared" si="36"/>
        <v>NBCUniversal (Comcast)</v>
      </c>
      <c r="BK81">
        <f t="shared" si="37"/>
        <v>20707280</v>
      </c>
      <c r="BM81" t="str">
        <f t="shared" si="38"/>
        <v>MUBI</v>
      </c>
      <c r="BN81">
        <f t="shared" si="39"/>
        <v>16447054</v>
      </c>
      <c r="BP81" t="str">
        <f t="shared" si="40"/>
        <v>Fathom Events</v>
      </c>
      <c r="BQ81">
        <f t="shared" si="41"/>
        <v>17265487</v>
      </c>
      <c r="CB81" s="12" t="s">
        <v>542</v>
      </c>
      <c r="CC81" s="22">
        <v>150705</v>
      </c>
      <c r="CD81">
        <f t="shared" si="42"/>
        <v>150705</v>
      </c>
      <c r="CE81" s="12" t="s">
        <v>1329</v>
      </c>
      <c r="CF81" s="22">
        <v>112251</v>
      </c>
      <c r="CG81">
        <f t="shared" si="43"/>
        <v>112251</v>
      </c>
      <c r="CH81" s="12" t="s">
        <v>755</v>
      </c>
      <c r="CI81" s="22">
        <v>37295</v>
      </c>
      <c r="CJ81">
        <f t="shared" si="44"/>
        <v>37295</v>
      </c>
    </row>
    <row r="82" spans="1:88" x14ac:dyDescent="0.2">
      <c r="A82" t="str">
        <f>'Global 2025'!J82</f>
        <v>Universal</v>
      </c>
      <c r="B82">
        <f>'Global 2025'!C82</f>
        <v>43285109</v>
      </c>
      <c r="D82" t="str">
        <f>'Global 2024'!J81</f>
        <v>Sony Pictures</v>
      </c>
      <c r="E82">
        <f>'Global 2024'!C81</f>
        <v>40395051</v>
      </c>
      <c r="G82" t="str">
        <f>'Global 2023'!J81</f>
        <v>Sony Pictures</v>
      </c>
      <c r="H82">
        <f>'Global 2023'!C81</f>
        <v>60730568</v>
      </c>
      <c r="AA82" t="str">
        <f>'Domestic 2025'!N82</f>
        <v>Fathom Entertainm…</v>
      </c>
      <c r="AB82">
        <f>'Domestic 2025'!F82</f>
        <v>20257290</v>
      </c>
      <c r="AD82" t="str">
        <f>'Domestic 2024'!J81</f>
        <v>Neon</v>
      </c>
      <c r="AE82">
        <f>'Domestic 2024'!F81</f>
        <v>15671306</v>
      </c>
      <c r="AG82" t="str">
        <f>'Domestic 2023'!J81</f>
        <v>Crunchyroll</v>
      </c>
      <c r="AH82">
        <f>'Domestic 2023'!F81</f>
        <v>16945424</v>
      </c>
      <c r="AJ82" s="12" t="s">
        <v>505</v>
      </c>
      <c r="AK82" s="22">
        <v>174932</v>
      </c>
      <c r="AL82">
        <f t="shared" si="27"/>
        <v>174932</v>
      </c>
      <c r="AM82" s="12" t="s">
        <v>1281</v>
      </c>
      <c r="AN82" s="22">
        <v>201351</v>
      </c>
      <c r="AO82">
        <f t="shared" si="28"/>
        <v>201351</v>
      </c>
      <c r="AP82" s="12" t="s">
        <v>555</v>
      </c>
      <c r="AQ82" s="22">
        <v>127583</v>
      </c>
      <c r="AR82">
        <f t="shared" si="29"/>
        <v>127583</v>
      </c>
      <c r="BA82" t="str">
        <f t="shared" si="30"/>
        <v>NBCUniversal (Comcast)</v>
      </c>
      <c r="BB82">
        <f t="shared" si="31"/>
        <v>43285109</v>
      </c>
      <c r="BD82" t="str">
        <f t="shared" si="32"/>
        <v>Sony Pictures Entertainment</v>
      </c>
      <c r="BE82">
        <f t="shared" si="33"/>
        <v>40395051</v>
      </c>
      <c r="BG82" t="str">
        <f t="shared" si="34"/>
        <v>Sony Pictures Entertainment</v>
      </c>
      <c r="BH82">
        <f t="shared" si="35"/>
        <v>60730568</v>
      </c>
      <c r="BJ82" t="str">
        <f t="shared" si="36"/>
        <v>Fathom Entertainment</v>
      </c>
      <c r="BK82">
        <f t="shared" si="37"/>
        <v>20257290</v>
      </c>
      <c r="BM82" t="str">
        <f t="shared" si="38"/>
        <v>Neon</v>
      </c>
      <c r="BN82">
        <f t="shared" si="39"/>
        <v>15671306</v>
      </c>
      <c r="BP82" t="str">
        <f t="shared" si="40"/>
        <v>Sony Pictures Entertainment</v>
      </c>
      <c r="BQ82">
        <f t="shared" si="41"/>
        <v>16945424</v>
      </c>
      <c r="CB82" s="12" t="s">
        <v>555</v>
      </c>
      <c r="CC82" s="22">
        <v>139973</v>
      </c>
      <c r="CD82">
        <f t="shared" si="42"/>
        <v>139973</v>
      </c>
      <c r="CE82" s="12" t="s">
        <v>604</v>
      </c>
      <c r="CF82" s="22">
        <v>77861</v>
      </c>
      <c r="CG82">
        <f t="shared" si="43"/>
        <v>77861</v>
      </c>
      <c r="CH82" s="12" t="s">
        <v>742</v>
      </c>
      <c r="CI82" s="22">
        <v>36434</v>
      </c>
      <c r="CJ82">
        <f t="shared" si="44"/>
        <v>36434</v>
      </c>
    </row>
    <row r="83" spans="1:88" x14ac:dyDescent="0.2">
      <c r="A83" t="str">
        <f>'Global 2025'!J83</f>
        <v>1-2 Special</v>
      </c>
      <c r="B83">
        <f>'Global 2025'!C83</f>
        <v>42415061</v>
      </c>
      <c r="D83" t="str">
        <f>'Global 2024'!J82</f>
        <v>Lionsgate</v>
      </c>
      <c r="E83">
        <f>'Global 2024'!C82</f>
        <v>40262167</v>
      </c>
      <c r="G83" t="str">
        <f>'Global 2023'!J82</f>
        <v>Other</v>
      </c>
      <c r="H83">
        <f>'Global 2023'!C82</f>
        <v>59677662</v>
      </c>
      <c r="AA83" t="str">
        <f>'Domestic 2025'!N83</f>
        <v>Sony Pictures</v>
      </c>
      <c r="AB83">
        <f>'Domestic 2025'!F83</f>
        <v>20172192</v>
      </c>
      <c r="AD83" t="str">
        <f>'Domestic 2024'!J82</f>
        <v>Lionsgate</v>
      </c>
      <c r="AE83">
        <f>'Domestic 2024'!F82</f>
        <v>15482668</v>
      </c>
      <c r="AG83" t="str">
        <f>'Domestic 2023'!J82</f>
        <v>MGM</v>
      </c>
      <c r="AH83">
        <f>'Domestic 2023'!F82</f>
        <v>16938039</v>
      </c>
      <c r="AJ83" s="12" t="s">
        <v>508</v>
      </c>
      <c r="AK83" s="22">
        <v>172187</v>
      </c>
      <c r="AL83">
        <f t="shared" si="27"/>
        <v>172187</v>
      </c>
      <c r="AM83" s="12" t="s">
        <v>1322</v>
      </c>
      <c r="AN83" s="22">
        <v>191967</v>
      </c>
      <c r="AO83">
        <f t="shared" si="28"/>
        <v>191967</v>
      </c>
      <c r="AP83" s="12" t="s">
        <v>1982</v>
      </c>
      <c r="AQ83" s="22">
        <v>125067</v>
      </c>
      <c r="AR83">
        <f t="shared" si="29"/>
        <v>125067</v>
      </c>
      <c r="BA83" t="str">
        <f t="shared" si="30"/>
        <v>1-2 Special</v>
      </c>
      <c r="BB83">
        <f t="shared" si="31"/>
        <v>42415061</v>
      </c>
      <c r="BD83" t="str">
        <f t="shared" si="32"/>
        <v>Lionsgate Studios</v>
      </c>
      <c r="BE83">
        <f t="shared" si="33"/>
        <v>40262167</v>
      </c>
      <c r="BG83" t="str">
        <f t="shared" si="34"/>
        <v>Other</v>
      </c>
      <c r="BH83">
        <f t="shared" si="35"/>
        <v>59677662</v>
      </c>
      <c r="BJ83" t="str">
        <f t="shared" si="36"/>
        <v>Sony Pictures Entertainment</v>
      </c>
      <c r="BK83">
        <f t="shared" si="37"/>
        <v>20172192</v>
      </c>
      <c r="BM83" t="str">
        <f t="shared" si="38"/>
        <v>Lionsgate Studios</v>
      </c>
      <c r="BN83">
        <f t="shared" si="39"/>
        <v>15482668</v>
      </c>
      <c r="BP83" t="str">
        <f t="shared" si="40"/>
        <v>Amazon MGM Studios</v>
      </c>
      <c r="BQ83">
        <f t="shared" si="41"/>
        <v>16938039</v>
      </c>
      <c r="CB83" s="12" t="s">
        <v>532</v>
      </c>
      <c r="CC83" s="22">
        <v>138709</v>
      </c>
      <c r="CD83">
        <f t="shared" si="42"/>
        <v>138709</v>
      </c>
      <c r="CE83" s="12" t="s">
        <v>631</v>
      </c>
      <c r="CF83" s="22">
        <v>66687</v>
      </c>
      <c r="CG83">
        <f t="shared" si="43"/>
        <v>66687</v>
      </c>
      <c r="CH83" s="12" t="s">
        <v>349</v>
      </c>
      <c r="CI83" s="22">
        <v>32774</v>
      </c>
      <c r="CJ83">
        <f t="shared" si="44"/>
        <v>32774</v>
      </c>
    </row>
    <row r="84" spans="1:88" x14ac:dyDescent="0.2">
      <c r="A84" t="str">
        <f>'Global 2025'!J84</f>
        <v>Focus Features</v>
      </c>
      <c r="B84">
        <f>'Global 2025'!C84</f>
        <v>40566381</v>
      </c>
      <c r="D84" t="str">
        <f>'Global 2024'!J83</f>
        <v>Other</v>
      </c>
      <c r="E84">
        <f>'Global 2024'!C83</f>
        <v>39618125</v>
      </c>
      <c r="G84" t="str">
        <f>'Global 2023'!J83</f>
        <v>Warner Bros.</v>
      </c>
      <c r="H84">
        <f>'Global 2023'!C83</f>
        <v>57105156</v>
      </c>
      <c r="AA84" t="str">
        <f>'Domestic 2025'!N84</f>
        <v>Paramount Pictures</v>
      </c>
      <c r="AB84">
        <f>'Domestic 2025'!F84</f>
        <v>19861854</v>
      </c>
      <c r="AD84" t="str">
        <f>'Domestic 2024'!J83</f>
        <v>Paramount Pictures</v>
      </c>
      <c r="AE84">
        <f>'Domestic 2024'!F83</f>
        <v>15207563</v>
      </c>
      <c r="AG84" t="str">
        <f>'Domestic 2023'!J83</f>
        <v>Lionsgate</v>
      </c>
      <c r="AH84">
        <f>'Domestic 2023'!F83</f>
        <v>16710153</v>
      </c>
      <c r="AJ84" s="12" t="s">
        <v>570</v>
      </c>
      <c r="AK84" s="22">
        <v>163200</v>
      </c>
      <c r="AL84">
        <f t="shared" si="27"/>
        <v>163200</v>
      </c>
      <c r="AM84" s="12" t="s">
        <v>698</v>
      </c>
      <c r="AN84" s="22">
        <v>175442</v>
      </c>
      <c r="AO84">
        <f t="shared" si="28"/>
        <v>175442</v>
      </c>
      <c r="AP84" s="12" t="s">
        <v>542</v>
      </c>
      <c r="AQ84" s="22">
        <v>91693</v>
      </c>
      <c r="AR84">
        <f t="shared" si="29"/>
        <v>91693</v>
      </c>
      <c r="BA84" t="str">
        <f t="shared" si="30"/>
        <v>NBCUniversal (Comcast)</v>
      </c>
      <c r="BB84">
        <f t="shared" si="31"/>
        <v>40566381</v>
      </c>
      <c r="BD84" t="str">
        <f t="shared" si="32"/>
        <v>Other</v>
      </c>
      <c r="BE84">
        <f t="shared" si="33"/>
        <v>39618125</v>
      </c>
      <c r="BG84" t="str">
        <f t="shared" si="34"/>
        <v>Warner Bros. Discovery</v>
      </c>
      <c r="BH84">
        <f t="shared" si="35"/>
        <v>57105156</v>
      </c>
      <c r="BJ84" t="str">
        <f t="shared" si="36"/>
        <v>Paramount Skydance</v>
      </c>
      <c r="BK84">
        <f t="shared" si="37"/>
        <v>19861854</v>
      </c>
      <c r="BM84" t="str">
        <f t="shared" si="38"/>
        <v>Paramount Skydance</v>
      </c>
      <c r="BN84">
        <f t="shared" si="39"/>
        <v>15207563</v>
      </c>
      <c r="BP84" t="str">
        <f t="shared" si="40"/>
        <v>Lionsgate Studios</v>
      </c>
      <c r="BQ84">
        <f t="shared" si="41"/>
        <v>16710153</v>
      </c>
      <c r="CB84" s="12" t="s">
        <v>539</v>
      </c>
      <c r="CC84" s="22">
        <v>128762</v>
      </c>
      <c r="CD84">
        <f t="shared" si="42"/>
        <v>128762</v>
      </c>
      <c r="CE84" s="12" t="s">
        <v>1378</v>
      </c>
      <c r="CF84" s="22">
        <v>66475</v>
      </c>
      <c r="CG84">
        <f t="shared" si="43"/>
        <v>66475</v>
      </c>
      <c r="CH84" s="12" t="s">
        <v>570</v>
      </c>
      <c r="CI84" s="22">
        <v>24586</v>
      </c>
      <c r="CJ84">
        <f t="shared" si="44"/>
        <v>24586</v>
      </c>
    </row>
    <row r="85" spans="1:88" x14ac:dyDescent="0.2">
      <c r="A85" t="str">
        <f>'Global 2025'!J85</f>
        <v>Neon</v>
      </c>
      <c r="B85">
        <f>'Global 2025'!C85</f>
        <v>40215145</v>
      </c>
      <c r="D85" t="str">
        <f>'Global 2024'!J84</f>
        <v>Warner Bros.</v>
      </c>
      <c r="E85">
        <f>'Global 2024'!C84</f>
        <v>38835702</v>
      </c>
      <c r="G85" t="str">
        <f>'Global 2023'!J84</f>
        <v>Other</v>
      </c>
      <c r="H85">
        <f>'Global 2023'!C84</f>
        <v>56670473</v>
      </c>
      <c r="AA85" t="str">
        <f>'Domestic 2025'!N85</f>
        <v>Focus Features</v>
      </c>
      <c r="AB85">
        <f>'Domestic 2025'!F85</f>
        <v>19555015</v>
      </c>
      <c r="AD85" t="str">
        <f>'Domestic 2024'!J84</f>
        <v>A24</v>
      </c>
      <c r="AE85">
        <f>'Domestic 2024'!F84</f>
        <v>15097633</v>
      </c>
      <c r="AG85" t="str">
        <f>'Domestic 2023'!J84</f>
        <v>Focus Features</v>
      </c>
      <c r="AH85">
        <f>'Domestic 2023'!F84</f>
        <v>16397335</v>
      </c>
      <c r="AJ85" s="12" t="s">
        <v>516</v>
      </c>
      <c r="AK85" s="22">
        <v>159523</v>
      </c>
      <c r="AL85">
        <f t="shared" si="27"/>
        <v>159523</v>
      </c>
      <c r="AM85" s="12" t="s">
        <v>1304</v>
      </c>
      <c r="AN85" s="22">
        <v>159179</v>
      </c>
      <c r="AO85">
        <f t="shared" si="28"/>
        <v>159179</v>
      </c>
      <c r="AP85" s="12" t="s">
        <v>1402</v>
      </c>
      <c r="AQ85" s="22">
        <v>83905</v>
      </c>
      <c r="AR85">
        <f t="shared" si="29"/>
        <v>83905</v>
      </c>
      <c r="BA85" t="str">
        <f t="shared" si="30"/>
        <v>Neon</v>
      </c>
      <c r="BB85">
        <f t="shared" si="31"/>
        <v>40215145</v>
      </c>
      <c r="BD85" t="str">
        <f t="shared" si="32"/>
        <v>Warner Bros. Discovery</v>
      </c>
      <c r="BE85">
        <f t="shared" si="33"/>
        <v>38835702</v>
      </c>
      <c r="BG85" t="str">
        <f t="shared" si="34"/>
        <v>Other</v>
      </c>
      <c r="BH85">
        <f t="shared" si="35"/>
        <v>56670473</v>
      </c>
      <c r="BJ85" t="str">
        <f t="shared" si="36"/>
        <v>NBCUniversal (Comcast)</v>
      </c>
      <c r="BK85">
        <f t="shared" si="37"/>
        <v>19555015</v>
      </c>
      <c r="BM85" t="str">
        <f t="shared" si="38"/>
        <v>A24</v>
      </c>
      <c r="BN85">
        <f t="shared" si="39"/>
        <v>15097633</v>
      </c>
      <c r="BP85" t="str">
        <f t="shared" si="40"/>
        <v>NBCUniversal (Comcast)</v>
      </c>
      <c r="BQ85">
        <f t="shared" si="41"/>
        <v>16397335</v>
      </c>
      <c r="CB85" s="12" t="s">
        <v>641</v>
      </c>
      <c r="CC85" s="22">
        <v>126532</v>
      </c>
      <c r="CD85">
        <f t="shared" si="42"/>
        <v>126532</v>
      </c>
      <c r="CE85" s="12" t="s">
        <v>1380</v>
      </c>
      <c r="CF85" s="22">
        <v>66432</v>
      </c>
      <c r="CG85">
        <f t="shared" si="43"/>
        <v>66432</v>
      </c>
      <c r="CH85" s="12" t="s">
        <v>2077</v>
      </c>
      <c r="CI85" s="22">
        <v>21169</v>
      </c>
      <c r="CJ85">
        <f t="shared" si="44"/>
        <v>21169</v>
      </c>
    </row>
    <row r="86" spans="1:88" x14ac:dyDescent="0.2">
      <c r="A86" t="str">
        <f>'Global 2025'!J86</f>
        <v>Other</v>
      </c>
      <c r="B86">
        <f>'Global 2025'!C86</f>
        <v>40180353</v>
      </c>
      <c r="D86" t="str">
        <f>'Global 2024'!J85</f>
        <v>Other</v>
      </c>
      <c r="E86">
        <f>'Global 2024'!C85</f>
        <v>36485225</v>
      </c>
      <c r="G86" t="str">
        <f>'Global 2023'!J85</f>
        <v>Crunchyroll</v>
      </c>
      <c r="H86">
        <f>'Global 2023'!C85</f>
        <v>56319794</v>
      </c>
      <c r="AA86" t="str">
        <f>'Domestic 2025'!N86</f>
        <v>A24</v>
      </c>
      <c r="AB86">
        <f>'Domestic 2025'!F86</f>
        <v>19323752</v>
      </c>
      <c r="AD86" t="str">
        <f>'Domestic 2024'!J85</f>
        <v>Fathom Events</v>
      </c>
      <c r="AE86">
        <f>'Domestic 2024'!F85</f>
        <v>14409169</v>
      </c>
      <c r="AG86" t="str">
        <f>'Domestic 2023'!J85</f>
        <v>A24</v>
      </c>
      <c r="AH86">
        <f>'Domestic 2023'!F85</f>
        <v>15964922</v>
      </c>
      <c r="AJ86" s="12" t="s">
        <v>604</v>
      </c>
      <c r="AK86" s="22">
        <v>158375</v>
      </c>
      <c r="AL86">
        <f t="shared" si="27"/>
        <v>158375</v>
      </c>
      <c r="AM86" s="12" t="s">
        <v>623</v>
      </c>
      <c r="AN86" s="22">
        <v>150844</v>
      </c>
      <c r="AO86">
        <f t="shared" si="28"/>
        <v>150844</v>
      </c>
      <c r="AP86" s="12" t="s">
        <v>623</v>
      </c>
      <c r="AQ86" s="22">
        <v>67594</v>
      </c>
      <c r="AR86">
        <f t="shared" si="29"/>
        <v>67594</v>
      </c>
      <c r="BA86" t="str">
        <f t="shared" si="30"/>
        <v>Other</v>
      </c>
      <c r="BB86">
        <f t="shared" si="31"/>
        <v>40180353</v>
      </c>
      <c r="BD86" t="str">
        <f t="shared" si="32"/>
        <v>Other</v>
      </c>
      <c r="BE86">
        <f t="shared" si="33"/>
        <v>36485225</v>
      </c>
      <c r="BG86" t="str">
        <f t="shared" si="34"/>
        <v>Sony Pictures Entertainment</v>
      </c>
      <c r="BH86">
        <f t="shared" si="35"/>
        <v>56319794</v>
      </c>
      <c r="BJ86" t="str">
        <f t="shared" si="36"/>
        <v>A24</v>
      </c>
      <c r="BK86">
        <f t="shared" si="37"/>
        <v>19323752</v>
      </c>
      <c r="BM86" t="str">
        <f t="shared" si="38"/>
        <v>Fathom Events</v>
      </c>
      <c r="BN86">
        <f t="shared" si="39"/>
        <v>14409169</v>
      </c>
      <c r="BP86" t="str">
        <f t="shared" si="40"/>
        <v>A24</v>
      </c>
      <c r="BQ86">
        <f t="shared" si="41"/>
        <v>15964922</v>
      </c>
      <c r="CB86" s="12" t="s">
        <v>607</v>
      </c>
      <c r="CC86" s="22">
        <v>115030</v>
      </c>
      <c r="CD86">
        <f t="shared" si="42"/>
        <v>115030</v>
      </c>
      <c r="CE86" s="12" t="s">
        <v>287</v>
      </c>
      <c r="CF86" s="22">
        <v>65160</v>
      </c>
      <c r="CG86">
        <f t="shared" si="43"/>
        <v>65160</v>
      </c>
      <c r="CH86" s="12" t="s">
        <v>2082</v>
      </c>
      <c r="CI86" s="22">
        <v>19832</v>
      </c>
      <c r="CJ86">
        <f t="shared" si="44"/>
        <v>19832</v>
      </c>
    </row>
    <row r="87" spans="1:88" x14ac:dyDescent="0.2">
      <c r="A87" t="str">
        <f>'Global 2025'!J87</f>
        <v>A24</v>
      </c>
      <c r="B87">
        <f>'Global 2025'!C87</f>
        <v>39410222</v>
      </c>
      <c r="D87" t="str">
        <f>'Global 2024'!J86</f>
        <v>Other</v>
      </c>
      <c r="E87">
        <f>'Global 2024'!C86</f>
        <v>36261644</v>
      </c>
      <c r="G87" t="str">
        <f>'Global 2023'!J86</f>
        <v>Amazon MGM Studios</v>
      </c>
      <c r="H87">
        <f>'Global 2023'!C86</f>
        <v>55501365</v>
      </c>
      <c r="AA87" t="str">
        <f>'Domestic 2025'!N87</f>
        <v>Sony Pictures</v>
      </c>
      <c r="AB87">
        <f>'Domestic 2025'!F87</f>
        <v>19005242</v>
      </c>
      <c r="AD87" t="str">
        <f>'Domestic 2024'!J86</f>
        <v>Neon</v>
      </c>
      <c r="AE87">
        <f>'Domestic 2024'!F86</f>
        <v>14146804</v>
      </c>
      <c r="AG87" t="str">
        <f>'Domestic 2023'!J86</f>
        <v>Universal</v>
      </c>
      <c r="AH87">
        <f>'Domestic 2023'!F86</f>
        <v>15753600</v>
      </c>
      <c r="AJ87" s="12" t="s">
        <v>542</v>
      </c>
      <c r="AK87" s="22">
        <v>150705</v>
      </c>
      <c r="AL87">
        <f t="shared" si="27"/>
        <v>150705</v>
      </c>
      <c r="AM87" s="12" t="s">
        <v>542</v>
      </c>
      <c r="AN87" s="22">
        <v>120104</v>
      </c>
      <c r="AO87">
        <f t="shared" si="28"/>
        <v>120104</v>
      </c>
      <c r="AP87" s="12" t="s">
        <v>698</v>
      </c>
      <c r="AQ87" s="22">
        <v>67087</v>
      </c>
      <c r="AR87">
        <f t="shared" si="29"/>
        <v>67087</v>
      </c>
      <c r="BA87" t="str">
        <f t="shared" si="30"/>
        <v>A24</v>
      </c>
      <c r="BB87">
        <f t="shared" si="31"/>
        <v>39410222</v>
      </c>
      <c r="BD87" t="str">
        <f t="shared" si="32"/>
        <v>Other</v>
      </c>
      <c r="BE87">
        <f t="shared" si="33"/>
        <v>36261644</v>
      </c>
      <c r="BG87" t="str">
        <f t="shared" si="34"/>
        <v>Amazon MGM Studios</v>
      </c>
      <c r="BH87">
        <f t="shared" si="35"/>
        <v>55501365</v>
      </c>
      <c r="BJ87" t="str">
        <f t="shared" si="36"/>
        <v>Sony Pictures Entertainment</v>
      </c>
      <c r="BK87">
        <f t="shared" si="37"/>
        <v>19005242</v>
      </c>
      <c r="BM87" t="str">
        <f t="shared" si="38"/>
        <v>Neon</v>
      </c>
      <c r="BN87">
        <f t="shared" si="39"/>
        <v>14146804</v>
      </c>
      <c r="BP87" t="str">
        <f t="shared" si="40"/>
        <v>NBCUniversal (Comcast)</v>
      </c>
      <c r="BQ87">
        <f t="shared" si="41"/>
        <v>15753600</v>
      </c>
      <c r="CB87" s="12" t="s">
        <v>560</v>
      </c>
      <c r="CC87" s="22">
        <v>109020</v>
      </c>
      <c r="CD87">
        <f t="shared" si="42"/>
        <v>109020</v>
      </c>
      <c r="CE87" s="12" t="s">
        <v>1396</v>
      </c>
      <c r="CF87" s="22">
        <v>58193</v>
      </c>
      <c r="CG87">
        <f t="shared" si="43"/>
        <v>58193</v>
      </c>
      <c r="CH87" s="12" t="s">
        <v>636</v>
      </c>
      <c r="CI87" s="22">
        <v>17980</v>
      </c>
      <c r="CJ87">
        <f t="shared" si="44"/>
        <v>17980</v>
      </c>
    </row>
    <row r="88" spans="1:88" x14ac:dyDescent="0.2">
      <c r="A88" t="str">
        <f>'Global 2025'!J88</f>
        <v>Universal</v>
      </c>
      <c r="B88">
        <f>'Global 2025'!C88</f>
        <v>39083707</v>
      </c>
      <c r="D88" t="str">
        <f>'Global 2024'!J87</f>
        <v>Focus Features</v>
      </c>
      <c r="E88">
        <f>'Global 2024'!C87</f>
        <v>36159144</v>
      </c>
      <c r="G88" t="str">
        <f>'Global 2023'!J87</f>
        <v>Universal</v>
      </c>
      <c r="H88">
        <f>'Global 2023'!C87</f>
        <v>54760947</v>
      </c>
      <c r="AA88" t="str">
        <f>'Domestic 2025'!N88</f>
        <v>A24</v>
      </c>
      <c r="AB88">
        <f>'Domestic 2025'!F88</f>
        <v>18988633</v>
      </c>
      <c r="AD88" t="str">
        <f>'Domestic 2024'!J87</f>
        <v>Angel Studios</v>
      </c>
      <c r="AE88">
        <f>'Domestic 2024'!F87</f>
        <v>13988821</v>
      </c>
      <c r="AG88" t="str">
        <f>'Domestic 2023'!J87</f>
        <v>Yash Raj Films</v>
      </c>
      <c r="AH88">
        <f>'Domestic 2023'!F87</f>
        <v>15198530</v>
      </c>
      <c r="AJ88" s="12" t="s">
        <v>555</v>
      </c>
      <c r="AK88" s="22">
        <v>139973</v>
      </c>
      <c r="AL88">
        <f t="shared" si="27"/>
        <v>139973</v>
      </c>
      <c r="AM88" s="12" t="s">
        <v>1331</v>
      </c>
      <c r="AN88" s="22">
        <v>119854</v>
      </c>
      <c r="AO88">
        <f t="shared" si="28"/>
        <v>119854</v>
      </c>
      <c r="AP88" s="12" t="s">
        <v>1506</v>
      </c>
      <c r="AQ88" s="22">
        <v>63481</v>
      </c>
      <c r="AR88">
        <f t="shared" si="29"/>
        <v>63481</v>
      </c>
      <c r="BA88" t="str">
        <f t="shared" si="30"/>
        <v>NBCUniversal (Comcast)</v>
      </c>
      <c r="BB88">
        <f t="shared" si="31"/>
        <v>39083707</v>
      </c>
      <c r="BD88" t="str">
        <f t="shared" si="32"/>
        <v>NBCUniversal (Comcast)</v>
      </c>
      <c r="BE88">
        <f t="shared" si="33"/>
        <v>36159144</v>
      </c>
      <c r="BG88" t="str">
        <f t="shared" si="34"/>
        <v>NBCUniversal (Comcast)</v>
      </c>
      <c r="BH88">
        <f t="shared" si="35"/>
        <v>54760947</v>
      </c>
      <c r="BJ88" t="str">
        <f t="shared" si="36"/>
        <v>A24</v>
      </c>
      <c r="BK88">
        <f t="shared" si="37"/>
        <v>18988633</v>
      </c>
      <c r="BM88" t="str">
        <f t="shared" si="38"/>
        <v>Angel Studios</v>
      </c>
      <c r="BN88">
        <f t="shared" si="39"/>
        <v>13988821</v>
      </c>
      <c r="BP88" t="str">
        <f t="shared" si="40"/>
        <v>Yash Raj Films</v>
      </c>
      <c r="BQ88">
        <f t="shared" si="41"/>
        <v>15198530</v>
      </c>
      <c r="CB88" s="12" t="s">
        <v>572</v>
      </c>
      <c r="CC88" s="22">
        <v>104797</v>
      </c>
      <c r="CD88">
        <f t="shared" si="42"/>
        <v>104797</v>
      </c>
      <c r="CE88" s="12" t="s">
        <v>1402</v>
      </c>
      <c r="CF88" s="22">
        <v>56443</v>
      </c>
      <c r="CG88">
        <f t="shared" si="43"/>
        <v>56443</v>
      </c>
      <c r="CH88" s="12" t="s">
        <v>2091</v>
      </c>
      <c r="CI88" s="22">
        <v>17895</v>
      </c>
      <c r="CJ88">
        <f t="shared" si="44"/>
        <v>17895</v>
      </c>
    </row>
    <row r="89" spans="1:88" x14ac:dyDescent="0.2">
      <c r="A89" t="str">
        <f>'Global 2025'!J89</f>
        <v>Warner Bros.</v>
      </c>
      <c r="B89">
        <f>'Global 2025'!C89</f>
        <v>36969122</v>
      </c>
      <c r="D89" t="str">
        <f>'Global 2024'!J88</f>
        <v>Other</v>
      </c>
      <c r="E89">
        <f>'Global 2024'!C88</f>
        <v>36041159</v>
      </c>
      <c r="G89" t="str">
        <f>'Global 2023'!J88</f>
        <v>Warner Bros.</v>
      </c>
      <c r="H89">
        <f>'Global 2023'!C88</f>
        <v>54475970</v>
      </c>
      <c r="AA89" t="str">
        <f>'Domestic 2025'!N89</f>
        <v>Focus Features</v>
      </c>
      <c r="AB89">
        <f>'Domestic 2025'!F89</f>
        <v>17692390</v>
      </c>
      <c r="AD89" t="str">
        <f>'Domestic 2024'!J88</f>
        <v>20th Century Stud…</v>
      </c>
      <c r="AE89">
        <f>'Domestic 2024'!F88</f>
        <v>13029994</v>
      </c>
      <c r="AG89" t="str">
        <f>'Domestic 2023'!J88</f>
        <v>Paramount Pictures</v>
      </c>
      <c r="AH89">
        <f>'Domestic 2023'!F88</f>
        <v>15096069</v>
      </c>
      <c r="AJ89" s="12" t="s">
        <v>532</v>
      </c>
      <c r="AK89" s="22">
        <v>138709</v>
      </c>
      <c r="AL89">
        <f t="shared" si="27"/>
        <v>138709</v>
      </c>
      <c r="AM89" s="12" t="s">
        <v>1329</v>
      </c>
      <c r="AN89" s="22">
        <v>112251</v>
      </c>
      <c r="AO89">
        <f t="shared" si="28"/>
        <v>112251</v>
      </c>
      <c r="AP89" s="12" t="s">
        <v>2038</v>
      </c>
      <c r="AQ89" s="22">
        <v>48834</v>
      </c>
      <c r="AR89">
        <f t="shared" si="29"/>
        <v>48834</v>
      </c>
      <c r="BA89" t="str">
        <f t="shared" si="30"/>
        <v>Warner Bros. Discovery</v>
      </c>
      <c r="BB89">
        <f t="shared" si="31"/>
        <v>36969122</v>
      </c>
      <c r="BD89" t="str">
        <f t="shared" si="32"/>
        <v>Other</v>
      </c>
      <c r="BE89">
        <f t="shared" si="33"/>
        <v>36041159</v>
      </c>
      <c r="BG89" t="str">
        <f t="shared" si="34"/>
        <v>Warner Bros. Discovery</v>
      </c>
      <c r="BH89">
        <f t="shared" si="35"/>
        <v>54475970</v>
      </c>
      <c r="BJ89" t="str">
        <f t="shared" si="36"/>
        <v>NBCUniversal (Comcast)</v>
      </c>
      <c r="BK89">
        <f t="shared" si="37"/>
        <v>17692390</v>
      </c>
      <c r="BM89" t="str">
        <f t="shared" si="38"/>
        <v>The Walt Disney Company</v>
      </c>
      <c r="BN89">
        <f t="shared" si="39"/>
        <v>13029994</v>
      </c>
      <c r="BP89" t="str">
        <f t="shared" si="40"/>
        <v>Paramount Skydance</v>
      </c>
      <c r="BQ89">
        <f t="shared" si="41"/>
        <v>15096069</v>
      </c>
      <c r="CB89" s="12" t="s">
        <v>616</v>
      </c>
      <c r="CC89" s="22">
        <v>104756</v>
      </c>
      <c r="CD89">
        <f t="shared" si="42"/>
        <v>104756</v>
      </c>
      <c r="CE89" s="12" t="s">
        <v>458</v>
      </c>
      <c r="CF89" s="22">
        <v>50696</v>
      </c>
      <c r="CG89">
        <f t="shared" si="43"/>
        <v>50696</v>
      </c>
      <c r="CH89" s="12" t="s">
        <v>2097</v>
      </c>
      <c r="CI89" s="22">
        <v>15882</v>
      </c>
      <c r="CJ89">
        <f t="shared" si="44"/>
        <v>15882</v>
      </c>
    </row>
    <row r="90" spans="1:88" x14ac:dyDescent="0.2">
      <c r="A90" t="str">
        <f>'Global 2025'!J90</f>
        <v>Other</v>
      </c>
      <c r="B90">
        <f>'Global 2025'!C90</f>
        <v>36966774</v>
      </c>
      <c r="D90" t="str">
        <f>'Global 2024'!J89</f>
        <v>Universal</v>
      </c>
      <c r="E90">
        <f>'Global 2024'!C89</f>
        <v>35383733</v>
      </c>
      <c r="G90" t="str">
        <f>'Global 2023'!J89</f>
        <v>Lionsgate</v>
      </c>
      <c r="H90">
        <f>'Global 2023'!C89</f>
        <v>54293684</v>
      </c>
      <c r="AA90" t="str">
        <f>'Domestic 2025'!N90</f>
        <v>Walt Disney</v>
      </c>
      <c r="AB90">
        <f>'Domestic 2025'!F90</f>
        <v>16946377</v>
      </c>
      <c r="AD90" t="str">
        <f>'Domestic 2024'!J89</f>
        <v>Prathyangira Cine…</v>
      </c>
      <c r="AE90">
        <f>'Domestic 2024'!F89</f>
        <v>13000000</v>
      </c>
      <c r="AG90" t="str">
        <f>'Domestic 2023'!J89</f>
        <v>Moksha Movies</v>
      </c>
      <c r="AH90">
        <f>'Domestic 2023'!F89</f>
        <v>14770658</v>
      </c>
      <c r="AJ90" s="12" t="s">
        <v>539</v>
      </c>
      <c r="AK90" s="22">
        <v>128762</v>
      </c>
      <c r="AL90">
        <f t="shared" si="27"/>
        <v>128762</v>
      </c>
      <c r="AM90" s="12" t="s">
        <v>651</v>
      </c>
      <c r="AN90" s="22">
        <v>86431</v>
      </c>
      <c r="AO90">
        <f t="shared" si="28"/>
        <v>86431</v>
      </c>
      <c r="AP90" s="12" t="s">
        <v>718</v>
      </c>
      <c r="AQ90" s="22">
        <v>39453</v>
      </c>
      <c r="AR90">
        <f t="shared" si="29"/>
        <v>39453</v>
      </c>
      <c r="BA90" t="str">
        <f t="shared" si="30"/>
        <v>Other</v>
      </c>
      <c r="BB90">
        <f t="shared" si="31"/>
        <v>36966774</v>
      </c>
      <c r="BD90" t="str">
        <f t="shared" si="32"/>
        <v>NBCUniversal (Comcast)</v>
      </c>
      <c r="BE90">
        <f t="shared" si="33"/>
        <v>35383733</v>
      </c>
      <c r="BG90" t="str">
        <f t="shared" si="34"/>
        <v>Lionsgate Studios</v>
      </c>
      <c r="BH90">
        <f t="shared" si="35"/>
        <v>54293684</v>
      </c>
      <c r="BJ90" t="str">
        <f t="shared" si="36"/>
        <v>The Walt Disney Company</v>
      </c>
      <c r="BK90">
        <f t="shared" si="37"/>
        <v>16946377</v>
      </c>
      <c r="BM90" t="str">
        <f t="shared" si="38"/>
        <v>Prathyangira Cinemas</v>
      </c>
      <c r="BN90">
        <f t="shared" si="39"/>
        <v>13000000</v>
      </c>
      <c r="BP90" t="str">
        <f t="shared" si="40"/>
        <v>Moksha Movies</v>
      </c>
      <c r="BQ90">
        <f t="shared" si="41"/>
        <v>14770658</v>
      </c>
      <c r="CB90" s="12" t="s">
        <v>631</v>
      </c>
      <c r="CC90" s="22">
        <v>104226</v>
      </c>
      <c r="CD90">
        <f t="shared" si="42"/>
        <v>104226</v>
      </c>
      <c r="CE90" s="12" t="s">
        <v>718</v>
      </c>
      <c r="CF90" s="22">
        <v>49704</v>
      </c>
      <c r="CG90">
        <f t="shared" si="43"/>
        <v>49704</v>
      </c>
      <c r="CH90" s="12" t="s">
        <v>2102</v>
      </c>
      <c r="CI90" s="22">
        <v>14229</v>
      </c>
      <c r="CJ90">
        <f t="shared" si="44"/>
        <v>14229</v>
      </c>
    </row>
    <row r="91" spans="1:88" x14ac:dyDescent="0.2">
      <c r="A91" t="str">
        <f>'Global 2025'!J91</f>
        <v>A24</v>
      </c>
      <c r="B91">
        <f>'Global 2025'!C91</f>
        <v>35858277</v>
      </c>
      <c r="D91" t="str">
        <f>'Global 2024'!J90</f>
        <v>Neon</v>
      </c>
      <c r="E91">
        <f>'Global 2024'!C90</f>
        <v>34853031</v>
      </c>
      <c r="G91" t="str">
        <f>'Global 2023'!J90</f>
        <v>Focus Features</v>
      </c>
      <c r="H91">
        <f>'Global 2023'!C90</f>
        <v>53857743</v>
      </c>
      <c r="AA91" t="str">
        <f>'Domestic 2025'!N91</f>
        <v>Focus Features</v>
      </c>
      <c r="AB91">
        <f>'Domestic 2025'!F91</f>
        <v>16899495</v>
      </c>
      <c r="AD91" t="str">
        <f>'Domestic 2024'!J90</f>
        <v>SDG Releasing</v>
      </c>
      <c r="AE91">
        <f>'Domestic 2024'!F90</f>
        <v>12311598</v>
      </c>
      <c r="AG91" t="str">
        <f>'Domestic 2023'!J90</f>
        <v>Sony Pictures</v>
      </c>
      <c r="AH91">
        <f>'Domestic 2023'!F90</f>
        <v>13919484</v>
      </c>
      <c r="AJ91" s="12" t="s">
        <v>641</v>
      </c>
      <c r="AK91" s="22">
        <v>126532</v>
      </c>
      <c r="AL91">
        <f t="shared" si="27"/>
        <v>126532</v>
      </c>
      <c r="AM91" s="12" t="s">
        <v>604</v>
      </c>
      <c r="AN91" s="22">
        <v>77861</v>
      </c>
      <c r="AO91">
        <f t="shared" si="28"/>
        <v>77861</v>
      </c>
      <c r="AP91" s="12" t="s">
        <v>755</v>
      </c>
      <c r="AQ91" s="22">
        <v>37295</v>
      </c>
      <c r="AR91">
        <f t="shared" si="29"/>
        <v>37295</v>
      </c>
      <c r="BA91" t="str">
        <f t="shared" si="30"/>
        <v>A24</v>
      </c>
      <c r="BB91">
        <f t="shared" si="31"/>
        <v>35858277</v>
      </c>
      <c r="BD91" t="str">
        <f t="shared" si="32"/>
        <v>Neon</v>
      </c>
      <c r="BE91">
        <f t="shared" si="33"/>
        <v>34853031</v>
      </c>
      <c r="BG91" t="str">
        <f t="shared" si="34"/>
        <v>NBCUniversal (Comcast)</v>
      </c>
      <c r="BH91">
        <f t="shared" si="35"/>
        <v>53857743</v>
      </c>
      <c r="BJ91" t="str">
        <f t="shared" si="36"/>
        <v>NBCUniversal (Comcast)</v>
      </c>
      <c r="BK91">
        <f t="shared" si="37"/>
        <v>16899495</v>
      </c>
      <c r="BM91" t="str">
        <f t="shared" si="38"/>
        <v>SDG Releasing</v>
      </c>
      <c r="BN91">
        <f t="shared" si="39"/>
        <v>12311598</v>
      </c>
      <c r="BP91" t="str">
        <f t="shared" si="40"/>
        <v>Sony Pictures Entertainment</v>
      </c>
      <c r="BQ91">
        <f t="shared" si="41"/>
        <v>13919484</v>
      </c>
      <c r="CB91" s="12" t="s">
        <v>595</v>
      </c>
      <c r="CC91" s="22">
        <v>103795</v>
      </c>
      <c r="CD91">
        <f t="shared" si="42"/>
        <v>103795</v>
      </c>
      <c r="CE91" s="12" t="s">
        <v>1417</v>
      </c>
      <c r="CF91" s="22">
        <v>47883</v>
      </c>
      <c r="CG91">
        <f t="shared" si="43"/>
        <v>47883</v>
      </c>
      <c r="CH91" s="12" t="s">
        <v>1557</v>
      </c>
      <c r="CI91" s="22">
        <v>12360</v>
      </c>
      <c r="CJ91">
        <f t="shared" si="44"/>
        <v>12360</v>
      </c>
    </row>
    <row r="92" spans="1:88" x14ac:dyDescent="0.2">
      <c r="A92" t="str">
        <f>'Global 2025'!J92</f>
        <v>A24</v>
      </c>
      <c r="B92">
        <f>'Global 2025'!C92</f>
        <v>34902602</v>
      </c>
      <c r="D92" t="str">
        <f>'Global 2024'!J91</f>
        <v>Well Go USA</v>
      </c>
      <c r="E92">
        <f>'Global 2024'!C91</f>
        <v>33469148</v>
      </c>
      <c r="G92" t="str">
        <f>'Global 2023'!J91</f>
        <v>A24</v>
      </c>
      <c r="H92">
        <f>'Global 2023'!C91</f>
        <v>52693249</v>
      </c>
      <c r="AA92" t="str">
        <f>'Domestic 2025'!N92</f>
        <v>Universal</v>
      </c>
      <c r="AB92">
        <f>'Domestic 2025'!F92</f>
        <v>16600805</v>
      </c>
      <c r="AD92" t="str">
        <f>'Domestic 2024'!J91</f>
        <v>Sony Pictures</v>
      </c>
      <c r="AE92">
        <f>'Domestic 2024'!F91</f>
        <v>12237270</v>
      </c>
      <c r="AG92" t="str">
        <f>'Domestic 2023'!J91</f>
        <v>Universal</v>
      </c>
      <c r="AH92">
        <f>'Domestic 2023'!F91</f>
        <v>13637180</v>
      </c>
      <c r="AJ92" s="12" t="s">
        <v>607</v>
      </c>
      <c r="AK92" s="22">
        <v>115030</v>
      </c>
      <c r="AL92">
        <f t="shared" si="27"/>
        <v>115030</v>
      </c>
      <c r="AM92" s="12" t="s">
        <v>631</v>
      </c>
      <c r="AN92" s="22">
        <v>66687</v>
      </c>
      <c r="AO92">
        <f t="shared" si="28"/>
        <v>66687</v>
      </c>
      <c r="AP92" s="12" t="s">
        <v>742</v>
      </c>
      <c r="AQ92" s="22">
        <v>36434</v>
      </c>
      <c r="AR92">
        <f t="shared" si="29"/>
        <v>36434</v>
      </c>
      <c r="BA92" t="str">
        <f t="shared" si="30"/>
        <v>A24</v>
      </c>
      <c r="BB92">
        <f t="shared" si="31"/>
        <v>34902602</v>
      </c>
      <c r="BD92" t="str">
        <f t="shared" si="32"/>
        <v>Well Go USA</v>
      </c>
      <c r="BE92">
        <f t="shared" si="33"/>
        <v>33469148</v>
      </c>
      <c r="BG92" t="str">
        <f t="shared" si="34"/>
        <v>A24</v>
      </c>
      <c r="BH92">
        <f t="shared" si="35"/>
        <v>52693249</v>
      </c>
      <c r="BJ92" t="str">
        <f t="shared" si="36"/>
        <v>NBCUniversal (Comcast)</v>
      </c>
      <c r="BK92">
        <f t="shared" si="37"/>
        <v>16600805</v>
      </c>
      <c r="BM92" t="str">
        <f t="shared" si="38"/>
        <v>Sony Pictures Entertainment</v>
      </c>
      <c r="BN92">
        <f t="shared" si="39"/>
        <v>12237270</v>
      </c>
      <c r="BP92" t="str">
        <f t="shared" si="40"/>
        <v>NBCUniversal (Comcast)</v>
      </c>
      <c r="BQ92">
        <f t="shared" si="41"/>
        <v>13637180</v>
      </c>
      <c r="CB92" s="12" t="s">
        <v>601</v>
      </c>
      <c r="CC92" s="22">
        <v>72267</v>
      </c>
      <c r="CD92">
        <f t="shared" si="42"/>
        <v>72267</v>
      </c>
      <c r="CE92" s="12" t="s">
        <v>1426</v>
      </c>
      <c r="CF92" s="22">
        <v>41443</v>
      </c>
      <c r="CG92">
        <f t="shared" si="43"/>
        <v>41443</v>
      </c>
      <c r="CH92" s="12" t="s">
        <v>2139</v>
      </c>
      <c r="CI92" s="22">
        <v>5887</v>
      </c>
      <c r="CJ92">
        <f t="shared" si="44"/>
        <v>5887</v>
      </c>
    </row>
    <row r="93" spans="1:88" x14ac:dyDescent="0.2">
      <c r="A93" t="str">
        <f>'Global 2025'!J93</f>
        <v>Paramount Pictures</v>
      </c>
      <c r="B93">
        <f>'Global 2025'!C93</f>
        <v>34852212</v>
      </c>
      <c r="D93" t="str">
        <f>'Global 2024'!J92</f>
        <v>Other</v>
      </c>
      <c r="E93">
        <f>'Global 2024'!C92</f>
        <v>33399912</v>
      </c>
      <c r="G93" t="str">
        <f>'Global 2023'!J92</f>
        <v>Trafalgar Releasi…</v>
      </c>
      <c r="H93">
        <f>'Global 2023'!C92</f>
        <v>51603764</v>
      </c>
      <c r="AA93" t="str">
        <f>'Domestic 2025'!N93</f>
        <v>Lionsgate</v>
      </c>
      <c r="AB93">
        <f>'Domestic 2025'!F93</f>
        <v>16585758</v>
      </c>
      <c r="AD93" t="str">
        <f>'Domestic 2024'!J92</f>
        <v>Angel Studios</v>
      </c>
      <c r="AE93">
        <f>'Domestic 2024'!F92</f>
        <v>12121045</v>
      </c>
      <c r="AG93" t="str">
        <f>'Domestic 2023'!J92</f>
        <v>Lionsgate</v>
      </c>
      <c r="AH93">
        <f>'Domestic 2023'!F92</f>
        <v>12897789</v>
      </c>
      <c r="AJ93" s="12" t="s">
        <v>560</v>
      </c>
      <c r="AK93" s="22">
        <v>109020</v>
      </c>
      <c r="AL93">
        <f t="shared" si="27"/>
        <v>109020</v>
      </c>
      <c r="AM93" s="12" t="s">
        <v>1378</v>
      </c>
      <c r="AN93" s="22">
        <v>66475</v>
      </c>
      <c r="AO93">
        <f t="shared" si="28"/>
        <v>66475</v>
      </c>
      <c r="AP93" s="12" t="s">
        <v>349</v>
      </c>
      <c r="AQ93" s="22">
        <v>32774</v>
      </c>
      <c r="AR93">
        <f t="shared" si="29"/>
        <v>32774</v>
      </c>
      <c r="BA93" t="str">
        <f t="shared" si="30"/>
        <v>Paramount Skydance</v>
      </c>
      <c r="BB93">
        <f t="shared" si="31"/>
        <v>34852212</v>
      </c>
      <c r="BD93" t="str">
        <f t="shared" si="32"/>
        <v>Other</v>
      </c>
      <c r="BE93">
        <f t="shared" si="33"/>
        <v>33399912</v>
      </c>
      <c r="BG93" t="str">
        <f t="shared" si="34"/>
        <v>Trafalgar Releasing</v>
      </c>
      <c r="BH93">
        <f t="shared" si="35"/>
        <v>51603764</v>
      </c>
      <c r="BJ93" t="str">
        <f t="shared" si="36"/>
        <v>Lionsgate Studios</v>
      </c>
      <c r="BK93">
        <f t="shared" si="37"/>
        <v>16585758</v>
      </c>
      <c r="BM93" t="str">
        <f t="shared" si="38"/>
        <v>Angel Studios</v>
      </c>
      <c r="BN93">
        <f t="shared" si="39"/>
        <v>12121045</v>
      </c>
      <c r="BP93" t="str">
        <f t="shared" si="40"/>
        <v>Lionsgate Studios</v>
      </c>
      <c r="BQ93">
        <f t="shared" si="41"/>
        <v>12897789</v>
      </c>
      <c r="CB93" s="12" t="s">
        <v>612</v>
      </c>
      <c r="CC93" s="22">
        <v>67992</v>
      </c>
      <c r="CD93">
        <f t="shared" si="42"/>
        <v>67992</v>
      </c>
      <c r="CE93" s="12" t="s">
        <v>1435</v>
      </c>
      <c r="CF93" s="22">
        <v>38254</v>
      </c>
      <c r="CG93">
        <f t="shared" si="43"/>
        <v>38254</v>
      </c>
      <c r="CH93" s="12" t="s">
        <v>2143</v>
      </c>
      <c r="CI93" s="22">
        <v>5729</v>
      </c>
      <c r="CJ93">
        <f t="shared" si="44"/>
        <v>5729</v>
      </c>
    </row>
    <row r="94" spans="1:88" x14ac:dyDescent="0.2">
      <c r="A94" t="str">
        <f>'Global 2025'!J94</f>
        <v>Neon</v>
      </c>
      <c r="B94">
        <f>'Global 2025'!C94</f>
        <v>34747399</v>
      </c>
      <c r="D94" t="str">
        <f>'Global 2024'!J93</f>
        <v>Warner Bros.</v>
      </c>
      <c r="E94">
        <f>'Global 2024'!C93</f>
        <v>33371404</v>
      </c>
      <c r="G94" t="str">
        <f>'Global 2023'!J93</f>
        <v>Other</v>
      </c>
      <c r="H94">
        <f>'Global 2023'!C93</f>
        <v>50307517</v>
      </c>
      <c r="AA94" t="str">
        <f>'Domestic 2025'!N94</f>
        <v>GKIDS</v>
      </c>
      <c r="AB94">
        <f>'Domestic 2025'!F94</f>
        <v>16466509</v>
      </c>
      <c r="AD94" t="str">
        <f>'Domestic 2024'!J93</f>
        <v>Angel Studios</v>
      </c>
      <c r="AE94">
        <f>'Domestic 2024'!F93</f>
        <v>11647099</v>
      </c>
      <c r="AG94" t="str">
        <f>'Domestic 2023'!J93</f>
        <v>Universal</v>
      </c>
      <c r="AH94">
        <f>'Domestic 2023'!F93</f>
        <v>12881195</v>
      </c>
      <c r="AJ94" s="12" t="s">
        <v>572</v>
      </c>
      <c r="AK94" s="22">
        <v>104797</v>
      </c>
      <c r="AL94">
        <f t="shared" si="27"/>
        <v>104797</v>
      </c>
      <c r="AM94" s="12" t="s">
        <v>1380</v>
      </c>
      <c r="AN94" s="22">
        <v>66432</v>
      </c>
      <c r="AO94">
        <f t="shared" si="28"/>
        <v>66432</v>
      </c>
      <c r="AP94" s="12" t="s">
        <v>570</v>
      </c>
      <c r="AQ94" s="22">
        <v>24586</v>
      </c>
      <c r="AR94">
        <f t="shared" si="29"/>
        <v>24586</v>
      </c>
      <c r="BA94" t="str">
        <f t="shared" si="30"/>
        <v>Neon</v>
      </c>
      <c r="BB94">
        <f t="shared" si="31"/>
        <v>34747399</v>
      </c>
      <c r="BD94" t="str">
        <f t="shared" si="32"/>
        <v>Warner Bros. Discovery</v>
      </c>
      <c r="BE94">
        <f t="shared" si="33"/>
        <v>33371404</v>
      </c>
      <c r="BG94" t="str">
        <f t="shared" si="34"/>
        <v>Other</v>
      </c>
      <c r="BH94">
        <f t="shared" si="35"/>
        <v>50307517</v>
      </c>
      <c r="BJ94" t="str">
        <f t="shared" si="36"/>
        <v>GKIDS</v>
      </c>
      <c r="BK94">
        <f t="shared" si="37"/>
        <v>16466509</v>
      </c>
      <c r="BM94" t="str">
        <f t="shared" si="38"/>
        <v>Angel Studios</v>
      </c>
      <c r="BN94">
        <f t="shared" si="39"/>
        <v>11647099</v>
      </c>
      <c r="BP94" t="str">
        <f t="shared" si="40"/>
        <v>NBCUniversal (Comcast)</v>
      </c>
      <c r="BQ94">
        <f t="shared" si="41"/>
        <v>12881195</v>
      </c>
      <c r="CB94" s="12" t="s">
        <v>614</v>
      </c>
      <c r="CC94" s="22">
        <v>67407</v>
      </c>
      <c r="CD94">
        <f t="shared" si="42"/>
        <v>67407</v>
      </c>
      <c r="CE94" s="12" t="s">
        <v>1439</v>
      </c>
      <c r="CF94" s="22">
        <v>36878</v>
      </c>
      <c r="CG94">
        <f t="shared" si="43"/>
        <v>36878</v>
      </c>
      <c r="CH94" s="12" t="s">
        <v>773</v>
      </c>
      <c r="CI94" s="22">
        <v>5219</v>
      </c>
      <c r="CJ94">
        <f t="shared" si="44"/>
        <v>5219</v>
      </c>
    </row>
    <row r="95" spans="1:88" x14ac:dyDescent="0.2">
      <c r="A95" t="str">
        <f>'Global 2025'!J95</f>
        <v>Paramount Pictures</v>
      </c>
      <c r="B95">
        <f>'Global 2025'!C95</f>
        <v>34536061</v>
      </c>
      <c r="D95" t="str">
        <f>'Global 2024'!J94</f>
        <v>Lionsgate</v>
      </c>
      <c r="E95">
        <f>'Global 2024'!C94</f>
        <v>33017367</v>
      </c>
      <c r="G95" t="str">
        <f>'Global 2023'!J94</f>
        <v>Lionsgate</v>
      </c>
      <c r="H95">
        <f>'Global 2023'!C94</f>
        <v>48983306</v>
      </c>
      <c r="AA95" t="str">
        <f>'Domestic 2025'!N95</f>
        <v>A24</v>
      </c>
      <c r="AB95">
        <f>'Domestic 2025'!F95</f>
        <v>16228274</v>
      </c>
      <c r="AD95" t="str">
        <f>'Domestic 2024'!J94</f>
        <v>Toho International</v>
      </c>
      <c r="AE95">
        <f>'Domestic 2024'!F94</f>
        <v>11564257</v>
      </c>
      <c r="AG95" t="str">
        <f>'Domestic 2023'!J94</f>
        <v>A24</v>
      </c>
      <c r="AH95">
        <f>'Domestic 2023'!F94</f>
        <v>12119244</v>
      </c>
      <c r="AJ95" s="12" t="s">
        <v>616</v>
      </c>
      <c r="AK95" s="22">
        <v>104756</v>
      </c>
      <c r="AL95">
        <f t="shared" si="27"/>
        <v>104756</v>
      </c>
      <c r="AM95" s="12" t="s">
        <v>287</v>
      </c>
      <c r="AN95" s="22">
        <v>65160</v>
      </c>
      <c r="AO95">
        <f t="shared" si="28"/>
        <v>65160</v>
      </c>
      <c r="AP95" s="12" t="s">
        <v>2077</v>
      </c>
      <c r="AQ95" s="22">
        <v>21169</v>
      </c>
      <c r="AR95">
        <f t="shared" si="29"/>
        <v>21169</v>
      </c>
      <c r="BA95" t="str">
        <f t="shared" si="30"/>
        <v>Paramount Skydance</v>
      </c>
      <c r="BB95">
        <f t="shared" si="31"/>
        <v>34536061</v>
      </c>
      <c r="BD95" t="str">
        <f t="shared" si="32"/>
        <v>Lionsgate Studios</v>
      </c>
      <c r="BE95">
        <f t="shared" si="33"/>
        <v>33017367</v>
      </c>
      <c r="BG95" t="str">
        <f t="shared" si="34"/>
        <v>Lionsgate Studios</v>
      </c>
      <c r="BH95">
        <f t="shared" si="35"/>
        <v>48983306</v>
      </c>
      <c r="BJ95" t="str">
        <f t="shared" si="36"/>
        <v>A24</v>
      </c>
      <c r="BK95">
        <f t="shared" si="37"/>
        <v>16228274</v>
      </c>
      <c r="BM95" t="str">
        <f t="shared" si="38"/>
        <v>Toho International</v>
      </c>
      <c r="BN95">
        <f t="shared" si="39"/>
        <v>11564257</v>
      </c>
      <c r="BP95" t="str">
        <f t="shared" si="40"/>
        <v>A24</v>
      </c>
      <c r="BQ95">
        <f t="shared" si="41"/>
        <v>12119244</v>
      </c>
      <c r="CB95" s="12" t="s">
        <v>625</v>
      </c>
      <c r="CC95" s="22">
        <v>65182</v>
      </c>
      <c r="CD95">
        <f t="shared" si="42"/>
        <v>65182</v>
      </c>
      <c r="CE95" s="12" t="s">
        <v>1445</v>
      </c>
      <c r="CF95" s="22">
        <v>35040</v>
      </c>
      <c r="CG95">
        <f t="shared" si="43"/>
        <v>35040</v>
      </c>
      <c r="CH95" s="12" t="s">
        <v>2154</v>
      </c>
      <c r="CI95" s="22">
        <v>3865</v>
      </c>
      <c r="CJ95">
        <f t="shared" si="44"/>
        <v>3865</v>
      </c>
    </row>
    <row r="96" spans="1:88" x14ac:dyDescent="0.2">
      <c r="A96" t="str">
        <f>'Global 2025'!J96</f>
        <v>Universal</v>
      </c>
      <c r="B96">
        <f>'Global 2025'!C96</f>
        <v>34154366</v>
      </c>
      <c r="D96" t="str">
        <f>'Global 2024'!J95</f>
        <v>Sony Pictures</v>
      </c>
      <c r="E96">
        <f>'Global 2024'!C95</f>
        <v>32227855</v>
      </c>
      <c r="G96" t="str">
        <f>'Global 2023'!J95</f>
        <v>Sony Pictures</v>
      </c>
      <c r="H96">
        <f>'Global 2023'!C95</f>
        <v>48767848</v>
      </c>
      <c r="AA96" t="str">
        <f>'Domestic 2025'!N96</f>
        <v>A24</v>
      </c>
      <c r="AB96">
        <f>'Domestic 2025'!F96</f>
        <v>15695142</v>
      </c>
      <c r="AD96" t="str">
        <f>'Domestic 2024'!J95</f>
        <v>GKIDS</v>
      </c>
      <c r="AE96">
        <f>'Domestic 2024'!F95</f>
        <v>10986312</v>
      </c>
      <c r="AG96" t="str">
        <f>'Domestic 2023'!J95</f>
        <v>Lionsgate</v>
      </c>
      <c r="AH96">
        <f>'Domestic 2023'!F95</f>
        <v>12089391</v>
      </c>
      <c r="AJ96" s="12" t="s">
        <v>631</v>
      </c>
      <c r="AK96" s="22">
        <v>104226</v>
      </c>
      <c r="AL96">
        <f t="shared" si="27"/>
        <v>104226</v>
      </c>
      <c r="AM96" s="12" t="s">
        <v>1396</v>
      </c>
      <c r="AN96" s="22">
        <v>58193</v>
      </c>
      <c r="AO96">
        <f t="shared" si="28"/>
        <v>58193</v>
      </c>
      <c r="AP96" s="12" t="s">
        <v>2082</v>
      </c>
      <c r="AQ96" s="22">
        <v>19832</v>
      </c>
      <c r="AR96">
        <f t="shared" si="29"/>
        <v>19832</v>
      </c>
      <c r="BA96" t="str">
        <f t="shared" si="30"/>
        <v>NBCUniversal (Comcast)</v>
      </c>
      <c r="BB96">
        <f t="shared" si="31"/>
        <v>34154366</v>
      </c>
      <c r="BD96" t="str">
        <f t="shared" si="32"/>
        <v>Sony Pictures Entertainment</v>
      </c>
      <c r="BE96">
        <f t="shared" si="33"/>
        <v>32227855</v>
      </c>
      <c r="BG96" t="str">
        <f t="shared" si="34"/>
        <v>Sony Pictures Entertainment</v>
      </c>
      <c r="BH96">
        <f t="shared" si="35"/>
        <v>48767848</v>
      </c>
      <c r="BJ96" t="str">
        <f t="shared" si="36"/>
        <v>A24</v>
      </c>
      <c r="BK96">
        <f t="shared" si="37"/>
        <v>15695142</v>
      </c>
      <c r="BM96" t="str">
        <f t="shared" si="38"/>
        <v>GKIDS</v>
      </c>
      <c r="BN96">
        <f t="shared" si="39"/>
        <v>10986312</v>
      </c>
      <c r="BP96" t="str">
        <f t="shared" si="40"/>
        <v>Lionsgate Studios</v>
      </c>
      <c r="BQ96">
        <f t="shared" si="41"/>
        <v>12089391</v>
      </c>
      <c r="CB96" s="12" t="s">
        <v>623</v>
      </c>
      <c r="CC96" s="22">
        <v>60970</v>
      </c>
      <c r="CD96">
        <f t="shared" si="42"/>
        <v>60970</v>
      </c>
      <c r="CE96" s="12" t="s">
        <v>742</v>
      </c>
      <c r="CF96" s="22">
        <v>30815</v>
      </c>
      <c r="CG96">
        <f t="shared" si="43"/>
        <v>30815</v>
      </c>
      <c r="CH96" s="12" t="s">
        <v>2159</v>
      </c>
      <c r="CI96" s="22">
        <v>3440</v>
      </c>
      <c r="CJ96">
        <f t="shared" si="44"/>
        <v>3440</v>
      </c>
    </row>
    <row r="97" spans="1:88" x14ac:dyDescent="0.2">
      <c r="A97" t="str">
        <f>'Global 2025'!J97</f>
        <v>Other</v>
      </c>
      <c r="B97">
        <f>'Global 2025'!C97</f>
        <v>33931597</v>
      </c>
      <c r="D97" t="str">
        <f>'Global 2024'!J96</f>
        <v>Toho International</v>
      </c>
      <c r="E97">
        <f>'Global 2024'!C96</f>
        <v>32224616</v>
      </c>
      <c r="G97" t="str">
        <f>'Global 2023'!J96</f>
        <v>Sony Pictures</v>
      </c>
      <c r="H97">
        <f>'Global 2023'!C96</f>
        <v>46553280</v>
      </c>
      <c r="AA97" t="str">
        <f>'Domestic 2025'!N97</f>
        <v>Universal</v>
      </c>
      <c r="AB97">
        <f>'Domestic 2025'!F97</f>
        <v>15683090</v>
      </c>
      <c r="AD97" t="str">
        <f>'Domestic 2024'!J96</f>
        <v>Lionsgate</v>
      </c>
      <c r="AE97">
        <f>'Domestic 2024'!F96</f>
        <v>10306106</v>
      </c>
      <c r="AG97" t="str">
        <f>'Domestic 2023'!J96</f>
        <v>Angel Studios</v>
      </c>
      <c r="AH97">
        <f>'Domestic 2023'!F96</f>
        <v>12084084</v>
      </c>
      <c r="AJ97" s="12" t="s">
        <v>595</v>
      </c>
      <c r="AK97" s="22">
        <v>103795</v>
      </c>
      <c r="AL97">
        <f t="shared" si="27"/>
        <v>103795</v>
      </c>
      <c r="AM97" s="12" t="s">
        <v>1402</v>
      </c>
      <c r="AN97" s="22">
        <v>56443</v>
      </c>
      <c r="AO97">
        <f t="shared" si="28"/>
        <v>56443</v>
      </c>
      <c r="AP97" s="12" t="s">
        <v>636</v>
      </c>
      <c r="AQ97" s="22">
        <v>17980</v>
      </c>
      <c r="AR97">
        <f t="shared" si="29"/>
        <v>17980</v>
      </c>
      <c r="BA97" t="str">
        <f t="shared" si="30"/>
        <v>Other</v>
      </c>
      <c r="BB97">
        <f t="shared" si="31"/>
        <v>33931597</v>
      </c>
      <c r="BD97" t="str">
        <f t="shared" si="32"/>
        <v>Toho International</v>
      </c>
      <c r="BE97">
        <f t="shared" si="33"/>
        <v>32224616</v>
      </c>
      <c r="BG97" t="str">
        <f t="shared" si="34"/>
        <v>Sony Pictures Entertainment</v>
      </c>
      <c r="BH97">
        <f t="shared" si="35"/>
        <v>46553280</v>
      </c>
      <c r="BJ97" t="str">
        <f t="shared" si="36"/>
        <v>NBCUniversal (Comcast)</v>
      </c>
      <c r="BK97">
        <f t="shared" si="37"/>
        <v>15683090</v>
      </c>
      <c r="BM97" t="str">
        <f t="shared" si="38"/>
        <v>Lionsgate Studios</v>
      </c>
      <c r="BN97">
        <f t="shared" si="39"/>
        <v>10306106</v>
      </c>
      <c r="BP97" t="str">
        <f t="shared" si="40"/>
        <v>Angel Studios</v>
      </c>
      <c r="BQ97">
        <f t="shared" si="41"/>
        <v>12084084</v>
      </c>
      <c r="CB97" s="12" t="s">
        <v>636</v>
      </c>
      <c r="CC97" s="22">
        <v>53478</v>
      </c>
      <c r="CD97">
        <f t="shared" si="42"/>
        <v>53478</v>
      </c>
      <c r="CE97" s="12" t="s">
        <v>755</v>
      </c>
      <c r="CF97" s="22">
        <v>30007</v>
      </c>
      <c r="CG97">
        <f t="shared" si="43"/>
        <v>30007</v>
      </c>
      <c r="CH97" s="12" t="s">
        <v>2162</v>
      </c>
      <c r="CI97" s="22">
        <v>3244</v>
      </c>
      <c r="CJ97">
        <f t="shared" si="44"/>
        <v>3244</v>
      </c>
    </row>
    <row r="98" spans="1:88" x14ac:dyDescent="0.2">
      <c r="A98" t="str">
        <f>'Global 2025'!J98</f>
        <v>Sony Pictures</v>
      </c>
      <c r="B98">
        <f>'Global 2025'!C98</f>
        <v>33251665</v>
      </c>
      <c r="D98" t="str">
        <f>'Global 2024'!J97</f>
        <v>Other</v>
      </c>
      <c r="E98">
        <f>'Global 2024'!C97</f>
        <v>31023268</v>
      </c>
      <c r="G98" t="str">
        <f>'Global 2023'!J97</f>
        <v>Other</v>
      </c>
      <c r="H98">
        <f>'Global 2023'!C97</f>
        <v>46497678</v>
      </c>
      <c r="AA98" t="str">
        <f>'Domestic 2025'!N98</f>
        <v>A24</v>
      </c>
      <c r="AB98">
        <f>'Domestic 2025'!F98</f>
        <v>15441733</v>
      </c>
      <c r="AD98" t="str">
        <f>'Domestic 2024'!J97</f>
        <v>IFC Films</v>
      </c>
      <c r="AE98">
        <f>'Domestic 2024'!F97</f>
        <v>10001000</v>
      </c>
      <c r="AG98" t="str">
        <f>'Domestic 2023'!J97</f>
        <v>MGM</v>
      </c>
      <c r="AH98">
        <f>'Domestic 2023'!F97</f>
        <v>12036071</v>
      </c>
      <c r="AJ98" s="12" t="s">
        <v>590</v>
      </c>
      <c r="AK98" s="22">
        <v>89397</v>
      </c>
      <c r="AL98">
        <f t="shared" si="27"/>
        <v>89397</v>
      </c>
      <c r="AM98" s="12" t="s">
        <v>458</v>
      </c>
      <c r="AN98" s="22">
        <v>50696</v>
      </c>
      <c r="AO98">
        <f t="shared" si="28"/>
        <v>50696</v>
      </c>
      <c r="AP98" s="12" t="s">
        <v>2091</v>
      </c>
      <c r="AQ98" s="22">
        <v>17895</v>
      </c>
      <c r="AR98">
        <f t="shared" si="29"/>
        <v>17895</v>
      </c>
      <c r="BA98" t="str">
        <f t="shared" si="30"/>
        <v>Sony Pictures Entertainment</v>
      </c>
      <c r="BB98">
        <f t="shared" si="31"/>
        <v>33251665</v>
      </c>
      <c r="BD98" t="str">
        <f t="shared" si="32"/>
        <v>Other</v>
      </c>
      <c r="BE98">
        <f t="shared" si="33"/>
        <v>31023268</v>
      </c>
      <c r="BG98" t="str">
        <f t="shared" si="34"/>
        <v>Other</v>
      </c>
      <c r="BH98">
        <f t="shared" si="35"/>
        <v>46497678</v>
      </c>
      <c r="BJ98" t="str">
        <f t="shared" si="36"/>
        <v>A24</v>
      </c>
      <c r="BK98">
        <f t="shared" si="37"/>
        <v>15441733</v>
      </c>
      <c r="BM98" t="str">
        <f t="shared" si="38"/>
        <v>IFC Films</v>
      </c>
      <c r="BN98">
        <f t="shared" si="39"/>
        <v>10001000</v>
      </c>
      <c r="BP98" t="str">
        <f t="shared" si="40"/>
        <v>Amazon MGM Studios</v>
      </c>
      <c r="BQ98">
        <f t="shared" si="41"/>
        <v>12036071</v>
      </c>
      <c r="CB98" s="12" t="s">
        <v>669</v>
      </c>
      <c r="CC98" s="22">
        <v>49707</v>
      </c>
      <c r="CD98">
        <f t="shared" si="42"/>
        <v>49707</v>
      </c>
      <c r="CE98" s="12" t="s">
        <v>1471</v>
      </c>
      <c r="CF98" s="22">
        <v>29677</v>
      </c>
      <c r="CG98">
        <f t="shared" si="43"/>
        <v>29677</v>
      </c>
      <c r="CH98" s="12" t="s">
        <v>2173</v>
      </c>
      <c r="CI98" s="22">
        <v>1380</v>
      </c>
      <c r="CJ98">
        <f t="shared" si="44"/>
        <v>1380</v>
      </c>
    </row>
    <row r="99" spans="1:88" x14ac:dyDescent="0.2">
      <c r="A99" t="str">
        <f>'Global 2025'!J99</f>
        <v>Sony Pictures</v>
      </c>
      <c r="B99">
        <f>'Global 2025'!C99</f>
        <v>33129099</v>
      </c>
      <c r="D99" t="str">
        <f>'Global 2024'!J98</f>
        <v>Other</v>
      </c>
      <c r="E99">
        <f>'Global 2024'!C98</f>
        <v>30917972</v>
      </c>
      <c r="G99" t="str">
        <f>'Global 2023'!J98</f>
        <v>Focus Features</v>
      </c>
      <c r="H99">
        <f>'Global 2023'!C98</f>
        <v>45975193</v>
      </c>
      <c r="AA99" t="str">
        <f>'Domestic 2025'!N99</f>
        <v>Searchlight Pictu…</v>
      </c>
      <c r="AB99">
        <f>'Domestic 2025'!F99</f>
        <v>15298844</v>
      </c>
      <c r="AD99" t="str">
        <f>'Domestic 2024'!J98</f>
        <v>Focus Features</v>
      </c>
      <c r="AE99">
        <f>'Domestic 2024'!F98</f>
        <v>9774285</v>
      </c>
      <c r="AG99" t="str">
        <f>'Domestic 2023'!J98</f>
        <v>Angel Studios</v>
      </c>
      <c r="AH99">
        <f>'Domestic 2023'!F98</f>
        <v>11925234</v>
      </c>
      <c r="AJ99" s="12" t="s">
        <v>601</v>
      </c>
      <c r="AK99" s="22">
        <v>72267</v>
      </c>
      <c r="AL99">
        <f t="shared" si="27"/>
        <v>72267</v>
      </c>
      <c r="AM99" s="12" t="s">
        <v>718</v>
      </c>
      <c r="AN99" s="22">
        <v>49704</v>
      </c>
      <c r="AO99">
        <f t="shared" si="28"/>
        <v>49704</v>
      </c>
      <c r="AP99" s="12" t="s">
        <v>2097</v>
      </c>
      <c r="AQ99" s="22">
        <v>15882</v>
      </c>
      <c r="AR99">
        <f t="shared" si="29"/>
        <v>15882</v>
      </c>
      <c r="BA99" t="str">
        <f t="shared" si="30"/>
        <v>Sony Pictures Entertainment</v>
      </c>
      <c r="BB99">
        <f t="shared" si="31"/>
        <v>33129099</v>
      </c>
      <c r="BD99" t="str">
        <f t="shared" si="32"/>
        <v>Other</v>
      </c>
      <c r="BE99">
        <f t="shared" si="33"/>
        <v>30917972</v>
      </c>
      <c r="BG99" t="str">
        <f t="shared" si="34"/>
        <v>NBCUniversal (Comcast)</v>
      </c>
      <c r="BH99">
        <f t="shared" si="35"/>
        <v>45975193</v>
      </c>
      <c r="BJ99" t="str">
        <f t="shared" si="36"/>
        <v>The Walt Disney Company</v>
      </c>
      <c r="BK99">
        <f t="shared" si="37"/>
        <v>15298844</v>
      </c>
      <c r="BM99" t="str">
        <f t="shared" si="38"/>
        <v>NBCUniversal (Comcast)</v>
      </c>
      <c r="BN99">
        <f t="shared" si="39"/>
        <v>9774285</v>
      </c>
      <c r="BP99" t="str">
        <f t="shared" si="40"/>
        <v>Angel Studios</v>
      </c>
      <c r="BQ99">
        <f t="shared" si="41"/>
        <v>11925234</v>
      </c>
      <c r="CB99" s="12" t="s">
        <v>698</v>
      </c>
      <c r="CC99" s="22">
        <v>49703</v>
      </c>
      <c r="CD99">
        <f t="shared" si="42"/>
        <v>49703</v>
      </c>
      <c r="CE99" s="12" t="s">
        <v>1456</v>
      </c>
      <c r="CF99" s="22">
        <v>27332</v>
      </c>
      <c r="CG99">
        <f t="shared" si="43"/>
        <v>27332</v>
      </c>
      <c r="CH99" s="12" t="s">
        <v>2178</v>
      </c>
      <c r="CI99" s="22">
        <v>620</v>
      </c>
      <c r="CJ99">
        <f t="shared" si="44"/>
        <v>620</v>
      </c>
    </row>
    <row r="100" spans="1:88" x14ac:dyDescent="0.2">
      <c r="A100" t="str">
        <f>'Global 2025'!J100</f>
        <v>Other</v>
      </c>
      <c r="B100">
        <f>'Global 2025'!C100</f>
        <v>31114453</v>
      </c>
      <c r="D100" t="str">
        <f>'Global 2024'!J99</f>
        <v>Other</v>
      </c>
      <c r="E100">
        <f>'Global 2024'!C99</f>
        <v>30901538</v>
      </c>
      <c r="G100" t="str">
        <f>'Global 2023'!J99</f>
        <v>Universal</v>
      </c>
      <c r="H100">
        <f>'Global 2023'!C99</f>
        <v>45657745</v>
      </c>
      <c r="AA100" t="str">
        <f>'Domestic 2025'!N100</f>
        <v>Angel Studios</v>
      </c>
      <c r="AB100">
        <f>'Domestic 2025'!F100</f>
        <v>15201662</v>
      </c>
      <c r="AD100" t="str">
        <f>'Domestic 2024'!J99</f>
        <v>Focus Features</v>
      </c>
      <c r="AE100">
        <f>'Domestic 2024'!F99</f>
        <v>9756635</v>
      </c>
      <c r="AG100" t="str">
        <f>'Domestic 2023'!J99</f>
        <v>Angel Studios</v>
      </c>
      <c r="AH100">
        <f>'Domestic 2023'!F99</f>
        <v>11477621</v>
      </c>
      <c r="AJ100" s="12" t="s">
        <v>612</v>
      </c>
      <c r="AK100" s="22">
        <v>67992</v>
      </c>
      <c r="AL100">
        <f t="shared" si="27"/>
        <v>67992</v>
      </c>
      <c r="AM100" s="12" t="s">
        <v>1417</v>
      </c>
      <c r="AN100" s="22">
        <v>47883</v>
      </c>
      <c r="AO100">
        <f t="shared" si="28"/>
        <v>47883</v>
      </c>
      <c r="AP100" s="12" t="s">
        <v>2102</v>
      </c>
      <c r="AQ100" s="22">
        <v>14229</v>
      </c>
      <c r="AR100">
        <f t="shared" si="29"/>
        <v>14229</v>
      </c>
      <c r="BA100" t="str">
        <f t="shared" si="30"/>
        <v>Other</v>
      </c>
      <c r="BB100">
        <f t="shared" si="31"/>
        <v>31114453</v>
      </c>
      <c r="BD100" t="str">
        <f t="shared" si="32"/>
        <v>Other</v>
      </c>
      <c r="BE100">
        <f t="shared" si="33"/>
        <v>30901538</v>
      </c>
      <c r="BG100" t="str">
        <f t="shared" si="34"/>
        <v>NBCUniversal (Comcast)</v>
      </c>
      <c r="BH100">
        <f t="shared" si="35"/>
        <v>45657745</v>
      </c>
      <c r="BJ100" t="str">
        <f t="shared" si="36"/>
        <v>Angel Studios</v>
      </c>
      <c r="BK100">
        <f t="shared" si="37"/>
        <v>15201662</v>
      </c>
      <c r="BM100" t="str">
        <f t="shared" si="38"/>
        <v>NBCUniversal (Comcast)</v>
      </c>
      <c r="BN100">
        <f t="shared" si="39"/>
        <v>9756635</v>
      </c>
      <c r="BP100" t="str">
        <f t="shared" si="40"/>
        <v>Angel Studios</v>
      </c>
      <c r="BQ100">
        <f t="shared" si="41"/>
        <v>11477621</v>
      </c>
      <c r="CB100" s="12" t="s">
        <v>673</v>
      </c>
      <c r="CC100" s="22">
        <v>37729</v>
      </c>
      <c r="CD100">
        <f t="shared" si="42"/>
        <v>37729</v>
      </c>
      <c r="CE100" s="12" t="s">
        <v>1464</v>
      </c>
      <c r="CF100" s="22">
        <v>25267</v>
      </c>
      <c r="CG100">
        <f t="shared" si="43"/>
        <v>25267</v>
      </c>
      <c r="CH100" s="12" t="s">
        <v>834</v>
      </c>
      <c r="CI100" s="22">
        <v>8960217869</v>
      </c>
    </row>
    <row r="101" spans="1:88" x14ac:dyDescent="0.2">
      <c r="A101" t="str">
        <f>'Global 2025'!J101</f>
        <v>Other</v>
      </c>
      <c r="B101">
        <f>'Global 2025'!C101</f>
        <v>30846911</v>
      </c>
      <c r="D101" t="str">
        <f>'Global 2024'!J100</f>
        <v>Other</v>
      </c>
      <c r="E101">
        <f>'Global 2024'!C100</f>
        <v>30800054</v>
      </c>
      <c r="G101" t="str">
        <f>'Global 2023'!J100</f>
        <v>A24</v>
      </c>
      <c r="H101">
        <f>'Global 2023'!C100</f>
        <v>45204449</v>
      </c>
      <c r="AA101" t="str">
        <f>'Domestic 2025'!N101</f>
        <v>Lionsgate</v>
      </c>
      <c r="AB101">
        <f>'Domestic 2025'!F101</f>
        <v>15153346</v>
      </c>
      <c r="AD101" t="str">
        <f>'Domestic 2024'!J100</f>
        <v>Sony Pictures</v>
      </c>
      <c r="AE101">
        <f>'Domestic 2024'!F100</f>
        <v>9511315</v>
      </c>
      <c r="AG101" t="str">
        <f>'Domestic 2023'!J100</f>
        <v>Amazon MGM Studios</v>
      </c>
      <c r="AH101">
        <f>'Domestic 2023'!F100</f>
        <v>11256512</v>
      </c>
      <c r="AJ101" s="12" t="s">
        <v>614</v>
      </c>
      <c r="AK101" s="22">
        <v>67407</v>
      </c>
      <c r="AL101">
        <f t="shared" si="27"/>
        <v>67407</v>
      </c>
      <c r="AM101" s="12" t="s">
        <v>1426</v>
      </c>
      <c r="AN101" s="22">
        <v>41443</v>
      </c>
      <c r="AO101">
        <f t="shared" si="28"/>
        <v>41443</v>
      </c>
      <c r="AP101" s="12" t="s">
        <v>1557</v>
      </c>
      <c r="AQ101" s="22">
        <v>12360</v>
      </c>
      <c r="AR101">
        <f t="shared" si="29"/>
        <v>12360</v>
      </c>
      <c r="BA101" t="str">
        <f t="shared" si="30"/>
        <v>Other</v>
      </c>
      <c r="BB101">
        <f t="shared" si="31"/>
        <v>30846911</v>
      </c>
      <c r="BD101" t="str">
        <f t="shared" si="32"/>
        <v>Other</v>
      </c>
      <c r="BE101">
        <f t="shared" si="33"/>
        <v>30800054</v>
      </c>
      <c r="BG101" t="str">
        <f t="shared" si="34"/>
        <v>A24</v>
      </c>
      <c r="BH101">
        <f t="shared" si="35"/>
        <v>45204449</v>
      </c>
      <c r="BJ101" t="str">
        <f t="shared" si="36"/>
        <v>Lionsgate Studios</v>
      </c>
      <c r="BK101">
        <f t="shared" si="37"/>
        <v>15153346</v>
      </c>
      <c r="BM101" t="str">
        <f t="shared" si="38"/>
        <v>Sony Pictures Entertainment</v>
      </c>
      <c r="BN101">
        <f t="shared" si="39"/>
        <v>9511315</v>
      </c>
      <c r="BP101" t="str">
        <f t="shared" si="40"/>
        <v>Amazon MGM Studios</v>
      </c>
      <c r="BQ101">
        <f t="shared" si="41"/>
        <v>11256512</v>
      </c>
      <c r="CB101" s="12" t="s">
        <v>680</v>
      </c>
      <c r="CC101" s="22">
        <v>33630</v>
      </c>
      <c r="CD101">
        <f t="shared" si="42"/>
        <v>33630</v>
      </c>
      <c r="CE101" s="12" t="s">
        <v>819</v>
      </c>
      <c r="CF101" s="22">
        <v>25090</v>
      </c>
      <c r="CG101">
        <f t="shared" si="43"/>
        <v>25090</v>
      </c>
    </row>
    <row r="102" spans="1:88" x14ac:dyDescent="0.2">
      <c r="A102" t="str">
        <f>'Global 2025'!J102</f>
        <v>Universal</v>
      </c>
      <c r="B102">
        <f>'Global 2025'!C102</f>
        <v>28744167</v>
      </c>
      <c r="D102" t="str">
        <f>'Global 2024'!J101</f>
        <v>Other</v>
      </c>
      <c r="E102">
        <f>'Global 2024'!C101</f>
        <v>30458079</v>
      </c>
      <c r="G102" t="str">
        <f>'Global 2023'!J101</f>
        <v>Other</v>
      </c>
      <c r="H102">
        <f>'Global 2023'!C101</f>
        <v>44718015</v>
      </c>
      <c r="AA102" t="str">
        <f>'Domestic 2025'!N102</f>
        <v>Warner Bros.</v>
      </c>
      <c r="AB102">
        <f>'Domestic 2025'!F102</f>
        <v>14889055</v>
      </c>
      <c r="AD102" t="str">
        <f>'Domestic 2024'!J101</f>
        <v>Fathom Events</v>
      </c>
      <c r="AE102">
        <f>'Domestic 2024'!F101</f>
        <v>9482744</v>
      </c>
      <c r="AG102" t="str">
        <f>'Domestic 2023'!J101</f>
        <v>A24</v>
      </c>
      <c r="AH102">
        <f>'Domestic 2023'!F101</f>
        <v>10950663</v>
      </c>
      <c r="AJ102" s="12" t="s">
        <v>625</v>
      </c>
      <c r="AK102" s="22">
        <v>65182</v>
      </c>
      <c r="AL102">
        <f t="shared" si="27"/>
        <v>65182</v>
      </c>
      <c r="AM102" s="12" t="s">
        <v>1435</v>
      </c>
      <c r="AN102" s="22">
        <v>38254</v>
      </c>
      <c r="AO102">
        <f t="shared" si="28"/>
        <v>38254</v>
      </c>
      <c r="AP102" s="12" t="s">
        <v>2139</v>
      </c>
      <c r="AQ102" s="22">
        <v>5887</v>
      </c>
      <c r="AR102">
        <f t="shared" si="29"/>
        <v>5887</v>
      </c>
      <c r="BA102" t="str">
        <f t="shared" si="30"/>
        <v>NBCUniversal (Comcast)</v>
      </c>
      <c r="BB102">
        <f t="shared" si="31"/>
        <v>28744167</v>
      </c>
      <c r="BD102" t="str">
        <f t="shared" si="32"/>
        <v>Other</v>
      </c>
      <c r="BE102">
        <f t="shared" si="33"/>
        <v>30458079</v>
      </c>
      <c r="BG102" t="str">
        <f t="shared" si="34"/>
        <v>Other</v>
      </c>
      <c r="BH102">
        <f t="shared" si="35"/>
        <v>44718015</v>
      </c>
      <c r="BJ102" t="str">
        <f t="shared" si="36"/>
        <v>Warner Bros. Discovery</v>
      </c>
      <c r="BK102">
        <f t="shared" si="37"/>
        <v>14889055</v>
      </c>
      <c r="BM102" t="str">
        <f t="shared" si="38"/>
        <v>Fathom Events</v>
      </c>
      <c r="BN102">
        <f t="shared" si="39"/>
        <v>9482744</v>
      </c>
      <c r="BP102" t="str">
        <f t="shared" si="40"/>
        <v>A24</v>
      </c>
      <c r="BQ102">
        <f t="shared" si="41"/>
        <v>10950663</v>
      </c>
      <c r="CB102" s="12" t="s">
        <v>688</v>
      </c>
      <c r="CC102" s="22">
        <v>30755</v>
      </c>
      <c r="CD102">
        <f t="shared" si="42"/>
        <v>30755</v>
      </c>
      <c r="CE102" s="12" t="s">
        <v>1475</v>
      </c>
      <c r="CF102" s="22">
        <v>22011</v>
      </c>
      <c r="CG102">
        <f t="shared" si="43"/>
        <v>22011</v>
      </c>
    </row>
    <row r="103" spans="1:88" x14ac:dyDescent="0.2">
      <c r="A103" t="str">
        <f>'Global 2025'!J103</f>
        <v>Other</v>
      </c>
      <c r="B103">
        <f>'Global 2025'!C103</f>
        <v>27968598</v>
      </c>
      <c r="D103" t="str">
        <f>'Global 2024'!J102</f>
        <v>ShowBiz Direct</v>
      </c>
      <c r="E103">
        <f>'Global 2024'!C102</f>
        <v>30107173</v>
      </c>
      <c r="G103" t="str">
        <f>'Global 2023'!J102</f>
        <v>AMC Theatres Dist…</v>
      </c>
      <c r="H103">
        <f>'Global 2023'!C102</f>
        <v>43989684</v>
      </c>
      <c r="AA103" t="str">
        <f>'Domestic 2025'!N103</f>
        <v>Sony Pictures Cla…</v>
      </c>
      <c r="AB103">
        <f>'Domestic 2025'!F103</f>
        <v>14296489</v>
      </c>
      <c r="AD103" t="str">
        <f>'Domestic 2024'!J102</f>
        <v>Lionsgate</v>
      </c>
      <c r="AE103">
        <f>'Domestic 2024'!F102</f>
        <v>9275659</v>
      </c>
      <c r="AG103" t="str">
        <f>'Domestic 2023'!J102</f>
        <v>Sony Pictures</v>
      </c>
      <c r="AH103">
        <f>'Domestic 2023'!F102</f>
        <v>10932037</v>
      </c>
      <c r="AJ103" s="12" t="s">
        <v>623</v>
      </c>
      <c r="AK103" s="22">
        <v>60970</v>
      </c>
      <c r="AL103">
        <f t="shared" si="27"/>
        <v>60970</v>
      </c>
      <c r="AM103" s="12" t="s">
        <v>1439</v>
      </c>
      <c r="AN103" s="22">
        <v>36878</v>
      </c>
      <c r="AO103">
        <f t="shared" si="28"/>
        <v>36878</v>
      </c>
      <c r="AP103" s="12" t="s">
        <v>2143</v>
      </c>
      <c r="AQ103" s="22">
        <v>5729</v>
      </c>
      <c r="AR103">
        <f t="shared" si="29"/>
        <v>5729</v>
      </c>
      <c r="BA103" t="str">
        <f t="shared" si="30"/>
        <v>Other</v>
      </c>
      <c r="BB103">
        <f t="shared" si="31"/>
        <v>27968598</v>
      </c>
      <c r="BD103" t="str">
        <f t="shared" si="32"/>
        <v>ShowBiz Direct</v>
      </c>
      <c r="BE103">
        <f t="shared" si="33"/>
        <v>30107173</v>
      </c>
      <c r="BG103" t="str">
        <f t="shared" si="34"/>
        <v>AMC Theatres Distribution</v>
      </c>
      <c r="BH103">
        <f t="shared" si="35"/>
        <v>43989684</v>
      </c>
      <c r="BJ103" t="str">
        <f t="shared" si="36"/>
        <v>Sony Pictures Entertainment</v>
      </c>
      <c r="BK103">
        <f t="shared" si="37"/>
        <v>14296489</v>
      </c>
      <c r="BM103" t="str">
        <f t="shared" si="38"/>
        <v>Lionsgate Studios</v>
      </c>
      <c r="BN103">
        <f t="shared" si="39"/>
        <v>9275659</v>
      </c>
      <c r="BP103" t="str">
        <f t="shared" si="40"/>
        <v>Sony Pictures Entertainment</v>
      </c>
      <c r="BQ103">
        <f t="shared" si="41"/>
        <v>10932037</v>
      </c>
      <c r="CB103" s="12" t="s">
        <v>692</v>
      </c>
      <c r="CC103" s="22">
        <v>29694</v>
      </c>
      <c r="CD103">
        <f t="shared" si="42"/>
        <v>29694</v>
      </c>
      <c r="CE103" s="12" t="s">
        <v>1483</v>
      </c>
      <c r="CF103" s="22">
        <v>19900</v>
      </c>
      <c r="CG103">
        <f t="shared" si="43"/>
        <v>19900</v>
      </c>
    </row>
    <row r="104" spans="1:88" x14ac:dyDescent="0.2">
      <c r="A104" t="str">
        <f>'Global 2025'!J104</f>
        <v>Universal</v>
      </c>
      <c r="B104">
        <f>'Global 2025'!C104</f>
        <v>27834512</v>
      </c>
      <c r="D104" t="str">
        <f>'Global 2024'!J103</f>
        <v>Lionsgate</v>
      </c>
      <c r="E104">
        <f>'Global 2024'!C103</f>
        <v>29768915</v>
      </c>
      <c r="G104" t="str">
        <f>'Global 2023'!J103</f>
        <v>Neon</v>
      </c>
      <c r="H104">
        <f>'Global 2023'!C103</f>
        <v>43601123</v>
      </c>
      <c r="AA104" t="str">
        <f>'Domestic 2025'!N104</f>
        <v>Universal</v>
      </c>
      <c r="AB104">
        <f>'Domestic 2025'!F104</f>
        <v>13555185</v>
      </c>
      <c r="AD104" t="str">
        <f>'Domestic 2024'!J103</f>
        <v>A24</v>
      </c>
      <c r="AE104">
        <f>'Domestic 2024'!F103</f>
        <v>9186495</v>
      </c>
      <c r="AG104" t="str">
        <f>'Domestic 2023'!J103</f>
        <v>Neon</v>
      </c>
      <c r="AH104">
        <f>'Domestic 2023'!F103</f>
        <v>10778480</v>
      </c>
      <c r="AJ104" s="12" t="s">
        <v>636</v>
      </c>
      <c r="AK104" s="22">
        <v>53478</v>
      </c>
      <c r="AL104">
        <f t="shared" si="27"/>
        <v>53478</v>
      </c>
      <c r="AM104" s="12" t="s">
        <v>1445</v>
      </c>
      <c r="AN104" s="22">
        <v>35040</v>
      </c>
      <c r="AO104">
        <f t="shared" si="28"/>
        <v>35040</v>
      </c>
      <c r="AP104" s="12" t="s">
        <v>773</v>
      </c>
      <c r="AQ104" s="22">
        <v>5219</v>
      </c>
      <c r="AR104">
        <f t="shared" si="29"/>
        <v>5219</v>
      </c>
      <c r="BA104" t="str">
        <f t="shared" si="30"/>
        <v>NBCUniversal (Comcast)</v>
      </c>
      <c r="BB104">
        <f t="shared" si="31"/>
        <v>27834512</v>
      </c>
      <c r="BD104" t="str">
        <f t="shared" si="32"/>
        <v>Lionsgate Studios</v>
      </c>
      <c r="BE104">
        <f t="shared" si="33"/>
        <v>29768915</v>
      </c>
      <c r="BG104" t="str">
        <f t="shared" si="34"/>
        <v>Neon</v>
      </c>
      <c r="BH104">
        <f t="shared" si="35"/>
        <v>43601123</v>
      </c>
      <c r="BJ104" t="str">
        <f t="shared" si="36"/>
        <v>NBCUniversal (Comcast)</v>
      </c>
      <c r="BK104">
        <f t="shared" si="37"/>
        <v>13555185</v>
      </c>
      <c r="BM104" t="str">
        <f t="shared" si="38"/>
        <v>A24</v>
      </c>
      <c r="BN104">
        <f t="shared" si="39"/>
        <v>9186495</v>
      </c>
      <c r="BP104" t="str">
        <f t="shared" si="40"/>
        <v>Neon</v>
      </c>
      <c r="BQ104">
        <f t="shared" si="41"/>
        <v>10778480</v>
      </c>
      <c r="CB104" s="12" t="s">
        <v>718</v>
      </c>
      <c r="CC104" s="22">
        <v>26762</v>
      </c>
      <c r="CD104">
        <f t="shared" si="42"/>
        <v>26762</v>
      </c>
      <c r="CE104" s="12" t="s">
        <v>1506</v>
      </c>
      <c r="CF104" s="22">
        <v>15389</v>
      </c>
      <c r="CG104">
        <f t="shared" si="43"/>
        <v>15389</v>
      </c>
    </row>
    <row r="105" spans="1:88" x14ac:dyDescent="0.2">
      <c r="A105" t="str">
        <f>'Global 2025'!J105</f>
        <v>Other</v>
      </c>
      <c r="B105">
        <f>'Global 2025'!C105</f>
        <v>27028224</v>
      </c>
      <c r="D105" t="str">
        <f>'Global 2024'!J104</f>
        <v>Other</v>
      </c>
      <c r="E105">
        <f>'Global 2024'!C104</f>
        <v>29663607</v>
      </c>
      <c r="G105" t="str">
        <f>'Global 2023'!J104</f>
        <v>A24</v>
      </c>
      <c r="H105">
        <f>'Global 2023'!C104</f>
        <v>42748888</v>
      </c>
      <c r="AA105" t="str">
        <f>'Domestic 2025'!N105</f>
        <v>A24</v>
      </c>
      <c r="AB105">
        <f>'Domestic 2025'!F105</f>
        <v>12519487</v>
      </c>
      <c r="AD105" t="str">
        <f>'Domestic 2024'!J104</f>
        <v>Magnolia Pictures</v>
      </c>
      <c r="AE105">
        <f>'Domestic 2024'!F104</f>
        <v>9002073</v>
      </c>
      <c r="AG105" t="str">
        <f>'Domestic 2023'!J104</f>
        <v>Sony Pictures</v>
      </c>
      <c r="AH105">
        <f>'Domestic 2023'!F104</f>
        <v>10458331</v>
      </c>
      <c r="AJ105" s="12" t="s">
        <v>669</v>
      </c>
      <c r="AK105" s="22">
        <v>49707</v>
      </c>
      <c r="AL105">
        <f t="shared" si="27"/>
        <v>49707</v>
      </c>
      <c r="AM105" s="12" t="s">
        <v>742</v>
      </c>
      <c r="AN105" s="22">
        <v>30815</v>
      </c>
      <c r="AO105">
        <f t="shared" si="28"/>
        <v>30815</v>
      </c>
      <c r="AP105" s="12" t="s">
        <v>2154</v>
      </c>
      <c r="AQ105" s="22">
        <v>3865</v>
      </c>
      <c r="AR105">
        <f t="shared" si="29"/>
        <v>3865</v>
      </c>
      <c r="BA105" t="str">
        <f t="shared" si="30"/>
        <v>Other</v>
      </c>
      <c r="BB105">
        <f t="shared" si="31"/>
        <v>27028224</v>
      </c>
      <c r="BD105" t="str">
        <f t="shared" si="32"/>
        <v>Other</v>
      </c>
      <c r="BE105">
        <f t="shared" si="33"/>
        <v>29663607</v>
      </c>
      <c r="BG105" t="str">
        <f t="shared" si="34"/>
        <v>A24</v>
      </c>
      <c r="BH105">
        <f t="shared" si="35"/>
        <v>42748888</v>
      </c>
      <c r="BJ105" t="str">
        <f t="shared" si="36"/>
        <v>A24</v>
      </c>
      <c r="BK105">
        <f t="shared" si="37"/>
        <v>12519487</v>
      </c>
      <c r="BM105" t="str">
        <f t="shared" si="38"/>
        <v>Magnolia Pictures</v>
      </c>
      <c r="BN105">
        <f t="shared" si="39"/>
        <v>9002073</v>
      </c>
      <c r="BP105" t="str">
        <f t="shared" si="40"/>
        <v>Sony Pictures Entertainment</v>
      </c>
      <c r="BQ105">
        <f t="shared" si="41"/>
        <v>10458331</v>
      </c>
      <c r="CB105" s="12" t="s">
        <v>702</v>
      </c>
      <c r="CC105" s="22">
        <v>25185</v>
      </c>
      <c r="CD105">
        <f t="shared" si="42"/>
        <v>25185</v>
      </c>
      <c r="CE105" s="12" t="s">
        <v>1499</v>
      </c>
      <c r="CF105" s="22">
        <v>14446</v>
      </c>
      <c r="CG105">
        <f t="shared" si="43"/>
        <v>14446</v>
      </c>
    </row>
    <row r="106" spans="1:88" x14ac:dyDescent="0.2">
      <c r="A106" t="str">
        <f>'Global 2025'!J106</f>
        <v>Searchlight Pictu…</v>
      </c>
      <c r="B106">
        <f>'Global 2025'!C106</f>
        <v>26758365</v>
      </c>
      <c r="D106" t="str">
        <f>'Global 2024'!J105</f>
        <v>Paramount Pictures</v>
      </c>
      <c r="E106">
        <f>'Global 2024'!C105</f>
        <v>29656703</v>
      </c>
      <c r="G106" t="str">
        <f>'Global 2023'!J105</f>
        <v>Paramount Pictures</v>
      </c>
      <c r="H106">
        <f>'Global 2023'!C105</f>
        <v>40480875</v>
      </c>
      <c r="AA106" t="str">
        <f>'Domestic 2025'!N106</f>
        <v>Yash Raj Films</v>
      </c>
      <c r="AB106">
        <f>'Domestic 2025'!F106</f>
        <v>12400000</v>
      </c>
      <c r="AD106" t="str">
        <f>'Domestic 2024'!J105</f>
        <v>Warner Bros.</v>
      </c>
      <c r="AE106">
        <f>'Domestic 2024'!F105</f>
        <v>8755502</v>
      </c>
      <c r="AG106" t="str">
        <f>'Domestic 2023'!J105</f>
        <v>Sony Pictures</v>
      </c>
      <c r="AH106">
        <f>'Domestic 2023'!F105</f>
        <v>10451167</v>
      </c>
      <c r="AJ106" s="12" t="s">
        <v>698</v>
      </c>
      <c r="AK106" s="22">
        <v>49703</v>
      </c>
      <c r="AL106">
        <f t="shared" si="27"/>
        <v>49703</v>
      </c>
      <c r="AM106" s="12" t="s">
        <v>755</v>
      </c>
      <c r="AN106" s="22">
        <v>30007</v>
      </c>
      <c r="AO106">
        <f t="shared" si="28"/>
        <v>30007</v>
      </c>
      <c r="AP106" s="12" t="s">
        <v>2159</v>
      </c>
      <c r="AQ106" s="22">
        <v>3440</v>
      </c>
      <c r="AR106">
        <f t="shared" si="29"/>
        <v>3440</v>
      </c>
      <c r="BA106" t="str">
        <f t="shared" si="30"/>
        <v>The Walt Disney Company</v>
      </c>
      <c r="BB106">
        <f t="shared" si="31"/>
        <v>26758365</v>
      </c>
      <c r="BD106" t="str">
        <f t="shared" si="32"/>
        <v>Paramount Skydance</v>
      </c>
      <c r="BE106">
        <f t="shared" si="33"/>
        <v>29656703</v>
      </c>
      <c r="BG106" t="str">
        <f t="shared" si="34"/>
        <v>Paramount Skydance</v>
      </c>
      <c r="BH106">
        <f t="shared" si="35"/>
        <v>40480875</v>
      </c>
      <c r="BJ106" t="str">
        <f t="shared" si="36"/>
        <v>Yash Raj Films</v>
      </c>
      <c r="BK106">
        <f t="shared" si="37"/>
        <v>12400000</v>
      </c>
      <c r="BM106" t="str">
        <f t="shared" si="38"/>
        <v>Warner Bros. Discovery</v>
      </c>
      <c r="BN106">
        <f t="shared" si="39"/>
        <v>8755502</v>
      </c>
      <c r="BP106" t="str">
        <f t="shared" si="40"/>
        <v>Sony Pictures Entertainment</v>
      </c>
      <c r="BQ106">
        <f t="shared" si="41"/>
        <v>10451167</v>
      </c>
      <c r="CB106" s="12" t="s">
        <v>726</v>
      </c>
      <c r="CC106" s="22">
        <v>17310</v>
      </c>
      <c r="CD106">
        <f t="shared" si="42"/>
        <v>17310</v>
      </c>
      <c r="CE106" s="12" t="s">
        <v>1503</v>
      </c>
      <c r="CF106" s="22">
        <v>12830</v>
      </c>
      <c r="CG106">
        <f t="shared" si="43"/>
        <v>12830</v>
      </c>
    </row>
    <row r="107" spans="1:88" x14ac:dyDescent="0.2">
      <c r="A107" t="str">
        <f>'Global 2025'!J107</f>
        <v>Lionsgate</v>
      </c>
      <c r="B107">
        <f>'Global 2025'!C107</f>
        <v>26381670</v>
      </c>
      <c r="D107" t="str">
        <f>'Global 2024'!J106</f>
        <v>Other</v>
      </c>
      <c r="E107">
        <f>'Global 2024'!C106</f>
        <v>29333812</v>
      </c>
      <c r="G107" t="str">
        <f>'Global 2023'!J106</f>
        <v>Other</v>
      </c>
      <c r="H107">
        <f>'Global 2023'!C106</f>
        <v>40388834</v>
      </c>
      <c r="AA107" t="str">
        <f>'Domestic 2025'!N107</f>
        <v>Fathom Entertainm…</v>
      </c>
      <c r="AB107">
        <f>'Domestic 2025'!F107</f>
        <v>12360095</v>
      </c>
      <c r="AD107" t="str">
        <f>'Domestic 2024'!J106</f>
        <v>A24</v>
      </c>
      <c r="AE107">
        <f>'Domestic 2024'!F106</f>
        <v>8112670</v>
      </c>
      <c r="AG107" t="str">
        <f>'Domestic 2023'!J106</f>
        <v>Searchlight Pictu…</v>
      </c>
      <c r="AH107">
        <f>'Domestic 2023'!F106</f>
        <v>10269036</v>
      </c>
      <c r="AJ107" s="12" t="s">
        <v>651</v>
      </c>
      <c r="AK107" s="22">
        <v>46810</v>
      </c>
      <c r="AL107">
        <f t="shared" si="27"/>
        <v>46810</v>
      </c>
      <c r="AM107" s="12" t="s">
        <v>1471</v>
      </c>
      <c r="AN107" s="22">
        <v>29677</v>
      </c>
      <c r="AO107">
        <f t="shared" si="28"/>
        <v>29677</v>
      </c>
      <c r="AP107" s="12" t="s">
        <v>2162</v>
      </c>
      <c r="AQ107" s="22">
        <v>3244</v>
      </c>
      <c r="AR107">
        <f t="shared" si="29"/>
        <v>3244</v>
      </c>
      <c r="BA107" t="str">
        <f t="shared" si="30"/>
        <v>Lionsgate Studios</v>
      </c>
      <c r="BB107">
        <f t="shared" si="31"/>
        <v>26381670</v>
      </c>
      <c r="BD107" t="str">
        <f t="shared" si="32"/>
        <v>Other</v>
      </c>
      <c r="BE107">
        <f t="shared" si="33"/>
        <v>29333812</v>
      </c>
      <c r="BG107" t="str">
        <f t="shared" si="34"/>
        <v>Other</v>
      </c>
      <c r="BH107">
        <f t="shared" si="35"/>
        <v>40388834</v>
      </c>
      <c r="BJ107" t="str">
        <f t="shared" si="36"/>
        <v>Fathom Entertainment</v>
      </c>
      <c r="BK107">
        <f t="shared" si="37"/>
        <v>12360095</v>
      </c>
      <c r="BM107" t="str">
        <f t="shared" si="38"/>
        <v>A24</v>
      </c>
      <c r="BN107">
        <f t="shared" si="39"/>
        <v>8112670</v>
      </c>
      <c r="BP107" t="str">
        <f t="shared" si="40"/>
        <v>The Walt Disney Company</v>
      </c>
      <c r="BQ107">
        <f t="shared" si="41"/>
        <v>10269036</v>
      </c>
      <c r="CB107" s="12" t="s">
        <v>732</v>
      </c>
      <c r="CC107" s="22">
        <v>16056</v>
      </c>
      <c r="CD107">
        <f t="shared" si="42"/>
        <v>16056</v>
      </c>
      <c r="CE107" s="12" t="s">
        <v>154</v>
      </c>
      <c r="CF107" s="22">
        <v>12513</v>
      </c>
      <c r="CG107">
        <f t="shared" si="43"/>
        <v>12513</v>
      </c>
    </row>
    <row r="108" spans="1:88" x14ac:dyDescent="0.2">
      <c r="A108" t="str">
        <f>'Global 2025'!J108</f>
        <v>GKIDS</v>
      </c>
      <c r="B108">
        <f>'Global 2025'!C108</f>
        <v>26032533</v>
      </c>
      <c r="D108" t="str">
        <f>'Global 2024'!J107</f>
        <v>Other</v>
      </c>
      <c r="E108">
        <f>'Global 2024'!C107</f>
        <v>27792570</v>
      </c>
      <c r="G108" t="str">
        <f>'Global 2023'!J107</f>
        <v>Other</v>
      </c>
      <c r="H108">
        <f>'Global 2023'!C107</f>
        <v>38864948</v>
      </c>
      <c r="AA108" t="str">
        <f>'Domestic 2025'!N108</f>
        <v>Fathom Entertainm…</v>
      </c>
      <c r="AB108">
        <f>'Domestic 2025'!F108</f>
        <v>11686132</v>
      </c>
      <c r="AD108" t="str">
        <f>'Domestic 2024'!J107</f>
        <v>Crunchyroll</v>
      </c>
      <c r="AE108">
        <f>'Domestic 2024'!F107</f>
        <v>8110042</v>
      </c>
      <c r="AG108" t="str">
        <f>'Domestic 2023'!J107</f>
        <v>Walt Disney</v>
      </c>
      <c r="AH108">
        <f>'Domestic 2023'!F107</f>
        <v>10251956</v>
      </c>
      <c r="AJ108" s="12" t="s">
        <v>673</v>
      </c>
      <c r="AK108" s="22">
        <v>37729</v>
      </c>
      <c r="AL108">
        <f t="shared" si="27"/>
        <v>37729</v>
      </c>
      <c r="AM108" s="12" t="s">
        <v>1456</v>
      </c>
      <c r="AN108" s="22">
        <v>27332</v>
      </c>
      <c r="AO108">
        <f t="shared" si="28"/>
        <v>27332</v>
      </c>
      <c r="AP108" s="12" t="s">
        <v>2173</v>
      </c>
      <c r="AQ108" s="22">
        <v>1380</v>
      </c>
      <c r="AR108">
        <f t="shared" si="29"/>
        <v>1380</v>
      </c>
      <c r="BA108" t="str">
        <f t="shared" si="30"/>
        <v>GKIDS</v>
      </c>
      <c r="BB108">
        <f t="shared" si="31"/>
        <v>26032533</v>
      </c>
      <c r="BD108" t="str">
        <f t="shared" si="32"/>
        <v>Other</v>
      </c>
      <c r="BE108">
        <f t="shared" si="33"/>
        <v>27792570</v>
      </c>
      <c r="BG108" t="str">
        <f t="shared" si="34"/>
        <v>Other</v>
      </c>
      <c r="BH108">
        <f t="shared" si="35"/>
        <v>38864948</v>
      </c>
      <c r="BJ108" t="str">
        <f t="shared" si="36"/>
        <v>Fathom Entertainment</v>
      </c>
      <c r="BK108">
        <f t="shared" si="37"/>
        <v>11686132</v>
      </c>
      <c r="BM108" t="str">
        <f t="shared" si="38"/>
        <v>Sony Pictures Entertainment</v>
      </c>
      <c r="BN108">
        <f t="shared" si="39"/>
        <v>8110042</v>
      </c>
      <c r="BP108" t="str">
        <f t="shared" si="40"/>
        <v>The Walt Disney Company</v>
      </c>
      <c r="BQ108">
        <f t="shared" si="41"/>
        <v>10251956</v>
      </c>
      <c r="CB108" s="12" t="s">
        <v>734</v>
      </c>
      <c r="CC108" s="22">
        <v>16000</v>
      </c>
      <c r="CD108">
        <f t="shared" si="42"/>
        <v>16000</v>
      </c>
      <c r="CE108" s="12" t="s">
        <v>773</v>
      </c>
      <c r="CF108" s="22">
        <v>11507</v>
      </c>
      <c r="CG108">
        <f t="shared" si="43"/>
        <v>11507</v>
      </c>
    </row>
    <row r="109" spans="1:88" x14ac:dyDescent="0.2">
      <c r="A109" t="str">
        <f>'Global 2025'!J109</f>
        <v>Fathom Entertainm…</v>
      </c>
      <c r="B109">
        <f>'Global 2025'!C109</f>
        <v>25064897</v>
      </c>
      <c r="D109" t="str">
        <f>'Global 2024'!J108</f>
        <v>Other</v>
      </c>
      <c r="E109">
        <f>'Global 2024'!C108</f>
        <v>27300000</v>
      </c>
      <c r="G109" t="str">
        <f>'Global 2023'!J108</f>
        <v>Focus Features</v>
      </c>
      <c r="H109">
        <f>'Global 2023'!C108</f>
        <v>38831076</v>
      </c>
      <c r="AA109" t="str">
        <f>'Domestic 2025'!N109</f>
        <v>Amazon MGM Studios</v>
      </c>
      <c r="AB109">
        <f>'Domestic 2025'!F109</f>
        <v>11675627</v>
      </c>
      <c r="AD109" t="str">
        <f>'Domestic 2024'!J108</f>
        <v>A24</v>
      </c>
      <c r="AE109">
        <f>'Domestic 2024'!F108</f>
        <v>7830385</v>
      </c>
      <c r="AG109" t="str">
        <f>'Domestic 2023'!J108</f>
        <v>Warner Bros.</v>
      </c>
      <c r="AH109">
        <f>'Domestic 2023'!F108</f>
        <v>9011251</v>
      </c>
      <c r="AJ109" s="12" t="s">
        <v>680</v>
      </c>
      <c r="AK109" s="22">
        <v>33630</v>
      </c>
      <c r="AL109">
        <f t="shared" si="27"/>
        <v>33630</v>
      </c>
      <c r="AM109" s="12" t="s">
        <v>1464</v>
      </c>
      <c r="AN109" s="22">
        <v>25267</v>
      </c>
      <c r="AO109">
        <f t="shared" si="28"/>
        <v>25267</v>
      </c>
      <c r="AP109" s="12" t="s">
        <v>2178</v>
      </c>
      <c r="AQ109" s="22">
        <v>620</v>
      </c>
      <c r="AR109">
        <f t="shared" si="29"/>
        <v>620</v>
      </c>
      <c r="BA109" t="str">
        <f t="shared" si="30"/>
        <v>Fathom Entertainment</v>
      </c>
      <c r="BB109">
        <f t="shared" si="31"/>
        <v>25064897</v>
      </c>
      <c r="BD109" t="str">
        <f t="shared" si="32"/>
        <v>Other</v>
      </c>
      <c r="BE109">
        <f t="shared" si="33"/>
        <v>27300000</v>
      </c>
      <c r="BG109" t="str">
        <f t="shared" si="34"/>
        <v>NBCUniversal (Comcast)</v>
      </c>
      <c r="BH109">
        <f t="shared" si="35"/>
        <v>38831076</v>
      </c>
      <c r="BJ109" t="str">
        <f t="shared" si="36"/>
        <v>Amazon MGM Studios</v>
      </c>
      <c r="BK109">
        <f t="shared" si="37"/>
        <v>11675627</v>
      </c>
      <c r="BM109" t="str">
        <f t="shared" si="38"/>
        <v>A24</v>
      </c>
      <c r="BN109">
        <f t="shared" si="39"/>
        <v>7830385</v>
      </c>
      <c r="BP109" t="str">
        <f t="shared" si="40"/>
        <v>Warner Bros. Discovery</v>
      </c>
      <c r="BQ109">
        <f t="shared" si="41"/>
        <v>9011251</v>
      </c>
      <c r="CB109" s="12" t="s">
        <v>742</v>
      </c>
      <c r="CC109" s="22">
        <v>14439</v>
      </c>
      <c r="CD109">
        <f t="shared" si="42"/>
        <v>14439</v>
      </c>
      <c r="CE109" s="12" t="s">
        <v>1513</v>
      </c>
      <c r="CF109" s="22">
        <v>11355</v>
      </c>
      <c r="CG109">
        <f t="shared" si="43"/>
        <v>11355</v>
      </c>
    </row>
    <row r="110" spans="1:88" x14ac:dyDescent="0.2">
      <c r="A110" t="str">
        <f>'Global 2025'!J110</f>
        <v>Focus Features</v>
      </c>
      <c r="B110">
        <f>'Global 2025'!C110</f>
        <v>24823454</v>
      </c>
      <c r="D110" t="str">
        <f>'Global 2024'!J109</f>
        <v>Sony Pictures Cla…</v>
      </c>
      <c r="E110">
        <f>'Global 2024'!C109</f>
        <v>27183007</v>
      </c>
      <c r="G110" t="str">
        <f>'Global 2023'!J109</f>
        <v>Lionsgate</v>
      </c>
      <c r="H110">
        <f>'Global 2023'!C109</f>
        <v>37917985</v>
      </c>
      <c r="AA110" t="str">
        <f>'Domestic 2025'!N110</f>
        <v>A24</v>
      </c>
      <c r="AB110">
        <f>'Domestic 2025'!F110</f>
        <v>11411388</v>
      </c>
      <c r="AD110" t="str">
        <f>'Domestic 2024'!J109</f>
        <v>Neon</v>
      </c>
      <c r="AE110">
        <f>'Domestic 2024'!F109</f>
        <v>7771550</v>
      </c>
      <c r="AG110" t="str">
        <f>'Domestic 2023'!J109</f>
        <v>Pantelion Films</v>
      </c>
      <c r="AH110">
        <f>'Domestic 2023'!F109</f>
        <v>8636299</v>
      </c>
      <c r="AJ110" s="12" t="s">
        <v>688</v>
      </c>
      <c r="AK110" s="22">
        <v>30755</v>
      </c>
      <c r="AL110">
        <f t="shared" si="27"/>
        <v>30755</v>
      </c>
      <c r="AM110" s="12" t="s">
        <v>819</v>
      </c>
      <c r="AN110" s="22">
        <v>25090</v>
      </c>
      <c r="AO110">
        <f t="shared" si="28"/>
        <v>25090</v>
      </c>
      <c r="AP110" s="12" t="s">
        <v>834</v>
      </c>
      <c r="AQ110" s="22">
        <v>8960217869</v>
      </c>
      <c r="BA110" t="str">
        <f t="shared" si="30"/>
        <v>NBCUniversal (Comcast)</v>
      </c>
      <c r="BB110">
        <f t="shared" si="31"/>
        <v>24823454</v>
      </c>
      <c r="BD110" t="str">
        <f t="shared" si="32"/>
        <v>Sony Pictures Entertainment</v>
      </c>
      <c r="BE110">
        <f t="shared" si="33"/>
        <v>27183007</v>
      </c>
      <c r="BG110" t="str">
        <f t="shared" si="34"/>
        <v>Lionsgate Studios</v>
      </c>
      <c r="BH110">
        <f t="shared" si="35"/>
        <v>37917985</v>
      </c>
      <c r="BJ110" t="str">
        <f t="shared" si="36"/>
        <v>A24</v>
      </c>
      <c r="BK110">
        <f t="shared" si="37"/>
        <v>11411388</v>
      </c>
      <c r="BM110" t="str">
        <f t="shared" si="38"/>
        <v>Neon</v>
      </c>
      <c r="BN110">
        <f t="shared" si="39"/>
        <v>7771550</v>
      </c>
      <c r="BP110" t="str">
        <f t="shared" si="40"/>
        <v>Pantelion Films</v>
      </c>
      <c r="BQ110">
        <f t="shared" si="41"/>
        <v>8636299</v>
      </c>
      <c r="CB110" s="12" t="s">
        <v>753</v>
      </c>
      <c r="CC110" s="22">
        <v>12000</v>
      </c>
      <c r="CD110">
        <f t="shared" si="42"/>
        <v>12000</v>
      </c>
      <c r="CE110" s="12" t="s">
        <v>1515</v>
      </c>
      <c r="CF110" s="22">
        <v>11251</v>
      </c>
      <c r="CG110">
        <f t="shared" si="43"/>
        <v>11251</v>
      </c>
    </row>
    <row r="111" spans="1:88" x14ac:dyDescent="0.2">
      <c r="A111" t="str">
        <f>'Global 2025'!J111</f>
        <v>Netflix</v>
      </c>
      <c r="B111">
        <f>'Global 2025'!C111</f>
        <v>24608337</v>
      </c>
      <c r="D111" t="str">
        <f>'Global 2024'!J110</f>
        <v>Other</v>
      </c>
      <c r="E111">
        <f>'Global 2024'!C110</f>
        <v>25956985</v>
      </c>
      <c r="G111" t="str">
        <f>'Global 2023'!J110</f>
        <v>Other</v>
      </c>
      <c r="H111">
        <f>'Global 2023'!C110</f>
        <v>37475850</v>
      </c>
      <c r="AA111" t="str">
        <f>'Domestic 2025'!N111</f>
        <v>Focus Features</v>
      </c>
      <c r="AB111">
        <f>'Domestic 2025'!F111</f>
        <v>10898125</v>
      </c>
      <c r="AD111" t="str">
        <f>'Domestic 2024'!J110</f>
        <v>Fathom Events</v>
      </c>
      <c r="AE111">
        <f>'Domestic 2024'!F110</f>
        <v>7729064</v>
      </c>
      <c r="AG111" t="str">
        <f>'Domestic 2023'!J110</f>
        <v>Prathyangira Cine…</v>
      </c>
      <c r="AH111">
        <f>'Domestic 2023'!F110</f>
        <v>8268986</v>
      </c>
      <c r="AJ111" s="12" t="s">
        <v>692</v>
      </c>
      <c r="AK111" s="22">
        <v>29694</v>
      </c>
      <c r="AL111">
        <f t="shared" si="27"/>
        <v>29694</v>
      </c>
      <c r="AM111" s="12" t="s">
        <v>1475</v>
      </c>
      <c r="AN111" s="22">
        <v>22011</v>
      </c>
      <c r="AO111">
        <f t="shared" si="28"/>
        <v>22011</v>
      </c>
      <c r="BA111" t="str">
        <f t="shared" si="30"/>
        <v>Netflix</v>
      </c>
      <c r="BB111">
        <f t="shared" si="31"/>
        <v>24608337</v>
      </c>
      <c r="BD111" t="str">
        <f t="shared" si="32"/>
        <v>Other</v>
      </c>
      <c r="BE111">
        <f t="shared" si="33"/>
        <v>25956985</v>
      </c>
      <c r="BG111" t="str">
        <f t="shared" si="34"/>
        <v>Other</v>
      </c>
      <c r="BH111">
        <f t="shared" si="35"/>
        <v>37475850</v>
      </c>
      <c r="BJ111" t="str">
        <f t="shared" si="36"/>
        <v>NBCUniversal (Comcast)</v>
      </c>
      <c r="BK111">
        <f t="shared" si="37"/>
        <v>10898125</v>
      </c>
      <c r="BM111" t="str">
        <f t="shared" si="38"/>
        <v>Fathom Events</v>
      </c>
      <c r="BN111">
        <f t="shared" si="39"/>
        <v>7729064</v>
      </c>
      <c r="BP111" t="str">
        <f t="shared" si="40"/>
        <v>Prathyangira Cinemas</v>
      </c>
      <c r="BQ111">
        <f t="shared" si="41"/>
        <v>8268986</v>
      </c>
      <c r="CB111" s="12" t="s">
        <v>755</v>
      </c>
      <c r="CC111" s="22">
        <v>11943</v>
      </c>
      <c r="CD111">
        <f t="shared" si="42"/>
        <v>11943</v>
      </c>
      <c r="CE111" s="12" t="s">
        <v>1536</v>
      </c>
      <c r="CF111" s="22">
        <v>8125</v>
      </c>
      <c r="CG111">
        <f t="shared" si="43"/>
        <v>8125</v>
      </c>
    </row>
    <row r="112" spans="1:88" x14ac:dyDescent="0.2">
      <c r="A112" t="str">
        <f>'Global 2025'!J112</f>
        <v>Well Go USA</v>
      </c>
      <c r="B112">
        <f>'Global 2025'!C112</f>
        <v>24508523</v>
      </c>
      <c r="D112" t="str">
        <f>'Global 2024'!J111</f>
        <v>Other</v>
      </c>
      <c r="E112">
        <f>'Global 2024'!C111</f>
        <v>25776742</v>
      </c>
      <c r="G112" t="str">
        <f>'Global 2023'!J111</f>
        <v>Other</v>
      </c>
      <c r="H112">
        <f>'Global 2023'!C111</f>
        <v>36851831</v>
      </c>
      <c r="AA112" t="str">
        <f>'Domestic 2025'!N112</f>
        <v>Sony Pictures Cla…</v>
      </c>
      <c r="AB112">
        <f>'Domestic 2025'!F112</f>
        <v>10403808</v>
      </c>
      <c r="AD112" t="str">
        <f>'Domestic 2024'!J111</f>
        <v>Searchlight Pictu…</v>
      </c>
      <c r="AE112">
        <f>'Domestic 2024'!F111</f>
        <v>7676866</v>
      </c>
      <c r="AG112" t="str">
        <f>'Domestic 2023'!J111</f>
        <v>A24</v>
      </c>
      <c r="AH112">
        <f>'Domestic 2023'!F111</f>
        <v>8176562</v>
      </c>
      <c r="AJ112" s="12" t="s">
        <v>718</v>
      </c>
      <c r="AK112" s="22">
        <v>26762</v>
      </c>
      <c r="AL112">
        <f t="shared" si="27"/>
        <v>26762</v>
      </c>
      <c r="AM112" s="12" t="s">
        <v>1483</v>
      </c>
      <c r="AN112" s="22">
        <v>19900</v>
      </c>
      <c r="AO112">
        <f t="shared" si="28"/>
        <v>19900</v>
      </c>
      <c r="BA112" t="str">
        <f t="shared" si="30"/>
        <v>Well Go USA</v>
      </c>
      <c r="BB112">
        <f t="shared" si="31"/>
        <v>24508523</v>
      </c>
      <c r="BD112" t="str">
        <f t="shared" si="32"/>
        <v>Other</v>
      </c>
      <c r="BE112">
        <f t="shared" si="33"/>
        <v>25776742</v>
      </c>
      <c r="BG112" t="str">
        <f t="shared" si="34"/>
        <v>Other</v>
      </c>
      <c r="BH112">
        <f t="shared" si="35"/>
        <v>36851831</v>
      </c>
      <c r="BJ112" t="str">
        <f t="shared" si="36"/>
        <v>Sony Pictures Entertainment</v>
      </c>
      <c r="BK112">
        <f t="shared" si="37"/>
        <v>10403808</v>
      </c>
      <c r="BM112" t="str">
        <f t="shared" si="38"/>
        <v>The Walt Disney Company</v>
      </c>
      <c r="BN112">
        <f t="shared" si="39"/>
        <v>7676866</v>
      </c>
      <c r="BP112" t="str">
        <f t="shared" si="40"/>
        <v>A24</v>
      </c>
      <c r="BQ112">
        <f t="shared" si="41"/>
        <v>8176562</v>
      </c>
      <c r="CB112" s="12" t="s">
        <v>757</v>
      </c>
      <c r="CC112" s="22">
        <v>11797</v>
      </c>
      <c r="CD112">
        <f t="shared" si="42"/>
        <v>11797</v>
      </c>
      <c r="CE112" s="12" t="s">
        <v>1550</v>
      </c>
      <c r="CF112" s="22">
        <v>4700</v>
      </c>
      <c r="CG112">
        <f t="shared" si="43"/>
        <v>4700</v>
      </c>
    </row>
    <row r="113" spans="1:85" x14ac:dyDescent="0.2">
      <c r="A113" t="str">
        <f>'Global 2025'!J113</f>
        <v>Neon</v>
      </c>
      <c r="B113">
        <f>'Global 2025'!C113</f>
        <v>23883986</v>
      </c>
      <c r="D113" t="str">
        <f>'Global 2024'!J112</f>
        <v>Other</v>
      </c>
      <c r="E113">
        <f>'Global 2024'!C112</f>
        <v>25492893</v>
      </c>
      <c r="G113" t="str">
        <f>'Global 2023'!J112</f>
        <v>Other</v>
      </c>
      <c r="H113">
        <f>'Global 2023'!C112</f>
        <v>36259522</v>
      </c>
      <c r="AA113" t="str">
        <f>'Domestic 2025'!N113</f>
        <v>A24</v>
      </c>
      <c r="AB113">
        <f>'Domestic 2025'!F113</f>
        <v>10109484</v>
      </c>
      <c r="AD113" t="str">
        <f>'Domestic 2024'!J112</f>
        <v>Lionsgate</v>
      </c>
      <c r="AE113">
        <f>'Domestic 2024'!F112</f>
        <v>7629085</v>
      </c>
      <c r="AG113" t="str">
        <f>'Domestic 2023'!J112</f>
        <v>Lionsgate</v>
      </c>
      <c r="AH113">
        <f>'Domestic 2023'!F112</f>
        <v>7996185</v>
      </c>
      <c r="AJ113" s="12" t="s">
        <v>702</v>
      </c>
      <c r="AK113" s="22">
        <v>25185</v>
      </c>
      <c r="AL113">
        <f t="shared" si="27"/>
        <v>25185</v>
      </c>
      <c r="AM113" s="12" t="s">
        <v>1506</v>
      </c>
      <c r="AN113" s="22">
        <v>15389</v>
      </c>
      <c r="AO113">
        <f t="shared" si="28"/>
        <v>15389</v>
      </c>
      <c r="BA113" t="str">
        <f t="shared" si="30"/>
        <v>Neon</v>
      </c>
      <c r="BB113">
        <f t="shared" si="31"/>
        <v>23883986</v>
      </c>
      <c r="BD113" t="str">
        <f t="shared" si="32"/>
        <v>Other</v>
      </c>
      <c r="BE113">
        <f t="shared" si="33"/>
        <v>25492893</v>
      </c>
      <c r="BG113" t="str">
        <f t="shared" si="34"/>
        <v>Other</v>
      </c>
      <c r="BH113">
        <f t="shared" si="35"/>
        <v>36259522</v>
      </c>
      <c r="BJ113" t="str">
        <f t="shared" si="36"/>
        <v>A24</v>
      </c>
      <c r="BK113">
        <f t="shared" si="37"/>
        <v>10109484</v>
      </c>
      <c r="BM113" t="str">
        <f t="shared" si="38"/>
        <v>Lionsgate Studios</v>
      </c>
      <c r="BN113">
        <f t="shared" si="39"/>
        <v>7629085</v>
      </c>
      <c r="BP113" t="str">
        <f t="shared" si="40"/>
        <v>Lionsgate Studios</v>
      </c>
      <c r="BQ113">
        <f t="shared" si="41"/>
        <v>7996185</v>
      </c>
      <c r="CB113" s="12" t="s">
        <v>773</v>
      </c>
      <c r="CC113" s="22">
        <v>8325</v>
      </c>
      <c r="CD113">
        <f t="shared" si="42"/>
        <v>8325</v>
      </c>
      <c r="CE113" s="12" t="s">
        <v>1557</v>
      </c>
      <c r="CF113" s="22">
        <v>3473</v>
      </c>
      <c r="CG113">
        <f t="shared" si="43"/>
        <v>3473</v>
      </c>
    </row>
    <row r="114" spans="1:85" x14ac:dyDescent="0.2">
      <c r="A114" t="str">
        <f>'Global 2025'!J114</f>
        <v>Universal</v>
      </c>
      <c r="B114">
        <f>'Global 2025'!C114</f>
        <v>23311502</v>
      </c>
      <c r="D114" t="str">
        <f>'Global 2024'!J113</f>
        <v>Other</v>
      </c>
      <c r="E114">
        <f>'Global 2024'!C113</f>
        <v>25399103</v>
      </c>
      <c r="G114" t="str">
        <f>'Global 2023'!J113</f>
        <v>Other</v>
      </c>
      <c r="H114">
        <f>'Global 2023'!C113</f>
        <v>36258730</v>
      </c>
      <c r="AA114" t="str">
        <f>'Domestic 2025'!N114</f>
        <v>Searchlight Pictu…</v>
      </c>
      <c r="AB114">
        <f>'Domestic 2025'!F114</f>
        <v>10047429</v>
      </c>
      <c r="AD114" t="str">
        <f>'Domestic 2024'!J113</f>
        <v>Angel Studios</v>
      </c>
      <c r="AE114">
        <f>'Domestic 2024'!F113</f>
        <v>7206741</v>
      </c>
      <c r="AG114" t="str">
        <f>'Domestic 2023'!J113</f>
        <v>Trafalgar Releasi…</v>
      </c>
      <c r="AH114">
        <f>'Domestic 2023'!F113</f>
        <v>7800000</v>
      </c>
      <c r="AJ114" s="12" t="s">
        <v>726</v>
      </c>
      <c r="AK114" s="22">
        <v>17310</v>
      </c>
      <c r="AL114">
        <f t="shared" si="27"/>
        <v>17310</v>
      </c>
      <c r="AM114" s="12" t="s">
        <v>1499</v>
      </c>
      <c r="AN114" s="22">
        <v>14446</v>
      </c>
      <c r="AO114">
        <f t="shared" si="28"/>
        <v>14446</v>
      </c>
      <c r="BA114" t="str">
        <f t="shared" si="30"/>
        <v>NBCUniversal (Comcast)</v>
      </c>
      <c r="BB114">
        <f t="shared" si="31"/>
        <v>23311502</v>
      </c>
      <c r="BD114" t="str">
        <f t="shared" si="32"/>
        <v>Other</v>
      </c>
      <c r="BE114">
        <f t="shared" si="33"/>
        <v>25399103</v>
      </c>
      <c r="BG114" t="str">
        <f t="shared" si="34"/>
        <v>Other</v>
      </c>
      <c r="BH114">
        <f t="shared" si="35"/>
        <v>36258730</v>
      </c>
      <c r="BJ114" t="str">
        <f t="shared" si="36"/>
        <v>The Walt Disney Company</v>
      </c>
      <c r="BK114">
        <f t="shared" si="37"/>
        <v>10047429</v>
      </c>
      <c r="BM114" t="str">
        <f t="shared" si="38"/>
        <v>Angel Studios</v>
      </c>
      <c r="BN114">
        <f t="shared" si="39"/>
        <v>7206741</v>
      </c>
      <c r="BP114" t="str">
        <f t="shared" si="40"/>
        <v>Trafalgar Releasing</v>
      </c>
      <c r="BQ114">
        <f t="shared" si="41"/>
        <v>7800000</v>
      </c>
      <c r="CB114" s="12" t="s">
        <v>780</v>
      </c>
      <c r="CC114" s="22">
        <v>7200</v>
      </c>
      <c r="CD114">
        <f t="shared" si="42"/>
        <v>7200</v>
      </c>
      <c r="CE114" s="12" t="s">
        <v>834</v>
      </c>
      <c r="CF114" s="22">
        <v>8604990784</v>
      </c>
    </row>
    <row r="115" spans="1:85" x14ac:dyDescent="0.2">
      <c r="A115" t="str">
        <f>'Global 2025'!J115</f>
        <v>Other</v>
      </c>
      <c r="B115">
        <f>'Global 2025'!C115</f>
        <v>23311298</v>
      </c>
      <c r="D115" t="str">
        <f>'Global 2024'!J114</f>
        <v>Other</v>
      </c>
      <c r="E115">
        <f>'Global 2024'!C114</f>
        <v>25107253</v>
      </c>
      <c r="G115" t="str">
        <f>'Global 2023'!J114</f>
        <v>Universal</v>
      </c>
      <c r="H115">
        <f>'Global 2023'!C114</f>
        <v>36071267</v>
      </c>
      <c r="AA115" t="str">
        <f>'Domestic 2025'!N115</f>
        <v>Ketchup Entertain…</v>
      </c>
      <c r="AB115">
        <f>'Domestic 2025'!F115</f>
        <v>8875366</v>
      </c>
      <c r="AD115" t="str">
        <f>'Domestic 2024'!J114</f>
        <v>Crunchyroll</v>
      </c>
      <c r="AE115">
        <f>'Domestic 2024'!F114</f>
        <v>7071622</v>
      </c>
      <c r="AG115" t="str">
        <f>'Domestic 2023'!J114</f>
        <v>Briarcliff Entert…</v>
      </c>
      <c r="AH115">
        <f>'Domestic 2023'!F114</f>
        <v>7665865</v>
      </c>
      <c r="AJ115" s="12" t="s">
        <v>732</v>
      </c>
      <c r="AK115" s="22">
        <v>16056</v>
      </c>
      <c r="AL115">
        <f t="shared" si="27"/>
        <v>16056</v>
      </c>
      <c r="AM115" s="12" t="s">
        <v>1503</v>
      </c>
      <c r="AN115" s="22">
        <v>12830</v>
      </c>
      <c r="AO115">
        <f t="shared" si="28"/>
        <v>12830</v>
      </c>
      <c r="BA115" t="str">
        <f t="shared" si="30"/>
        <v>Other</v>
      </c>
      <c r="BB115">
        <f t="shared" si="31"/>
        <v>23311298</v>
      </c>
      <c r="BD115" t="str">
        <f t="shared" si="32"/>
        <v>Other</v>
      </c>
      <c r="BE115">
        <f t="shared" si="33"/>
        <v>25107253</v>
      </c>
      <c r="BG115" t="str">
        <f t="shared" si="34"/>
        <v>NBCUniversal (Comcast)</v>
      </c>
      <c r="BH115">
        <f t="shared" si="35"/>
        <v>36071267</v>
      </c>
      <c r="BJ115" t="str">
        <f t="shared" si="36"/>
        <v>Ketchup Entertainment</v>
      </c>
      <c r="BK115">
        <f t="shared" si="37"/>
        <v>8875366</v>
      </c>
      <c r="BM115" t="str">
        <f t="shared" si="38"/>
        <v>Sony Pictures Entertainment</v>
      </c>
      <c r="BN115">
        <f t="shared" si="39"/>
        <v>7071622</v>
      </c>
      <c r="BP115" t="str">
        <f t="shared" si="40"/>
        <v>Briarcliff Entertainment</v>
      </c>
      <c r="BQ115">
        <f t="shared" si="41"/>
        <v>7665865</v>
      </c>
      <c r="CB115" s="12" t="s">
        <v>784</v>
      </c>
      <c r="CC115" s="22">
        <v>7066</v>
      </c>
      <c r="CD115">
        <f t="shared" si="42"/>
        <v>7066</v>
      </c>
    </row>
    <row r="116" spans="1:85" x14ac:dyDescent="0.2">
      <c r="A116" t="str">
        <f>'Global 2025'!J116</f>
        <v>Sony Pictures</v>
      </c>
      <c r="B116">
        <f>'Global 2025'!C116</f>
        <v>22393413</v>
      </c>
      <c r="D116" t="str">
        <f>'Global 2024'!J115</f>
        <v>Searchlight Pictu…</v>
      </c>
      <c r="E116">
        <f>'Global 2024'!C115</f>
        <v>24856027</v>
      </c>
      <c r="G116" t="str">
        <f>'Global 2023'!J115</f>
        <v>Other</v>
      </c>
      <c r="H116">
        <f>'Global 2023'!C115</f>
        <v>36046727</v>
      </c>
      <c r="AA116" t="str">
        <f>'Domestic 2025'!N116</f>
        <v>Angel Studios</v>
      </c>
      <c r="AB116">
        <f>'Domestic 2025'!F116</f>
        <v>8129810</v>
      </c>
      <c r="AD116" t="str">
        <f>'Domestic 2024'!J115</f>
        <v>Sony Pictures</v>
      </c>
      <c r="AE116">
        <f>'Domestic 2024'!F115</f>
        <v>6726179</v>
      </c>
      <c r="AG116" t="str">
        <f>'Domestic 2023'!J115</f>
        <v>Lionsgate</v>
      </c>
      <c r="AH116">
        <f>'Domestic 2023'!F115</f>
        <v>7265622</v>
      </c>
      <c r="AJ116" s="12" t="s">
        <v>734</v>
      </c>
      <c r="AK116" s="22">
        <v>16000</v>
      </c>
      <c r="AL116">
        <f t="shared" si="27"/>
        <v>16000</v>
      </c>
      <c r="AM116" s="12" t="s">
        <v>154</v>
      </c>
      <c r="AN116" s="22">
        <v>12513</v>
      </c>
      <c r="AO116">
        <f t="shared" si="28"/>
        <v>12513</v>
      </c>
      <c r="BA116" t="str">
        <f t="shared" si="30"/>
        <v>Sony Pictures Entertainment</v>
      </c>
      <c r="BB116">
        <f t="shared" si="31"/>
        <v>22393413</v>
      </c>
      <c r="BD116" t="str">
        <f t="shared" si="32"/>
        <v>The Walt Disney Company</v>
      </c>
      <c r="BE116">
        <f t="shared" si="33"/>
        <v>24856027</v>
      </c>
      <c r="BG116" t="str">
        <f t="shared" si="34"/>
        <v>Other</v>
      </c>
      <c r="BH116">
        <f t="shared" si="35"/>
        <v>36046727</v>
      </c>
      <c r="BJ116" t="str">
        <f t="shared" si="36"/>
        <v>Angel Studios</v>
      </c>
      <c r="BK116">
        <f t="shared" si="37"/>
        <v>8129810</v>
      </c>
      <c r="BM116" t="str">
        <f t="shared" si="38"/>
        <v>Sony Pictures Entertainment</v>
      </c>
      <c r="BN116">
        <f t="shared" si="39"/>
        <v>6726179</v>
      </c>
      <c r="BP116" t="str">
        <f t="shared" si="40"/>
        <v>Lionsgate Studios</v>
      </c>
      <c r="BQ116">
        <f t="shared" si="41"/>
        <v>7265622</v>
      </c>
      <c r="CB116" s="12" t="s">
        <v>790</v>
      </c>
      <c r="CC116" s="22">
        <v>6318</v>
      </c>
      <c r="CD116">
        <f t="shared" si="42"/>
        <v>6318</v>
      </c>
    </row>
    <row r="117" spans="1:85" x14ac:dyDescent="0.2">
      <c r="A117" t="str">
        <f>'Global 2025'!J117</f>
        <v>Other</v>
      </c>
      <c r="B117">
        <f>'Global 2025'!C117</f>
        <v>22004065</v>
      </c>
      <c r="D117" t="str">
        <f>'Global 2024'!J116</f>
        <v>Roadside Attracti…</v>
      </c>
      <c r="E117">
        <f>'Global 2024'!C116</f>
        <v>24676030</v>
      </c>
      <c r="G117" t="str">
        <f>'Global 2023'!J116</f>
        <v>Well Go USA</v>
      </c>
      <c r="H117">
        <f>'Global 2023'!C116</f>
        <v>34210966</v>
      </c>
      <c r="AA117" t="str">
        <f>'Domestic 2025'!N117</f>
        <v>Universal</v>
      </c>
      <c r="AB117">
        <f>'Domestic 2025'!F117</f>
        <v>7923545</v>
      </c>
      <c r="AD117" t="str">
        <f>'Domestic 2024'!J116</f>
        <v>Lionsgate</v>
      </c>
      <c r="AE117">
        <f>'Domestic 2024'!F116</f>
        <v>6630969</v>
      </c>
      <c r="AG117" t="str">
        <f>'Domestic 2023'!J116</f>
        <v>20th Century Stud…</v>
      </c>
      <c r="AH117">
        <f>'Domestic 2023'!F116</f>
        <v>7259924</v>
      </c>
      <c r="AJ117" s="12" t="s">
        <v>742</v>
      </c>
      <c r="AK117" s="22">
        <v>14439</v>
      </c>
      <c r="AL117">
        <f t="shared" si="27"/>
        <v>14439</v>
      </c>
      <c r="AM117" s="12" t="s">
        <v>773</v>
      </c>
      <c r="AN117" s="22">
        <v>11507</v>
      </c>
      <c r="AO117">
        <f t="shared" si="28"/>
        <v>11507</v>
      </c>
      <c r="BA117" t="str">
        <f t="shared" si="30"/>
        <v>Other</v>
      </c>
      <c r="BB117">
        <f t="shared" si="31"/>
        <v>22004065</v>
      </c>
      <c r="BD117" t="str">
        <f t="shared" si="32"/>
        <v>Roadside Attractions</v>
      </c>
      <c r="BE117">
        <f t="shared" si="33"/>
        <v>24676030</v>
      </c>
      <c r="BG117" t="str">
        <f t="shared" si="34"/>
        <v>Well Go USA</v>
      </c>
      <c r="BH117">
        <f t="shared" si="35"/>
        <v>34210966</v>
      </c>
      <c r="BJ117" t="str">
        <f t="shared" si="36"/>
        <v>NBCUniversal (Comcast)</v>
      </c>
      <c r="BK117">
        <f t="shared" si="37"/>
        <v>7923545</v>
      </c>
      <c r="BM117" t="str">
        <f t="shared" si="38"/>
        <v>Lionsgate Studios</v>
      </c>
      <c r="BN117">
        <f t="shared" si="39"/>
        <v>6630969</v>
      </c>
      <c r="BP117" t="str">
        <f t="shared" si="40"/>
        <v>The Walt Disney Company</v>
      </c>
      <c r="BQ117">
        <f t="shared" si="41"/>
        <v>7259924</v>
      </c>
      <c r="CB117" s="12" t="s">
        <v>812</v>
      </c>
      <c r="CC117" s="22">
        <v>5438</v>
      </c>
      <c r="CD117">
        <f t="shared" si="42"/>
        <v>5438</v>
      </c>
    </row>
    <row r="118" spans="1:85" x14ac:dyDescent="0.2">
      <c r="A118" t="str">
        <f>'Global 2025'!J118</f>
        <v>Lionsgate</v>
      </c>
      <c r="B118">
        <f>'Global 2025'!C118</f>
        <v>21921749</v>
      </c>
      <c r="D118" t="str">
        <f>'Global 2024'!J117</f>
        <v>Other</v>
      </c>
      <c r="E118">
        <f>'Global 2024'!C117</f>
        <v>24444687</v>
      </c>
      <c r="G118" t="str">
        <f>'Global 2023'!J117</f>
        <v>Other</v>
      </c>
      <c r="H118">
        <f>'Global 2023'!C117</f>
        <v>34114308</v>
      </c>
      <c r="AA118" t="str">
        <f>'Domestic 2025'!N118</f>
        <v>Paramount Pictures</v>
      </c>
      <c r="AB118">
        <f>'Domestic 2025'!F118</f>
        <v>7883095</v>
      </c>
      <c r="AD118" t="str">
        <f>'Domestic 2024'!J117</f>
        <v>Bleecker Street</v>
      </c>
      <c r="AE118">
        <f>'Domestic 2024'!F117</f>
        <v>6573799</v>
      </c>
      <c r="AG118" t="str">
        <f>'Domestic 2023'!J117</f>
        <v>A24</v>
      </c>
      <c r="AH118">
        <f>'Domestic 2023'!F117</f>
        <v>7160881</v>
      </c>
      <c r="AJ118" s="12" t="s">
        <v>753</v>
      </c>
      <c r="AK118" s="22">
        <v>12000</v>
      </c>
      <c r="AL118">
        <f t="shared" si="27"/>
        <v>12000</v>
      </c>
      <c r="AM118" s="12" t="s">
        <v>1513</v>
      </c>
      <c r="AN118" s="22">
        <v>11355</v>
      </c>
      <c r="AO118">
        <f t="shared" si="28"/>
        <v>11355</v>
      </c>
      <c r="BA118" t="str">
        <f t="shared" si="30"/>
        <v>Lionsgate Studios</v>
      </c>
      <c r="BB118">
        <f t="shared" si="31"/>
        <v>21921749</v>
      </c>
      <c r="BD118" t="str">
        <f t="shared" si="32"/>
        <v>Other</v>
      </c>
      <c r="BE118">
        <f t="shared" si="33"/>
        <v>24444687</v>
      </c>
      <c r="BG118" t="str">
        <f t="shared" si="34"/>
        <v>Other</v>
      </c>
      <c r="BH118">
        <f t="shared" si="35"/>
        <v>34114308</v>
      </c>
      <c r="BJ118" t="str">
        <f t="shared" si="36"/>
        <v>Paramount Skydance</v>
      </c>
      <c r="BK118">
        <f t="shared" si="37"/>
        <v>7883095</v>
      </c>
      <c r="BM118" t="str">
        <f t="shared" si="38"/>
        <v>Bleecker Street</v>
      </c>
      <c r="BN118">
        <f t="shared" si="39"/>
        <v>6573799</v>
      </c>
      <c r="BP118" t="str">
        <f t="shared" si="40"/>
        <v>A24</v>
      </c>
      <c r="BQ118">
        <f t="shared" si="41"/>
        <v>7160881</v>
      </c>
      <c r="CB118" s="12" t="s">
        <v>796</v>
      </c>
      <c r="CC118" s="22">
        <v>5283</v>
      </c>
      <c r="CD118">
        <f t="shared" si="42"/>
        <v>5283</v>
      </c>
    </row>
    <row r="119" spans="1:85" x14ac:dyDescent="0.2">
      <c r="A119" t="str">
        <f>'Global 2025'!J119</f>
        <v>Other</v>
      </c>
      <c r="B119">
        <f>'Global 2025'!C119</f>
        <v>21713467</v>
      </c>
      <c r="D119" t="str">
        <f>'Global 2024'!J118</f>
        <v>Lionsgate</v>
      </c>
      <c r="E119">
        <f>'Global 2024'!C118</f>
        <v>24217442</v>
      </c>
      <c r="G119" t="str">
        <f>'Global 2023'!J118</f>
        <v>A24</v>
      </c>
      <c r="H119">
        <f>'Global 2023'!C118</f>
        <v>33117003</v>
      </c>
      <c r="AA119" t="str">
        <f>'Domestic 2025'!N119</f>
        <v>Paramount Pictures</v>
      </c>
      <c r="AB119">
        <f>'Domestic 2025'!F119</f>
        <v>7868518</v>
      </c>
      <c r="AD119" t="str">
        <f>'Domestic 2024'!J118</f>
        <v>Neon</v>
      </c>
      <c r="AE119">
        <f>'Domestic 2024'!F118</f>
        <v>6217731</v>
      </c>
      <c r="AG119" t="str">
        <f>'Domestic 2023'!J118</f>
        <v>Yash Raj Films</v>
      </c>
      <c r="AH119">
        <f>'Domestic 2023'!F118</f>
        <v>7160815</v>
      </c>
      <c r="AJ119" s="12" t="s">
        <v>755</v>
      </c>
      <c r="AK119" s="22">
        <v>11943</v>
      </c>
      <c r="AL119">
        <f t="shared" si="27"/>
        <v>11943</v>
      </c>
      <c r="AM119" s="12" t="s">
        <v>1515</v>
      </c>
      <c r="AN119" s="22">
        <v>11251</v>
      </c>
      <c r="AO119">
        <f t="shared" si="28"/>
        <v>11251</v>
      </c>
      <c r="BA119" t="str">
        <f t="shared" si="30"/>
        <v>Other</v>
      </c>
      <c r="BB119">
        <f t="shared" si="31"/>
        <v>21713467</v>
      </c>
      <c r="BD119" t="str">
        <f t="shared" si="32"/>
        <v>Lionsgate Studios</v>
      </c>
      <c r="BE119">
        <f t="shared" si="33"/>
        <v>24217442</v>
      </c>
      <c r="BG119" t="str">
        <f t="shared" si="34"/>
        <v>A24</v>
      </c>
      <c r="BH119">
        <f t="shared" si="35"/>
        <v>33117003</v>
      </c>
      <c r="BJ119" t="str">
        <f t="shared" si="36"/>
        <v>Paramount Skydance</v>
      </c>
      <c r="BK119">
        <f t="shared" si="37"/>
        <v>7868518</v>
      </c>
      <c r="BM119" t="str">
        <f t="shared" si="38"/>
        <v>Neon</v>
      </c>
      <c r="BN119">
        <f t="shared" si="39"/>
        <v>6217731</v>
      </c>
      <c r="BP119" t="str">
        <f t="shared" si="40"/>
        <v>Yash Raj Films</v>
      </c>
      <c r="BQ119">
        <f t="shared" si="41"/>
        <v>7160815</v>
      </c>
      <c r="CB119" s="12" t="s">
        <v>800</v>
      </c>
      <c r="CC119" s="22">
        <v>4665</v>
      </c>
      <c r="CD119">
        <f t="shared" si="42"/>
        <v>4665</v>
      </c>
    </row>
    <row r="120" spans="1:85" x14ac:dyDescent="0.2">
      <c r="A120" t="str">
        <f>'Global 2025'!J120</f>
        <v>Other</v>
      </c>
      <c r="B120">
        <f>'Global 2025'!C120</f>
        <v>21577556</v>
      </c>
      <c r="D120" t="str">
        <f>'Global 2024'!J119</f>
        <v>Abramorama Films</v>
      </c>
      <c r="E120">
        <f>'Global 2024'!C119</f>
        <v>22881613</v>
      </c>
      <c r="G120" t="str">
        <f>'Global 2023'!J119</f>
        <v>Other</v>
      </c>
      <c r="H120">
        <f>'Global 2023'!C119</f>
        <v>32516533</v>
      </c>
      <c r="AA120" t="str">
        <f>'Domestic 2025'!N120</f>
        <v>Sony Pictures</v>
      </c>
      <c r="AB120">
        <f>'Domestic 2025'!F120</f>
        <v>7448606</v>
      </c>
      <c r="AD120" t="str">
        <f>'Domestic 2024'!J119</f>
        <v>Focus Features</v>
      </c>
      <c r="AE120">
        <f>'Domestic 2024'!F119</f>
        <v>6178165</v>
      </c>
      <c r="AG120" t="str">
        <f>'Domestic 2023'!J119</f>
        <v>Roadside Attracti…</v>
      </c>
      <c r="AH120">
        <f>'Domestic 2023'!F119</f>
        <v>6937696</v>
      </c>
      <c r="AJ120" s="12" t="s">
        <v>757</v>
      </c>
      <c r="AK120" s="22">
        <v>11797</v>
      </c>
      <c r="AL120">
        <f t="shared" si="27"/>
        <v>11797</v>
      </c>
      <c r="AM120" s="12" t="s">
        <v>1536</v>
      </c>
      <c r="AN120" s="22">
        <v>8125</v>
      </c>
      <c r="AO120">
        <f t="shared" si="28"/>
        <v>8125</v>
      </c>
      <c r="BA120" t="str">
        <f t="shared" si="30"/>
        <v>Other</v>
      </c>
      <c r="BB120">
        <f t="shared" si="31"/>
        <v>21577556</v>
      </c>
      <c r="BD120" t="str">
        <f t="shared" si="32"/>
        <v>Abramorama Films</v>
      </c>
      <c r="BE120">
        <f t="shared" si="33"/>
        <v>22881613</v>
      </c>
      <c r="BG120" t="str">
        <f t="shared" si="34"/>
        <v>Other</v>
      </c>
      <c r="BH120">
        <f t="shared" si="35"/>
        <v>32516533</v>
      </c>
      <c r="BJ120" t="str">
        <f t="shared" si="36"/>
        <v>Sony Pictures Entertainment</v>
      </c>
      <c r="BK120">
        <f t="shared" si="37"/>
        <v>7448606</v>
      </c>
      <c r="BM120" t="str">
        <f t="shared" si="38"/>
        <v>NBCUniversal (Comcast)</v>
      </c>
      <c r="BN120">
        <f t="shared" si="39"/>
        <v>6178165</v>
      </c>
      <c r="BP120" t="str">
        <f t="shared" si="40"/>
        <v>Roadside Attractions</v>
      </c>
      <c r="BQ120">
        <f t="shared" si="41"/>
        <v>6937696</v>
      </c>
      <c r="CB120" s="12" t="s">
        <v>803</v>
      </c>
      <c r="CC120" s="22">
        <v>4472</v>
      </c>
      <c r="CD120">
        <f t="shared" si="42"/>
        <v>4472</v>
      </c>
    </row>
    <row r="121" spans="1:85" x14ac:dyDescent="0.2">
      <c r="A121" t="str">
        <f>'Global 2025'!J121</f>
        <v>Neon</v>
      </c>
      <c r="B121">
        <f>'Global 2025'!C121</f>
        <v>21357231</v>
      </c>
      <c r="D121" t="str">
        <f>'Global 2024'!J120</f>
        <v>Paramount Pictures</v>
      </c>
      <c r="E121">
        <f>'Global 2024'!C120</f>
        <v>22549151</v>
      </c>
      <c r="G121" t="str">
        <f>'Global 2023'!J120</f>
        <v>Other</v>
      </c>
      <c r="H121">
        <f>'Global 2023'!C120</f>
        <v>32407471</v>
      </c>
      <c r="AA121" t="str">
        <f>'Domestic 2025'!N121</f>
        <v>RLJ Entertainment</v>
      </c>
      <c r="AB121">
        <f>'Domestic 2025'!F121</f>
        <v>7251799</v>
      </c>
      <c r="AD121" t="str">
        <f>'Domestic 2024'!J120</f>
        <v>Sony Pictures</v>
      </c>
      <c r="AE121">
        <f>'Domestic 2024'!F120</f>
        <v>6132813</v>
      </c>
      <c r="AG121" t="str">
        <f>'Domestic 2023'!J120</f>
        <v>Searchlight Pictu…</v>
      </c>
      <c r="AH121">
        <f>'Domestic 2023'!F120</f>
        <v>6713826</v>
      </c>
      <c r="AJ121" s="12" t="s">
        <v>773</v>
      </c>
      <c r="AK121" s="22">
        <v>8325</v>
      </c>
      <c r="AL121">
        <f t="shared" si="27"/>
        <v>8325</v>
      </c>
      <c r="AM121" s="12" t="s">
        <v>1550</v>
      </c>
      <c r="AN121" s="22">
        <v>4700</v>
      </c>
      <c r="AO121">
        <f t="shared" si="28"/>
        <v>4700</v>
      </c>
      <c r="BA121" t="str">
        <f t="shared" si="30"/>
        <v>Neon</v>
      </c>
      <c r="BB121">
        <f t="shared" si="31"/>
        <v>21357231</v>
      </c>
      <c r="BD121" t="str">
        <f t="shared" si="32"/>
        <v>Paramount Skydance</v>
      </c>
      <c r="BE121">
        <f t="shared" si="33"/>
        <v>22549151</v>
      </c>
      <c r="BG121" t="str">
        <f t="shared" si="34"/>
        <v>Other</v>
      </c>
      <c r="BH121">
        <f t="shared" si="35"/>
        <v>32407471</v>
      </c>
      <c r="BJ121" t="str">
        <f t="shared" si="36"/>
        <v>RLJ Entertainment</v>
      </c>
      <c r="BK121">
        <f t="shared" si="37"/>
        <v>7251799</v>
      </c>
      <c r="BM121" t="str">
        <f t="shared" si="38"/>
        <v>Sony Pictures Entertainment</v>
      </c>
      <c r="BN121">
        <f t="shared" si="39"/>
        <v>6132813</v>
      </c>
      <c r="BP121" t="str">
        <f t="shared" si="40"/>
        <v>The Walt Disney Company</v>
      </c>
      <c r="BQ121">
        <f t="shared" si="41"/>
        <v>6713826</v>
      </c>
      <c r="CB121" s="12" t="s">
        <v>807</v>
      </c>
      <c r="CC121" s="22">
        <v>3136</v>
      </c>
      <c r="CD121">
        <f t="shared" si="42"/>
        <v>3136</v>
      </c>
    </row>
    <row r="122" spans="1:85" x14ac:dyDescent="0.2">
      <c r="A122" t="str">
        <f>'Global 2025'!J122</f>
        <v>A24</v>
      </c>
      <c r="B122">
        <f>'Global 2025'!C122</f>
        <v>21131147</v>
      </c>
      <c r="D122" t="str">
        <f>'Global 2024'!J121</f>
        <v>A24</v>
      </c>
      <c r="E122">
        <f>'Global 2024'!C121</f>
        <v>22057160</v>
      </c>
      <c r="G122" t="str">
        <f>'Global 2023'!J121</f>
        <v>Yash Raj Films</v>
      </c>
      <c r="H122">
        <f>'Global 2023'!C121</f>
        <v>31539434</v>
      </c>
      <c r="AA122" t="str">
        <f>'Domestic 2025'!N122</f>
        <v>Neon</v>
      </c>
      <c r="AB122">
        <f>'Domestic 2025'!F122</f>
        <v>6900045</v>
      </c>
      <c r="AD122" t="str">
        <f>'Domestic 2024'!J121</f>
        <v>Walt Disney</v>
      </c>
      <c r="AE122">
        <f>'Domestic 2024'!F121</f>
        <v>6124705</v>
      </c>
      <c r="AG122" t="str">
        <f>'Domestic 2023'!J121</f>
        <v>Paramount Pictures</v>
      </c>
      <c r="AH122">
        <f>'Domestic 2023'!F121</f>
        <v>6575328</v>
      </c>
      <c r="AJ122" s="12" t="s">
        <v>780</v>
      </c>
      <c r="AK122" s="22">
        <v>7200</v>
      </c>
      <c r="AL122">
        <f t="shared" si="27"/>
        <v>7200</v>
      </c>
      <c r="AM122" s="12" t="s">
        <v>1557</v>
      </c>
      <c r="AN122" s="22">
        <v>3473</v>
      </c>
      <c r="AO122">
        <f t="shared" si="28"/>
        <v>3473</v>
      </c>
      <c r="BA122" t="str">
        <f t="shared" si="30"/>
        <v>A24</v>
      </c>
      <c r="BB122">
        <f t="shared" si="31"/>
        <v>21131147</v>
      </c>
      <c r="BD122" t="str">
        <f t="shared" si="32"/>
        <v>A24</v>
      </c>
      <c r="BE122">
        <f t="shared" si="33"/>
        <v>22057160</v>
      </c>
      <c r="BG122" t="str">
        <f t="shared" si="34"/>
        <v>Yash Raj Films</v>
      </c>
      <c r="BH122">
        <f t="shared" si="35"/>
        <v>31539434</v>
      </c>
      <c r="BJ122" t="str">
        <f t="shared" si="36"/>
        <v>Neon</v>
      </c>
      <c r="BK122">
        <f t="shared" si="37"/>
        <v>6900045</v>
      </c>
      <c r="BM122" t="str">
        <f t="shared" si="38"/>
        <v>The Walt Disney Company</v>
      </c>
      <c r="BN122">
        <f t="shared" si="39"/>
        <v>6124705</v>
      </c>
      <c r="BP122" t="str">
        <f t="shared" si="40"/>
        <v>Paramount Skydance</v>
      </c>
      <c r="BQ122">
        <f t="shared" si="41"/>
        <v>6575328</v>
      </c>
      <c r="CB122" s="12" t="s">
        <v>809</v>
      </c>
      <c r="CC122" s="22">
        <v>2999</v>
      </c>
      <c r="CD122">
        <f t="shared" si="42"/>
        <v>2999</v>
      </c>
    </row>
    <row r="123" spans="1:85" x14ac:dyDescent="0.2">
      <c r="A123" t="str">
        <f>'Global 2025'!J123</f>
        <v>Walt Disney</v>
      </c>
      <c r="B123">
        <f>'Global 2025'!C123</f>
        <v>20943625</v>
      </c>
      <c r="D123" t="str">
        <f>'Global 2024'!J122</f>
        <v>Other</v>
      </c>
      <c r="E123">
        <f>'Global 2024'!C122</f>
        <v>22034937</v>
      </c>
      <c r="G123" t="str">
        <f>'Global 2023'!J122</f>
        <v>Other</v>
      </c>
      <c r="H123">
        <f>'Global 2023'!C122</f>
        <v>30239900</v>
      </c>
      <c r="AA123" t="str">
        <f>'Domestic 2025'!N123</f>
        <v>GKIDS</v>
      </c>
      <c r="AB123">
        <f>'Domestic 2025'!F123</f>
        <v>6851368</v>
      </c>
      <c r="AD123" t="str">
        <f>'Domestic 2024'!J122</f>
        <v>Universal</v>
      </c>
      <c r="AE123">
        <f>'Domestic 2024'!F122</f>
        <v>5978720</v>
      </c>
      <c r="AG123" t="str">
        <f>'Domestic 2023'!J122</f>
        <v>Lionsgate</v>
      </c>
      <c r="AH123">
        <f>'Domestic 2023'!F122</f>
        <v>6496125</v>
      </c>
      <c r="AJ123" s="12" t="s">
        <v>784</v>
      </c>
      <c r="AK123" s="22">
        <v>7066</v>
      </c>
      <c r="AL123">
        <f t="shared" si="27"/>
        <v>7066</v>
      </c>
      <c r="AM123" s="12" t="s">
        <v>834</v>
      </c>
      <c r="AN123" s="22">
        <v>8604990784</v>
      </c>
      <c r="BA123" t="str">
        <f t="shared" si="30"/>
        <v>The Walt Disney Company</v>
      </c>
      <c r="BB123">
        <f t="shared" si="31"/>
        <v>20943625</v>
      </c>
      <c r="BD123" t="str">
        <f t="shared" si="32"/>
        <v>Other</v>
      </c>
      <c r="BE123">
        <f t="shared" si="33"/>
        <v>22034937</v>
      </c>
      <c r="BG123" t="str">
        <f t="shared" si="34"/>
        <v>Other</v>
      </c>
      <c r="BH123">
        <f t="shared" si="35"/>
        <v>30239900</v>
      </c>
      <c r="BJ123" t="str">
        <f t="shared" si="36"/>
        <v>GKIDS</v>
      </c>
      <c r="BK123">
        <f t="shared" si="37"/>
        <v>6851368</v>
      </c>
      <c r="BM123" t="str">
        <f t="shared" si="38"/>
        <v>NBCUniversal (Comcast)</v>
      </c>
      <c r="BN123">
        <f t="shared" si="39"/>
        <v>5978720</v>
      </c>
      <c r="BP123" t="str">
        <f t="shared" si="40"/>
        <v>Lionsgate Studios</v>
      </c>
      <c r="BQ123">
        <f t="shared" si="41"/>
        <v>6496125</v>
      </c>
      <c r="CB123" s="12" t="s">
        <v>819</v>
      </c>
      <c r="CC123" s="22">
        <v>1755</v>
      </c>
      <c r="CD123">
        <f t="shared" si="42"/>
        <v>1755</v>
      </c>
    </row>
    <row r="124" spans="1:85" x14ac:dyDescent="0.2">
      <c r="A124" t="str">
        <f>'Global 2025'!J124</f>
        <v>Other</v>
      </c>
      <c r="B124">
        <f>'Global 2025'!C124</f>
        <v>20557184</v>
      </c>
      <c r="D124" t="str">
        <f>'Global 2024'!J123</f>
        <v>Other</v>
      </c>
      <c r="E124">
        <f>'Global 2024'!C123</f>
        <v>21714524</v>
      </c>
      <c r="G124" t="str">
        <f>'Global 2023'!J123</f>
        <v>Other</v>
      </c>
      <c r="H124">
        <f>'Global 2023'!C123</f>
        <v>30077348</v>
      </c>
      <c r="AA124" t="str">
        <f>'Domestic 2025'!N124</f>
        <v>Angel Studios</v>
      </c>
      <c r="AB124">
        <f>'Domestic 2025'!F124</f>
        <v>6823043</v>
      </c>
      <c r="AD124" t="str">
        <f>'Domestic 2024'!J123</f>
        <v>Fathom Events</v>
      </c>
      <c r="AE124">
        <f>'Domestic 2024'!F123</f>
        <v>5937306</v>
      </c>
      <c r="AG124" t="str">
        <f>'Domestic 2023'!J123</f>
        <v>Fathom Events</v>
      </c>
      <c r="AH124">
        <f>'Domestic 2023'!F123</f>
        <v>6302099</v>
      </c>
      <c r="AJ124" s="12" t="s">
        <v>790</v>
      </c>
      <c r="AK124" s="22">
        <v>6318</v>
      </c>
      <c r="AL124">
        <f t="shared" si="27"/>
        <v>6318</v>
      </c>
      <c r="BA124" t="str">
        <f t="shared" si="30"/>
        <v>Other</v>
      </c>
      <c r="BB124">
        <f t="shared" si="31"/>
        <v>20557184</v>
      </c>
      <c r="BD124" t="str">
        <f t="shared" si="32"/>
        <v>Other</v>
      </c>
      <c r="BE124">
        <f t="shared" si="33"/>
        <v>21714524</v>
      </c>
      <c r="BG124" t="str">
        <f t="shared" si="34"/>
        <v>Other</v>
      </c>
      <c r="BH124">
        <f t="shared" si="35"/>
        <v>30077348</v>
      </c>
      <c r="BJ124" t="str">
        <f t="shared" si="36"/>
        <v>Angel Studios</v>
      </c>
      <c r="BK124">
        <f t="shared" si="37"/>
        <v>6823043</v>
      </c>
      <c r="BM124" t="str">
        <f t="shared" si="38"/>
        <v>Fathom Events</v>
      </c>
      <c r="BN124">
        <f t="shared" si="39"/>
        <v>5937306</v>
      </c>
      <c r="BP124" t="str">
        <f t="shared" si="40"/>
        <v>Fathom Events</v>
      </c>
      <c r="BQ124">
        <f t="shared" si="41"/>
        <v>6302099</v>
      </c>
      <c r="CB124" s="12" t="s">
        <v>834</v>
      </c>
      <c r="CC124" s="22">
        <v>8716062053</v>
      </c>
    </row>
    <row r="125" spans="1:85" x14ac:dyDescent="0.2">
      <c r="A125" t="str">
        <f>'Global 2025'!J125</f>
        <v>Other</v>
      </c>
      <c r="B125">
        <f>'Global 2025'!C125</f>
        <v>20320460</v>
      </c>
      <c r="D125" t="str">
        <f>'Global 2024'!J124</f>
        <v>Sony Pictures Cla…</v>
      </c>
      <c r="E125">
        <f>'Global 2024'!C124</f>
        <v>21519488</v>
      </c>
      <c r="G125" t="str">
        <f>'Global 2023'!J124</f>
        <v>Focus Features</v>
      </c>
      <c r="H125">
        <f>'Global 2023'!C124</f>
        <v>29014500</v>
      </c>
      <c r="AA125" t="str">
        <f>'Domestic 2025'!N125</f>
        <v>Walt Disney</v>
      </c>
      <c r="AB125">
        <f>'Domestic 2025'!F125</f>
        <v>6721383</v>
      </c>
      <c r="AD125" t="str">
        <f>'Domestic 2024'!J124</f>
        <v>Bleecker Street</v>
      </c>
      <c r="AE125">
        <f>'Domestic 2024'!F124</f>
        <v>5716885</v>
      </c>
      <c r="AG125" t="str">
        <f>'Domestic 2023'!J124</f>
        <v>Sony Pictures</v>
      </c>
      <c r="AH125">
        <f>'Domestic 2023'!F124</f>
        <v>6230837</v>
      </c>
      <c r="AJ125" s="12" t="s">
        <v>812</v>
      </c>
      <c r="AK125" s="22">
        <v>5438</v>
      </c>
      <c r="AL125">
        <f t="shared" si="27"/>
        <v>5438</v>
      </c>
      <c r="BA125" t="str">
        <f t="shared" si="30"/>
        <v>Other</v>
      </c>
      <c r="BB125">
        <f t="shared" si="31"/>
        <v>20320460</v>
      </c>
      <c r="BD125" t="str">
        <f t="shared" si="32"/>
        <v>Sony Pictures Entertainment</v>
      </c>
      <c r="BE125">
        <f t="shared" si="33"/>
        <v>21519488</v>
      </c>
      <c r="BG125" t="str">
        <f t="shared" si="34"/>
        <v>NBCUniversal (Comcast)</v>
      </c>
      <c r="BH125">
        <f t="shared" si="35"/>
        <v>29014500</v>
      </c>
      <c r="BJ125" t="str">
        <f t="shared" si="36"/>
        <v>The Walt Disney Company</v>
      </c>
      <c r="BK125">
        <f t="shared" si="37"/>
        <v>6721383</v>
      </c>
      <c r="BM125" t="str">
        <f t="shared" si="38"/>
        <v>Bleecker Street</v>
      </c>
      <c r="BN125">
        <f t="shared" si="39"/>
        <v>5716885</v>
      </c>
      <c r="BP125" t="str">
        <f t="shared" si="40"/>
        <v>Sony Pictures Entertainment</v>
      </c>
      <c r="BQ125">
        <f t="shared" si="41"/>
        <v>6230837</v>
      </c>
    </row>
    <row r="126" spans="1:85" x14ac:dyDescent="0.2">
      <c r="A126" t="str">
        <f>'Global 2025'!J126</f>
        <v>Lionsgate</v>
      </c>
      <c r="B126">
        <f>'Global 2025'!C126</f>
        <v>20005810</v>
      </c>
      <c r="D126" t="str">
        <f>'Global 2024'!J125</f>
        <v>Lionsgate</v>
      </c>
      <c r="E126">
        <f>'Global 2024'!C125</f>
        <v>21198544</v>
      </c>
      <c r="G126" t="str">
        <f>'Global 2023'!J125</f>
        <v>Other</v>
      </c>
      <c r="H126">
        <f>'Global 2023'!C125</f>
        <v>28933626</v>
      </c>
      <c r="AA126" t="str">
        <f>'Domestic 2025'!N126</f>
        <v>Neon</v>
      </c>
      <c r="AB126">
        <f>'Domestic 2025'!F126</f>
        <v>6712602</v>
      </c>
      <c r="AD126" t="str">
        <f>'Domestic 2024'!J125</f>
        <v>Prathyangira Cine…</v>
      </c>
      <c r="AE126">
        <f>'Domestic 2024'!F125</f>
        <v>5600000</v>
      </c>
      <c r="AG126" t="str">
        <f>'Domestic 2023'!J125</f>
        <v>Sony Pictures</v>
      </c>
      <c r="AH126">
        <f>'Domestic 2023'!F125</f>
        <v>6186475</v>
      </c>
      <c r="AJ126" s="12" t="s">
        <v>796</v>
      </c>
      <c r="AK126" s="22">
        <v>5283</v>
      </c>
      <c r="AL126">
        <f t="shared" si="27"/>
        <v>5283</v>
      </c>
      <c r="BA126" t="str">
        <f t="shared" si="30"/>
        <v>Lionsgate Studios</v>
      </c>
      <c r="BB126">
        <f t="shared" si="31"/>
        <v>20005810</v>
      </c>
      <c r="BD126" t="str">
        <f t="shared" si="32"/>
        <v>Lionsgate Studios</v>
      </c>
      <c r="BE126">
        <f t="shared" si="33"/>
        <v>21198544</v>
      </c>
      <c r="BG126" t="str">
        <f t="shared" si="34"/>
        <v>Other</v>
      </c>
      <c r="BH126">
        <f t="shared" si="35"/>
        <v>28933626</v>
      </c>
      <c r="BJ126" t="str">
        <f t="shared" si="36"/>
        <v>Neon</v>
      </c>
      <c r="BK126">
        <f t="shared" si="37"/>
        <v>6712602</v>
      </c>
      <c r="BM126" t="str">
        <f t="shared" si="38"/>
        <v>Prathyangira Cinemas</v>
      </c>
      <c r="BN126">
        <f t="shared" si="39"/>
        <v>5600000</v>
      </c>
      <c r="BP126" t="str">
        <f t="shared" si="40"/>
        <v>Sony Pictures Entertainment</v>
      </c>
      <c r="BQ126">
        <f t="shared" si="41"/>
        <v>6186475</v>
      </c>
    </row>
    <row r="127" spans="1:85" x14ac:dyDescent="0.2">
      <c r="A127" t="str">
        <f>'Global 2025'!J127</f>
        <v>Other</v>
      </c>
      <c r="B127">
        <f>'Global 2025'!C127</f>
        <v>19943144</v>
      </c>
      <c r="D127" t="str">
        <f>'Global 2024'!J126</f>
        <v>Other</v>
      </c>
      <c r="E127">
        <f>'Global 2024'!C126</f>
        <v>21081694</v>
      </c>
      <c r="G127" t="str">
        <f>'Global 2023'!J126</f>
        <v>Other</v>
      </c>
      <c r="H127">
        <f>'Global 2023'!C126</f>
        <v>28218581</v>
      </c>
      <c r="AA127" t="str">
        <f>'Domestic 2025'!N127</f>
        <v>Sony Pictures</v>
      </c>
      <c r="AB127">
        <f>'Domestic 2025'!F127</f>
        <v>6671082</v>
      </c>
      <c r="AD127" t="str">
        <f>'Domestic 2024'!J126</f>
        <v>Lionsgate</v>
      </c>
      <c r="AE127">
        <f>'Domestic 2024'!F126</f>
        <v>5404378</v>
      </c>
      <c r="AG127" t="str">
        <f>'Domestic 2023'!J126</f>
        <v>A24</v>
      </c>
      <c r="AH127">
        <f>'Domestic 2023'!F126</f>
        <v>5664014</v>
      </c>
      <c r="AJ127" s="12" t="s">
        <v>800</v>
      </c>
      <c r="AK127" s="22">
        <v>4665</v>
      </c>
      <c r="AL127">
        <f t="shared" si="27"/>
        <v>4665</v>
      </c>
      <c r="BA127" t="str">
        <f t="shared" si="30"/>
        <v>Other</v>
      </c>
      <c r="BB127">
        <f t="shared" si="31"/>
        <v>19943144</v>
      </c>
      <c r="BD127" t="str">
        <f t="shared" si="32"/>
        <v>Other</v>
      </c>
      <c r="BE127">
        <f t="shared" si="33"/>
        <v>21081694</v>
      </c>
      <c r="BG127" t="str">
        <f t="shared" si="34"/>
        <v>Other</v>
      </c>
      <c r="BH127">
        <f t="shared" si="35"/>
        <v>28218581</v>
      </c>
      <c r="BJ127" t="str">
        <f t="shared" si="36"/>
        <v>Sony Pictures Entertainment</v>
      </c>
      <c r="BK127">
        <f t="shared" si="37"/>
        <v>6671082</v>
      </c>
      <c r="BM127" t="str">
        <f t="shared" si="38"/>
        <v>Lionsgate Studios</v>
      </c>
      <c r="BN127">
        <f t="shared" si="39"/>
        <v>5404378</v>
      </c>
      <c r="BP127" t="str">
        <f t="shared" si="40"/>
        <v>A24</v>
      </c>
      <c r="BQ127">
        <f t="shared" si="41"/>
        <v>5664014</v>
      </c>
    </row>
    <row r="128" spans="1:85" x14ac:dyDescent="0.2">
      <c r="A128" t="str">
        <f>'Global 2025'!J128</f>
        <v>Lionsgate</v>
      </c>
      <c r="B128">
        <f>'Global 2025'!C128</f>
        <v>19781629</v>
      </c>
      <c r="D128" t="str">
        <f>'Global 2024'!J127</f>
        <v>Other</v>
      </c>
      <c r="E128">
        <f>'Global 2024'!C127</f>
        <v>20983374</v>
      </c>
      <c r="G128" t="str">
        <f>'Global 2023'!J127</f>
        <v>Other</v>
      </c>
      <c r="H128">
        <f>'Global 2023'!C127</f>
        <v>27509032</v>
      </c>
      <c r="AA128" t="str">
        <f>'Domestic 2025'!N128</f>
        <v>IFC Entertainment…</v>
      </c>
      <c r="AB128">
        <f>'Domestic 2025'!F128</f>
        <v>6624062</v>
      </c>
      <c r="AD128" t="str">
        <f>'Domestic 2024'!J127</f>
        <v>Amazon MGM Studios</v>
      </c>
      <c r="AE128">
        <f>'Domestic 2024'!F127</f>
        <v>5372282</v>
      </c>
      <c r="AG128" t="str">
        <f>'Domestic 2023'!J127</f>
        <v>Universal</v>
      </c>
      <c r="AH128">
        <f>'Domestic 2023'!F127</f>
        <v>5541550</v>
      </c>
      <c r="AJ128" s="12" t="s">
        <v>803</v>
      </c>
      <c r="AK128" s="22">
        <v>4472</v>
      </c>
      <c r="AL128">
        <f t="shared" si="27"/>
        <v>4472</v>
      </c>
      <c r="BA128" t="str">
        <f t="shared" si="30"/>
        <v>Lionsgate Studios</v>
      </c>
      <c r="BB128">
        <f t="shared" si="31"/>
        <v>19781629</v>
      </c>
      <c r="BD128" t="str">
        <f t="shared" si="32"/>
        <v>Other</v>
      </c>
      <c r="BE128">
        <f t="shared" si="33"/>
        <v>20983374</v>
      </c>
      <c r="BG128" t="str">
        <f t="shared" si="34"/>
        <v>Other</v>
      </c>
      <c r="BH128">
        <f t="shared" si="35"/>
        <v>27509032</v>
      </c>
      <c r="BJ128" t="str">
        <f t="shared" si="36"/>
        <v>IFC Entertainment</v>
      </c>
      <c r="BK128">
        <f t="shared" si="37"/>
        <v>6624062</v>
      </c>
      <c r="BM128" t="str">
        <f t="shared" si="38"/>
        <v>Amazon MGM Studios</v>
      </c>
      <c r="BN128">
        <f t="shared" si="39"/>
        <v>5372282</v>
      </c>
      <c r="BP128" t="str">
        <f t="shared" si="40"/>
        <v>NBCUniversal (Comcast)</v>
      </c>
      <c r="BQ128">
        <f t="shared" si="41"/>
        <v>5541550</v>
      </c>
    </row>
    <row r="129" spans="1:69" x14ac:dyDescent="0.2">
      <c r="A129" t="str">
        <f>'Global 2025'!J129</f>
        <v>Other</v>
      </c>
      <c r="B129">
        <f>'Global 2025'!C129</f>
        <v>19593569</v>
      </c>
      <c r="D129" t="str">
        <f>'Global 2024'!J128</f>
        <v>Angel Studios</v>
      </c>
      <c r="E129">
        <f>'Global 2024'!C128</f>
        <v>20815384</v>
      </c>
      <c r="G129" t="str">
        <f>'Global 2023'!J128</f>
        <v>Universal</v>
      </c>
      <c r="H129">
        <f>'Global 2023'!C128</f>
        <v>26493921</v>
      </c>
      <c r="AA129" t="str">
        <f>'Domestic 2025'!N129</f>
        <v>Pinnacle Peak</v>
      </c>
      <c r="AB129">
        <f>'Domestic 2025'!F129</f>
        <v>6564857</v>
      </c>
      <c r="AD129" t="str">
        <f>'Domestic 2024'!J128</f>
        <v>Walt Disney</v>
      </c>
      <c r="AE129">
        <f>'Domestic 2024'!F128</f>
        <v>5082278</v>
      </c>
      <c r="AG129" t="str">
        <f>'Domestic 2023'!J128</f>
        <v>Fathom Events</v>
      </c>
      <c r="AH129">
        <f>'Domestic 2023'!F128</f>
        <v>5525069</v>
      </c>
      <c r="AJ129" s="12" t="s">
        <v>807</v>
      </c>
      <c r="AK129" s="22">
        <v>3136</v>
      </c>
      <c r="AL129">
        <f t="shared" si="27"/>
        <v>3136</v>
      </c>
      <c r="BA129" t="str">
        <f t="shared" si="30"/>
        <v>Other</v>
      </c>
      <c r="BB129">
        <f t="shared" si="31"/>
        <v>19593569</v>
      </c>
      <c r="BD129" t="str">
        <f t="shared" si="32"/>
        <v>Angel Studios</v>
      </c>
      <c r="BE129">
        <f t="shared" si="33"/>
        <v>20815384</v>
      </c>
      <c r="BG129" t="str">
        <f t="shared" si="34"/>
        <v>NBCUniversal (Comcast)</v>
      </c>
      <c r="BH129">
        <f t="shared" si="35"/>
        <v>26493921</v>
      </c>
      <c r="BJ129" t="str">
        <f t="shared" si="36"/>
        <v>Pinnacle Peak</v>
      </c>
      <c r="BK129">
        <f t="shared" si="37"/>
        <v>6564857</v>
      </c>
      <c r="BM129" t="str">
        <f t="shared" si="38"/>
        <v>The Walt Disney Company</v>
      </c>
      <c r="BN129">
        <f t="shared" si="39"/>
        <v>5082278</v>
      </c>
      <c r="BP129" t="str">
        <f t="shared" si="40"/>
        <v>Fathom Events</v>
      </c>
      <c r="BQ129">
        <f t="shared" si="41"/>
        <v>5525069</v>
      </c>
    </row>
    <row r="130" spans="1:69" x14ac:dyDescent="0.2">
      <c r="A130" t="str">
        <f>'Global 2025'!J130</f>
        <v>Other</v>
      </c>
      <c r="B130">
        <f>'Global 2025'!C130</f>
        <v>19291654</v>
      </c>
      <c r="D130" t="str">
        <f>'Global 2024'!J129</f>
        <v>Warner Bros.</v>
      </c>
      <c r="E130">
        <f>'Global 2024'!C129</f>
        <v>20758572</v>
      </c>
      <c r="G130" t="str">
        <f>'Global 2023'!J129</f>
        <v>Other</v>
      </c>
      <c r="H130">
        <f>'Global 2023'!C129</f>
        <v>26064906</v>
      </c>
      <c r="AA130" t="str">
        <f>'Domestic 2025'!N130</f>
        <v>Lionsgate</v>
      </c>
      <c r="AB130">
        <f>'Domestic 2025'!F130</f>
        <v>6443813</v>
      </c>
      <c r="AD130" t="str">
        <f>'Domestic 2024'!J129</f>
        <v>Lionsgate</v>
      </c>
      <c r="AE130">
        <f>'Domestic 2024'!F129</f>
        <v>5069171</v>
      </c>
      <c r="AG130" t="str">
        <f>'Domestic 2023'!J129</f>
        <v>SDG Releasing</v>
      </c>
      <c r="AH130">
        <f>'Domestic 2023'!F129</f>
        <v>5433686</v>
      </c>
      <c r="AJ130" s="12" t="s">
        <v>809</v>
      </c>
      <c r="AK130" s="22">
        <v>2999</v>
      </c>
      <c r="AL130">
        <f t="shared" si="27"/>
        <v>2999</v>
      </c>
      <c r="BA130" t="str">
        <f t="shared" si="30"/>
        <v>Other</v>
      </c>
      <c r="BB130">
        <f t="shared" si="31"/>
        <v>19291654</v>
      </c>
      <c r="BD130" t="str">
        <f t="shared" si="32"/>
        <v>Warner Bros. Discovery</v>
      </c>
      <c r="BE130">
        <f t="shared" si="33"/>
        <v>20758572</v>
      </c>
      <c r="BG130" t="str">
        <f t="shared" si="34"/>
        <v>Other</v>
      </c>
      <c r="BH130">
        <f t="shared" si="35"/>
        <v>26064906</v>
      </c>
      <c r="BJ130" t="str">
        <f t="shared" si="36"/>
        <v>Lionsgate Studios</v>
      </c>
      <c r="BK130">
        <f t="shared" si="37"/>
        <v>6443813</v>
      </c>
      <c r="BM130" t="str">
        <f t="shared" si="38"/>
        <v>Lionsgate Studios</v>
      </c>
      <c r="BN130">
        <f t="shared" si="39"/>
        <v>5069171</v>
      </c>
      <c r="BP130" t="str">
        <f t="shared" si="40"/>
        <v>SDG Releasing</v>
      </c>
      <c r="BQ130">
        <f t="shared" si="41"/>
        <v>5433686</v>
      </c>
    </row>
    <row r="131" spans="1:69" x14ac:dyDescent="0.2">
      <c r="A131" t="str">
        <f>'Global 2025'!J131</f>
        <v>Other</v>
      </c>
      <c r="B131">
        <f>'Global 2025'!C131</f>
        <v>18895412</v>
      </c>
      <c r="D131" t="str">
        <f>'Global 2024'!J130</f>
        <v>Other</v>
      </c>
      <c r="E131">
        <f>'Global 2024'!C130</f>
        <v>20615744</v>
      </c>
      <c r="G131" t="str">
        <f>'Global 2023'!J130</f>
        <v>Other</v>
      </c>
      <c r="H131">
        <f>'Global 2023'!C130</f>
        <v>25865563</v>
      </c>
      <c r="AA131" t="str">
        <f>'Domestic 2025'!N131</f>
        <v>Neon</v>
      </c>
      <c r="AB131">
        <f>'Domestic 2025'!F131</f>
        <v>6327494</v>
      </c>
      <c r="AD131" t="str">
        <f>'Domestic 2024'!J130</f>
        <v>Toho International</v>
      </c>
      <c r="AE131">
        <f>'Domestic 2024'!F130</f>
        <v>5041781</v>
      </c>
      <c r="AG131" t="str">
        <f>'Domestic 2023'!J130</f>
        <v>Sony Pictures</v>
      </c>
      <c r="AH131">
        <f>'Domestic 2023'!F130</f>
        <v>5426772</v>
      </c>
      <c r="AJ131" s="12" t="s">
        <v>819</v>
      </c>
      <c r="AK131" s="22">
        <v>1755</v>
      </c>
      <c r="AL131">
        <f t="shared" ref="AL131" si="45">IF($AJ131="Other",0,$AK131)</f>
        <v>1755</v>
      </c>
      <c r="BA131" t="str">
        <f t="shared" ref="BA131:BA194" si="46">IFERROR(VLOOKUP(IFERROR(VLOOKUP(A131,$T:$U,2,0),A131),$V:$W,2,0),IFERROR(VLOOKUP(A131,$T:$U,2,0),A131))</f>
        <v>Other</v>
      </c>
      <c r="BB131">
        <f t="shared" ref="BB131:BB194" si="47">B131</f>
        <v>18895412</v>
      </c>
      <c r="BD131" t="str">
        <f t="shared" ref="BD131:BD194" si="48">IFERROR(VLOOKUP(IFERROR(VLOOKUP(D131,$T:$U,2,0),D131),$V:$W,2,0),IFERROR(VLOOKUP(D131,$T:$U,2,0),D131))</f>
        <v>Other</v>
      </c>
      <c r="BE131">
        <f t="shared" ref="BE131:BE194" si="49">E131</f>
        <v>20615744</v>
      </c>
      <c r="BG131" t="str">
        <f t="shared" ref="BG131:BG194" si="50">IFERROR(VLOOKUP(IFERROR(VLOOKUP(G131,$T:$U,2,0),G131),$V:$W,2,0),IFERROR(VLOOKUP(G131,$T:$U,2,0),G131))</f>
        <v>Other</v>
      </c>
      <c r="BH131">
        <f t="shared" ref="BH131:BH194" si="51">H131</f>
        <v>25865563</v>
      </c>
      <c r="BJ131" t="str">
        <f t="shared" ref="BJ131:BJ194" si="52">IFERROR(VLOOKUP(IFERROR(VLOOKUP(AA131,$T:$U,2,0),AA131),$V:$W,2,0),IFERROR(VLOOKUP(AA131,$T:$U,2,0),AA131))</f>
        <v>Neon</v>
      </c>
      <c r="BK131">
        <f t="shared" ref="BK131:BK194" si="53">AB131</f>
        <v>6327494</v>
      </c>
      <c r="BM131" t="str">
        <f t="shared" ref="BM131:BM194" si="54">IFERROR(VLOOKUP(IFERROR(VLOOKUP(AD131,$T:$U,2,0),AD131),$V:$W,2,0),IFERROR(VLOOKUP(AD131,$T:$U,2,0),AD131))</f>
        <v>Toho International</v>
      </c>
      <c r="BN131">
        <f t="shared" ref="BN131:BN194" si="55">AE131</f>
        <v>5041781</v>
      </c>
      <c r="BP131" t="str">
        <f t="shared" ref="BP131:BP194" si="56">IFERROR(VLOOKUP(IFERROR(VLOOKUP(AG131,$T:$U,2,0),AG131),$V:$W,2,0),IFERROR(VLOOKUP(AG131,$T:$U,2,0),AG131))</f>
        <v>Sony Pictures Entertainment</v>
      </c>
      <c r="BQ131">
        <f t="shared" ref="BQ131:BQ194" si="57">AH131</f>
        <v>5426772</v>
      </c>
    </row>
    <row r="132" spans="1:69" x14ac:dyDescent="0.2">
      <c r="A132" t="str">
        <f>'Global 2025'!J132</f>
        <v>Other</v>
      </c>
      <c r="B132">
        <f>'Global 2025'!C132</f>
        <v>18254858</v>
      </c>
      <c r="D132" t="str">
        <f>'Global 2024'!J131</f>
        <v>Angel Studios</v>
      </c>
      <c r="E132">
        <f>'Global 2024'!C131</f>
        <v>20590202</v>
      </c>
      <c r="G132" t="str">
        <f>'Global 2023'!J131</f>
        <v>Other</v>
      </c>
      <c r="H132">
        <f>'Global 2023'!C131</f>
        <v>23920308</v>
      </c>
      <c r="AA132" t="str">
        <f>'Domestic 2025'!N132</f>
        <v>Sony Pictures Cla…</v>
      </c>
      <c r="AB132">
        <f>'Domestic 2025'!F132</f>
        <v>6233517</v>
      </c>
      <c r="AD132" t="str">
        <f>'Domestic 2024'!J131</f>
        <v>Searchlight Pictu…</v>
      </c>
      <c r="AE132">
        <f>'Domestic 2024'!F131</f>
        <v>5038931</v>
      </c>
      <c r="AG132" t="str">
        <f>'Domestic 2023'!J131</f>
        <v>Bleecker Street</v>
      </c>
      <c r="AH132">
        <f>'Domestic 2023'!F131</f>
        <v>5402148</v>
      </c>
      <c r="AJ132" s="12" t="s">
        <v>834</v>
      </c>
      <c r="AK132" s="22">
        <v>8716062053</v>
      </c>
      <c r="BA132" t="str">
        <f t="shared" si="46"/>
        <v>Other</v>
      </c>
      <c r="BB132">
        <f t="shared" si="47"/>
        <v>18254858</v>
      </c>
      <c r="BD132" t="str">
        <f t="shared" si="48"/>
        <v>Angel Studios</v>
      </c>
      <c r="BE132">
        <f t="shared" si="49"/>
        <v>20590202</v>
      </c>
      <c r="BG132" t="str">
        <f t="shared" si="50"/>
        <v>Other</v>
      </c>
      <c r="BH132">
        <f t="shared" si="51"/>
        <v>23920308</v>
      </c>
      <c r="BJ132" t="str">
        <f t="shared" si="52"/>
        <v>Sony Pictures Entertainment</v>
      </c>
      <c r="BK132">
        <f t="shared" si="53"/>
        <v>6233517</v>
      </c>
      <c r="BM132" t="str">
        <f t="shared" si="54"/>
        <v>The Walt Disney Company</v>
      </c>
      <c r="BN132">
        <f t="shared" si="55"/>
        <v>5038931</v>
      </c>
      <c r="BP132" t="str">
        <f t="shared" si="56"/>
        <v>Bleecker Street</v>
      </c>
      <c r="BQ132">
        <f t="shared" si="57"/>
        <v>5402148</v>
      </c>
    </row>
    <row r="133" spans="1:69" x14ac:dyDescent="0.2">
      <c r="A133" t="str">
        <f>'Global 2025'!J133</f>
        <v>Other</v>
      </c>
      <c r="B133">
        <f>'Global 2025'!C133</f>
        <v>17851699</v>
      </c>
      <c r="D133" t="str">
        <f>'Global 2024'!J132</f>
        <v>Lionsgate</v>
      </c>
      <c r="E133">
        <f>'Global 2024'!C132</f>
        <v>20571534</v>
      </c>
      <c r="G133" t="str">
        <f>'Global 2023'!J132</f>
        <v>Amazon MGM Studios</v>
      </c>
      <c r="H133">
        <f>'Global 2023'!C132</f>
        <v>22483370</v>
      </c>
      <c r="AA133" t="str">
        <f>'Domestic 2025'!N133</f>
        <v>Focus Features</v>
      </c>
      <c r="AB133">
        <f>'Domestic 2025'!F133</f>
        <v>6221133</v>
      </c>
      <c r="AD133" t="str">
        <f>'Domestic 2024'!J132</f>
        <v>Focus Features</v>
      </c>
      <c r="AE133">
        <f>'Domestic 2024'!F132</f>
        <v>5028215</v>
      </c>
      <c r="AG133" t="str">
        <f>'Domestic 2023'!J132</f>
        <v>Yash Raj Films</v>
      </c>
      <c r="AH133">
        <f>'Domestic 2023'!F132</f>
        <v>5365263</v>
      </c>
      <c r="BA133" t="str">
        <f t="shared" si="46"/>
        <v>Other</v>
      </c>
      <c r="BB133">
        <f t="shared" si="47"/>
        <v>17851699</v>
      </c>
      <c r="BD133" t="str">
        <f t="shared" si="48"/>
        <v>Lionsgate Studios</v>
      </c>
      <c r="BE133">
        <f t="shared" si="49"/>
        <v>20571534</v>
      </c>
      <c r="BG133" t="str">
        <f t="shared" si="50"/>
        <v>Amazon MGM Studios</v>
      </c>
      <c r="BH133">
        <f t="shared" si="51"/>
        <v>22483370</v>
      </c>
      <c r="BJ133" t="str">
        <f t="shared" si="52"/>
        <v>NBCUniversal (Comcast)</v>
      </c>
      <c r="BK133">
        <f t="shared" si="53"/>
        <v>6221133</v>
      </c>
      <c r="BM133" t="str">
        <f t="shared" si="54"/>
        <v>NBCUniversal (Comcast)</v>
      </c>
      <c r="BN133">
        <f t="shared" si="55"/>
        <v>5028215</v>
      </c>
      <c r="BP133" t="str">
        <f t="shared" si="56"/>
        <v>Yash Raj Films</v>
      </c>
      <c r="BQ133">
        <f t="shared" si="57"/>
        <v>5365263</v>
      </c>
    </row>
    <row r="134" spans="1:69" x14ac:dyDescent="0.2">
      <c r="A134" t="str">
        <f>'Global 2025'!J134</f>
        <v>Other</v>
      </c>
      <c r="B134">
        <f>'Global 2025'!C134</f>
        <v>17814569</v>
      </c>
      <c r="D134" t="str">
        <f>'Global 2024'!J133</f>
        <v>Other</v>
      </c>
      <c r="E134">
        <f>'Global 2024'!C133</f>
        <v>20115888</v>
      </c>
      <c r="G134" t="str">
        <f>'Global 2023'!J133</f>
        <v>MGM</v>
      </c>
      <c r="H134">
        <f>'Global 2023'!C133</f>
        <v>21948551</v>
      </c>
      <c r="AA134" t="str">
        <f>'Domestic 2025'!N134</f>
        <v>Warner Bros.</v>
      </c>
      <c r="AB134">
        <f>'Domestic 2025'!F134</f>
        <v>6125566</v>
      </c>
      <c r="AD134" t="str">
        <f>'Domestic 2024'!J133</f>
        <v>Amazon MGM Studios</v>
      </c>
      <c r="AE134">
        <f>'Domestic 2024'!F133</f>
        <v>5021220</v>
      </c>
      <c r="AG134" t="str">
        <f>'Domestic 2023'!J133</f>
        <v>United Artists</v>
      </c>
      <c r="AH134">
        <f>'Domestic 2023'!F133</f>
        <v>5321627</v>
      </c>
      <c r="BA134" t="str">
        <f t="shared" si="46"/>
        <v>Other</v>
      </c>
      <c r="BB134">
        <f t="shared" si="47"/>
        <v>17814569</v>
      </c>
      <c r="BD134" t="str">
        <f t="shared" si="48"/>
        <v>Other</v>
      </c>
      <c r="BE134">
        <f t="shared" si="49"/>
        <v>20115888</v>
      </c>
      <c r="BG134" t="str">
        <f t="shared" si="50"/>
        <v>Amazon MGM Studios</v>
      </c>
      <c r="BH134">
        <f t="shared" si="51"/>
        <v>21948551</v>
      </c>
      <c r="BJ134" t="str">
        <f t="shared" si="52"/>
        <v>Warner Bros. Discovery</v>
      </c>
      <c r="BK134">
        <f t="shared" si="53"/>
        <v>6125566</v>
      </c>
      <c r="BM134" t="str">
        <f t="shared" si="54"/>
        <v>Amazon MGM Studios</v>
      </c>
      <c r="BN134">
        <f t="shared" si="55"/>
        <v>5021220</v>
      </c>
      <c r="BP134" t="str">
        <f t="shared" si="56"/>
        <v>Amazon MGM Studios</v>
      </c>
      <c r="BQ134">
        <f t="shared" si="57"/>
        <v>5321627</v>
      </c>
    </row>
    <row r="135" spans="1:69" x14ac:dyDescent="0.2">
      <c r="A135" t="str">
        <f>'Global 2025'!J135</f>
        <v>Universal</v>
      </c>
      <c r="B135">
        <f>'Global 2025'!C135</f>
        <v>17529487</v>
      </c>
      <c r="D135" t="str">
        <f>'Global 2024'!J134</f>
        <v>Other</v>
      </c>
      <c r="E135">
        <f>'Global 2024'!C134</f>
        <v>19678255</v>
      </c>
      <c r="G135" t="str">
        <f>'Global 2023'!J134</f>
        <v>Focus Features</v>
      </c>
      <c r="H135">
        <f>'Global 2023'!C134</f>
        <v>21899506</v>
      </c>
      <c r="AA135" t="str">
        <f>'Domestic 2025'!N135</f>
        <v>Angel Studios</v>
      </c>
      <c r="AB135">
        <f>'Domestic 2025'!F135</f>
        <v>6044364</v>
      </c>
      <c r="AD135" t="str">
        <f>'Domestic 2024'!J134</f>
        <v>Sony Pictures Cla…</v>
      </c>
      <c r="AE135">
        <f>'Domestic 2024'!F134</f>
        <v>5008179</v>
      </c>
      <c r="AG135" t="str">
        <f>'Domestic 2023'!J134</f>
        <v>Relativity</v>
      </c>
      <c r="AH135">
        <f>'Domestic 2023'!F134</f>
        <v>5314136</v>
      </c>
      <c r="BA135" t="str">
        <f t="shared" si="46"/>
        <v>NBCUniversal (Comcast)</v>
      </c>
      <c r="BB135">
        <f t="shared" si="47"/>
        <v>17529487</v>
      </c>
      <c r="BD135" t="str">
        <f t="shared" si="48"/>
        <v>Other</v>
      </c>
      <c r="BE135">
        <f t="shared" si="49"/>
        <v>19678255</v>
      </c>
      <c r="BG135" t="str">
        <f t="shared" si="50"/>
        <v>NBCUniversal (Comcast)</v>
      </c>
      <c r="BH135">
        <f t="shared" si="51"/>
        <v>21899506</v>
      </c>
      <c r="BJ135" t="str">
        <f t="shared" si="52"/>
        <v>Angel Studios</v>
      </c>
      <c r="BK135">
        <f t="shared" si="53"/>
        <v>6044364</v>
      </c>
      <c r="BM135" t="str">
        <f t="shared" si="54"/>
        <v>Sony Pictures Entertainment</v>
      </c>
      <c r="BN135">
        <f t="shared" si="55"/>
        <v>5008179</v>
      </c>
      <c r="BP135" t="str">
        <f t="shared" si="56"/>
        <v>Relativity</v>
      </c>
      <c r="BQ135">
        <f t="shared" si="57"/>
        <v>5314136</v>
      </c>
    </row>
    <row r="136" spans="1:69" x14ac:dyDescent="0.2">
      <c r="A136" t="str">
        <f>'Global 2025'!J136</f>
        <v>Sony Pictures</v>
      </c>
      <c r="B136">
        <f>'Global 2025'!C136</f>
        <v>17331880</v>
      </c>
      <c r="D136" t="str">
        <f>'Global 2024'!J135</f>
        <v>Other</v>
      </c>
      <c r="E136">
        <f>'Global 2024'!C135</f>
        <v>19515102</v>
      </c>
      <c r="G136" t="str">
        <f>'Global 2023'!J135</f>
        <v>Pantelion Films</v>
      </c>
      <c r="H136">
        <f>'Global 2023'!C135</f>
        <v>21797528</v>
      </c>
      <c r="AA136" t="str">
        <f>'Domestic 2025'!N136</f>
        <v>Lionsgate</v>
      </c>
      <c r="AB136">
        <f>'Domestic 2025'!F136</f>
        <v>6002538</v>
      </c>
      <c r="AD136" t="str">
        <f>'Domestic 2024'!J135</f>
        <v>A24</v>
      </c>
      <c r="AE136">
        <f>'Domestic 2024'!F135</f>
        <v>4949699</v>
      </c>
      <c r="AG136" t="str">
        <f>'Domestic 2023'!J135</f>
        <v>Neon</v>
      </c>
      <c r="AH136">
        <f>'Domestic 2023'!F135</f>
        <v>5078401</v>
      </c>
      <c r="BA136" t="str">
        <f t="shared" si="46"/>
        <v>Sony Pictures Entertainment</v>
      </c>
      <c r="BB136">
        <f t="shared" si="47"/>
        <v>17331880</v>
      </c>
      <c r="BD136" t="str">
        <f t="shared" si="48"/>
        <v>Other</v>
      </c>
      <c r="BE136">
        <f t="shared" si="49"/>
        <v>19515102</v>
      </c>
      <c r="BG136" t="str">
        <f t="shared" si="50"/>
        <v>Pantelion Films</v>
      </c>
      <c r="BH136">
        <f t="shared" si="51"/>
        <v>21797528</v>
      </c>
      <c r="BJ136" t="str">
        <f t="shared" si="52"/>
        <v>Lionsgate Studios</v>
      </c>
      <c r="BK136">
        <f t="shared" si="53"/>
        <v>6002538</v>
      </c>
      <c r="BM136" t="str">
        <f t="shared" si="54"/>
        <v>A24</v>
      </c>
      <c r="BN136">
        <f t="shared" si="55"/>
        <v>4949699</v>
      </c>
      <c r="BP136" t="str">
        <f t="shared" si="56"/>
        <v>Neon</v>
      </c>
      <c r="BQ136">
        <f t="shared" si="57"/>
        <v>5078401</v>
      </c>
    </row>
    <row r="137" spans="1:69" x14ac:dyDescent="0.2">
      <c r="A137" t="str">
        <f>'Global 2025'!J137</f>
        <v>Other</v>
      </c>
      <c r="B137">
        <f>'Global 2025'!C137</f>
        <v>17066869</v>
      </c>
      <c r="D137" t="str">
        <f>'Global 2024'!J136</f>
        <v>20th Century Stud…</v>
      </c>
      <c r="E137">
        <f>'Global 2024'!C136</f>
        <v>19429994</v>
      </c>
      <c r="G137" t="str">
        <f>'Global 2023'!J136</f>
        <v>Universal</v>
      </c>
      <c r="H137">
        <f>'Global 2023'!C136</f>
        <v>21786275</v>
      </c>
      <c r="AA137" t="str">
        <f>'Domestic 2025'!N137</f>
        <v>Focus Features</v>
      </c>
      <c r="AB137">
        <f>'Domestic 2025'!F137</f>
        <v>5810510</v>
      </c>
      <c r="AD137" t="str">
        <f>'Domestic 2024'!J136</f>
        <v>Focus Features</v>
      </c>
      <c r="AE137">
        <f>'Domestic 2024'!F136</f>
        <v>4839360</v>
      </c>
      <c r="AG137" t="str">
        <f>'Domestic 2023'!J136</f>
        <v>Well Go USA</v>
      </c>
      <c r="AH137">
        <f>'Domestic 2023'!F136</f>
        <v>5023132</v>
      </c>
      <c r="BA137" t="str">
        <f t="shared" si="46"/>
        <v>Other</v>
      </c>
      <c r="BB137">
        <f t="shared" si="47"/>
        <v>17066869</v>
      </c>
      <c r="BD137" t="str">
        <f t="shared" si="48"/>
        <v>The Walt Disney Company</v>
      </c>
      <c r="BE137">
        <f t="shared" si="49"/>
        <v>19429994</v>
      </c>
      <c r="BG137" t="str">
        <f t="shared" si="50"/>
        <v>NBCUniversal (Comcast)</v>
      </c>
      <c r="BH137">
        <f t="shared" si="51"/>
        <v>21786275</v>
      </c>
      <c r="BJ137" t="str">
        <f t="shared" si="52"/>
        <v>NBCUniversal (Comcast)</v>
      </c>
      <c r="BK137">
        <f t="shared" si="53"/>
        <v>5810510</v>
      </c>
      <c r="BM137" t="str">
        <f t="shared" si="54"/>
        <v>NBCUniversal (Comcast)</v>
      </c>
      <c r="BN137">
        <f t="shared" si="55"/>
        <v>4839360</v>
      </c>
      <c r="BP137" t="str">
        <f t="shared" si="56"/>
        <v>Well Go USA</v>
      </c>
      <c r="BQ137">
        <f t="shared" si="57"/>
        <v>5023132</v>
      </c>
    </row>
    <row r="138" spans="1:69" x14ac:dyDescent="0.2">
      <c r="A138" t="str">
        <f>'Global 2025'!J138</f>
        <v>Other</v>
      </c>
      <c r="B138">
        <f>'Global 2025'!C138</f>
        <v>16688523</v>
      </c>
      <c r="D138" t="str">
        <f>'Global 2024'!J137</f>
        <v>Other</v>
      </c>
      <c r="E138">
        <f>'Global 2024'!C137</f>
        <v>19353760</v>
      </c>
      <c r="G138" t="str">
        <f>'Global 2023'!J137</f>
        <v>Lionsgate</v>
      </c>
      <c r="H138">
        <f>'Global 2023'!C137</f>
        <v>21464043</v>
      </c>
      <c r="AA138" t="str">
        <f>'Domestic 2025'!N138</f>
        <v>GKIDS</v>
      </c>
      <c r="AB138">
        <f>'Domestic 2025'!F138</f>
        <v>5637079</v>
      </c>
      <c r="AD138" t="str">
        <f>'Domestic 2024'!J137</f>
        <v>Abramorama Films</v>
      </c>
      <c r="AE138">
        <f>'Domestic 2024'!F137</f>
        <v>4800000</v>
      </c>
      <c r="AG138" t="str">
        <f>'Domestic 2023'!J137</f>
        <v>Warner Bros.</v>
      </c>
      <c r="AH138">
        <f>'Domestic 2023'!F137</f>
        <v>4960498</v>
      </c>
      <c r="BA138" t="str">
        <f t="shared" si="46"/>
        <v>Other</v>
      </c>
      <c r="BB138">
        <f t="shared" si="47"/>
        <v>16688523</v>
      </c>
      <c r="BD138" t="str">
        <f t="shared" si="48"/>
        <v>Other</v>
      </c>
      <c r="BE138">
        <f t="shared" si="49"/>
        <v>19353760</v>
      </c>
      <c r="BG138" t="str">
        <f t="shared" si="50"/>
        <v>Lionsgate Studios</v>
      </c>
      <c r="BH138">
        <f t="shared" si="51"/>
        <v>21464043</v>
      </c>
      <c r="BJ138" t="str">
        <f t="shared" si="52"/>
        <v>GKIDS</v>
      </c>
      <c r="BK138">
        <f t="shared" si="53"/>
        <v>5637079</v>
      </c>
      <c r="BM138" t="str">
        <f t="shared" si="54"/>
        <v>Abramorama Films</v>
      </c>
      <c r="BN138">
        <f t="shared" si="55"/>
        <v>4800000</v>
      </c>
      <c r="BP138" t="str">
        <f t="shared" si="56"/>
        <v>Warner Bros. Discovery</v>
      </c>
      <c r="BQ138">
        <f t="shared" si="57"/>
        <v>4960498</v>
      </c>
    </row>
    <row r="139" spans="1:69" x14ac:dyDescent="0.2">
      <c r="A139" t="str">
        <f>'Global 2025'!J139</f>
        <v>Other</v>
      </c>
      <c r="B139">
        <f>'Global 2025'!C139</f>
        <v>16572364</v>
      </c>
      <c r="D139" t="str">
        <f>'Global 2024'!J138</f>
        <v>Other</v>
      </c>
      <c r="E139">
        <f>'Global 2024'!C138</f>
        <v>19077748</v>
      </c>
      <c r="G139" t="str">
        <f>'Global 2023'!J138</f>
        <v>Other</v>
      </c>
      <c r="H139">
        <f>'Global 2023'!C138</f>
        <v>21112012</v>
      </c>
      <c r="AA139" t="str">
        <f>'Domestic 2025'!N139</f>
        <v>MUBI</v>
      </c>
      <c r="AB139">
        <f>'Domestic 2025'!F139</f>
        <v>5515263</v>
      </c>
      <c r="AD139" t="str">
        <f>'Domestic 2024'!J138</f>
        <v>Neon</v>
      </c>
      <c r="AE139">
        <f>'Domestic 2024'!F138</f>
        <v>4689831</v>
      </c>
      <c r="AG139" t="str">
        <f>'Domestic 2023'!J138</f>
        <v>Walt Disney</v>
      </c>
      <c r="AH139">
        <f>'Domestic 2023'!F138</f>
        <v>4929004</v>
      </c>
      <c r="BA139" t="str">
        <f t="shared" si="46"/>
        <v>Other</v>
      </c>
      <c r="BB139">
        <f t="shared" si="47"/>
        <v>16572364</v>
      </c>
      <c r="BD139" t="str">
        <f t="shared" si="48"/>
        <v>Other</v>
      </c>
      <c r="BE139">
        <f t="shared" si="49"/>
        <v>19077748</v>
      </c>
      <c r="BG139" t="str">
        <f t="shared" si="50"/>
        <v>Other</v>
      </c>
      <c r="BH139">
        <f t="shared" si="51"/>
        <v>21112012</v>
      </c>
      <c r="BJ139" t="str">
        <f t="shared" si="52"/>
        <v>MUBI</v>
      </c>
      <c r="BK139">
        <f t="shared" si="53"/>
        <v>5515263</v>
      </c>
      <c r="BM139" t="str">
        <f t="shared" si="54"/>
        <v>Neon</v>
      </c>
      <c r="BN139">
        <f t="shared" si="55"/>
        <v>4689831</v>
      </c>
      <c r="BP139" t="str">
        <f t="shared" si="56"/>
        <v>The Walt Disney Company</v>
      </c>
      <c r="BQ139">
        <f t="shared" si="57"/>
        <v>4929004</v>
      </c>
    </row>
    <row r="140" spans="1:69" x14ac:dyDescent="0.2">
      <c r="A140" t="str">
        <f>'Global 2025'!J140</f>
        <v>A24</v>
      </c>
      <c r="B140">
        <f>'Global 2025'!C140</f>
        <v>16544104</v>
      </c>
      <c r="D140" t="str">
        <f>'Global 2024'!J139</f>
        <v>Well Go USA</v>
      </c>
      <c r="E140">
        <f>'Global 2024'!C139</f>
        <v>18456373</v>
      </c>
      <c r="G140" t="str">
        <f>'Global 2023'!J139</f>
        <v>Amazon MGM Studios</v>
      </c>
      <c r="H140">
        <f>'Global 2023'!C139</f>
        <v>21026167</v>
      </c>
      <c r="AA140" t="str">
        <f>'Domestic 2025'!N140</f>
        <v>Warner Bros.</v>
      </c>
      <c r="AB140">
        <f>'Domestic 2025'!F140</f>
        <v>5482077</v>
      </c>
      <c r="AD140" t="str">
        <f>'Domestic 2024'!J139</f>
        <v>The Avenue Entert…</v>
      </c>
      <c r="AE140">
        <f>'Domestic 2024'!F139</f>
        <v>4620045</v>
      </c>
      <c r="AG140" t="str">
        <f>'Domestic 2023'!J139</f>
        <v>A24</v>
      </c>
      <c r="AH140">
        <f>'Domestic 2023'!F139</f>
        <v>4830788</v>
      </c>
      <c r="BA140" t="str">
        <f t="shared" si="46"/>
        <v>A24</v>
      </c>
      <c r="BB140">
        <f t="shared" si="47"/>
        <v>16544104</v>
      </c>
      <c r="BD140" t="str">
        <f t="shared" si="48"/>
        <v>Well Go USA</v>
      </c>
      <c r="BE140">
        <f t="shared" si="49"/>
        <v>18456373</v>
      </c>
      <c r="BG140" t="str">
        <f t="shared" si="50"/>
        <v>Amazon MGM Studios</v>
      </c>
      <c r="BH140">
        <f t="shared" si="51"/>
        <v>21026167</v>
      </c>
      <c r="BJ140" t="str">
        <f t="shared" si="52"/>
        <v>Warner Bros. Discovery</v>
      </c>
      <c r="BK140">
        <f t="shared" si="53"/>
        <v>5482077</v>
      </c>
      <c r="BM140" t="str">
        <f t="shared" si="54"/>
        <v>The Avenue Entert…</v>
      </c>
      <c r="BN140">
        <f t="shared" si="55"/>
        <v>4620045</v>
      </c>
      <c r="BP140" t="str">
        <f t="shared" si="56"/>
        <v>A24</v>
      </c>
      <c r="BQ140">
        <f t="shared" si="57"/>
        <v>4830788</v>
      </c>
    </row>
    <row r="141" spans="1:69" x14ac:dyDescent="0.2">
      <c r="A141" t="str">
        <f>'Global 2025'!J141</f>
        <v>A24</v>
      </c>
      <c r="B141">
        <f>'Global 2025'!C141</f>
        <v>16423464</v>
      </c>
      <c r="D141" t="str">
        <f>'Global 2024'!J140</f>
        <v>Other</v>
      </c>
      <c r="E141">
        <f>'Global 2024'!C140</f>
        <v>18353324</v>
      </c>
      <c r="G141" t="str">
        <f>'Global 2023'!J140</f>
        <v>Sony Pictures</v>
      </c>
      <c r="H141">
        <f>'Global 2023'!C140</f>
        <v>20703794</v>
      </c>
      <c r="AA141" t="str">
        <f>'Domestic 2025'!N141</f>
        <v>Angel Studios</v>
      </c>
      <c r="AB141">
        <f>'Domestic 2025'!F141</f>
        <v>5295949</v>
      </c>
      <c r="AD141" t="str">
        <f>'Domestic 2024'!J140</f>
        <v>Vertical Entertai…</v>
      </c>
      <c r="AE141">
        <f>'Domestic 2024'!F140</f>
        <v>4530418</v>
      </c>
      <c r="AG141" t="str">
        <f>'Domestic 2023'!J140</f>
        <v>Briarcliff Entert…</v>
      </c>
      <c r="AH141">
        <f>'Domestic 2023'!F140</f>
        <v>4813132</v>
      </c>
      <c r="BA141" t="str">
        <f t="shared" si="46"/>
        <v>A24</v>
      </c>
      <c r="BB141">
        <f t="shared" si="47"/>
        <v>16423464</v>
      </c>
      <c r="BD141" t="str">
        <f t="shared" si="48"/>
        <v>Other</v>
      </c>
      <c r="BE141">
        <f t="shared" si="49"/>
        <v>18353324</v>
      </c>
      <c r="BG141" t="str">
        <f t="shared" si="50"/>
        <v>Sony Pictures Entertainment</v>
      </c>
      <c r="BH141">
        <f t="shared" si="51"/>
        <v>20703794</v>
      </c>
      <c r="BJ141" t="str">
        <f t="shared" si="52"/>
        <v>Angel Studios</v>
      </c>
      <c r="BK141">
        <f t="shared" si="53"/>
        <v>5295949</v>
      </c>
      <c r="BM141" t="str">
        <f t="shared" si="54"/>
        <v>Vertical Entertainment</v>
      </c>
      <c r="BN141">
        <f t="shared" si="55"/>
        <v>4530418</v>
      </c>
      <c r="BP141" t="str">
        <f t="shared" si="56"/>
        <v>Briarcliff Entertainment</v>
      </c>
      <c r="BQ141">
        <f t="shared" si="57"/>
        <v>4813132</v>
      </c>
    </row>
    <row r="142" spans="1:69" x14ac:dyDescent="0.2">
      <c r="A142" t="str">
        <f>'Global 2025'!J142</f>
        <v>Other</v>
      </c>
      <c r="B142">
        <f>'Global 2025'!C142</f>
        <v>16179829</v>
      </c>
      <c r="D142" t="str">
        <f>'Global 2024'!J141</f>
        <v>Other</v>
      </c>
      <c r="E142">
        <f>'Global 2024'!C141</f>
        <v>18339519</v>
      </c>
      <c r="G142" t="str">
        <f>'Global 2023'!J141</f>
        <v>Searchlight Pictu…</v>
      </c>
      <c r="H142">
        <f>'Global 2023'!C141</f>
        <v>20226058</v>
      </c>
      <c r="AA142" t="str">
        <f>'Domestic 2025'!N142</f>
        <v>Lionsgate</v>
      </c>
      <c r="AB142">
        <f>'Domestic 2025'!F142</f>
        <v>5215357</v>
      </c>
      <c r="AD142" t="str">
        <f>'Domestic 2024'!J141</f>
        <v>IFC Films</v>
      </c>
      <c r="AE142">
        <f>'Domestic 2024'!F141</f>
        <v>4229999</v>
      </c>
      <c r="AG142" t="str">
        <f>'Domestic 2023'!J141</f>
        <v>Other</v>
      </c>
      <c r="AH142">
        <f>'Domestic 2023'!F141</f>
        <v>4801781</v>
      </c>
      <c r="BA142" t="str">
        <f t="shared" si="46"/>
        <v>Other</v>
      </c>
      <c r="BB142">
        <f t="shared" si="47"/>
        <v>16179829</v>
      </c>
      <c r="BD142" t="str">
        <f t="shared" si="48"/>
        <v>Other</v>
      </c>
      <c r="BE142">
        <f t="shared" si="49"/>
        <v>18339519</v>
      </c>
      <c r="BG142" t="str">
        <f t="shared" si="50"/>
        <v>The Walt Disney Company</v>
      </c>
      <c r="BH142">
        <f t="shared" si="51"/>
        <v>20226058</v>
      </c>
      <c r="BJ142" t="str">
        <f t="shared" si="52"/>
        <v>Lionsgate Studios</v>
      </c>
      <c r="BK142">
        <f t="shared" si="53"/>
        <v>5215357</v>
      </c>
      <c r="BM142" t="str">
        <f t="shared" si="54"/>
        <v>IFC Films</v>
      </c>
      <c r="BN142">
        <f t="shared" si="55"/>
        <v>4229999</v>
      </c>
      <c r="BP142" t="str">
        <f t="shared" si="56"/>
        <v>Other</v>
      </c>
      <c r="BQ142">
        <f t="shared" si="57"/>
        <v>4801781</v>
      </c>
    </row>
    <row r="143" spans="1:69" x14ac:dyDescent="0.2">
      <c r="A143" t="str">
        <f>'Global 2025'!J143</f>
        <v>Other</v>
      </c>
      <c r="B143">
        <f>'Global 2025'!C143</f>
        <v>16060726</v>
      </c>
      <c r="D143" t="str">
        <f>'Global 2024'!J142</f>
        <v>Briarcliff Entert…</v>
      </c>
      <c r="E143">
        <f>'Global 2024'!C142</f>
        <v>17299154</v>
      </c>
      <c r="G143" t="str">
        <f>'Global 2023'!J142</f>
        <v>Other</v>
      </c>
      <c r="H143">
        <f>'Global 2023'!C142</f>
        <v>19506407</v>
      </c>
      <c r="AA143" t="str">
        <f>'Domestic 2025'!N143</f>
        <v>Salvation Poem Pr…</v>
      </c>
      <c r="AB143">
        <f>'Domestic 2025'!F143</f>
        <v>5213377</v>
      </c>
      <c r="AD143" t="str">
        <f>'Domestic 2024'!J142</f>
        <v>Viacom18 Motion P…</v>
      </c>
      <c r="AE143">
        <f>'Domestic 2024'!F142</f>
        <v>4210000</v>
      </c>
      <c r="AG143" t="str">
        <f>'Domestic 2023'!J142</f>
        <v>Fathom Events</v>
      </c>
      <c r="AH143">
        <f>'Domestic 2023'!F142</f>
        <v>4676000</v>
      </c>
      <c r="BA143" t="str">
        <f t="shared" si="46"/>
        <v>Other</v>
      </c>
      <c r="BB143">
        <f t="shared" si="47"/>
        <v>16060726</v>
      </c>
      <c r="BD143" t="str">
        <f t="shared" si="48"/>
        <v>Briarcliff Entertainment</v>
      </c>
      <c r="BE143">
        <f t="shared" si="49"/>
        <v>17299154</v>
      </c>
      <c r="BG143" t="str">
        <f t="shared" si="50"/>
        <v>Other</v>
      </c>
      <c r="BH143">
        <f t="shared" si="51"/>
        <v>19506407</v>
      </c>
      <c r="BJ143" t="str">
        <f t="shared" si="52"/>
        <v>Salvation Poem Pr…</v>
      </c>
      <c r="BK143">
        <f t="shared" si="53"/>
        <v>5213377</v>
      </c>
      <c r="BM143" t="str">
        <f t="shared" si="54"/>
        <v>Viacom18 Motion P…</v>
      </c>
      <c r="BN143">
        <f t="shared" si="55"/>
        <v>4210000</v>
      </c>
      <c r="BP143" t="str">
        <f t="shared" si="56"/>
        <v>Fathom Events</v>
      </c>
      <c r="BQ143">
        <f t="shared" si="57"/>
        <v>4676000</v>
      </c>
    </row>
    <row r="144" spans="1:69" x14ac:dyDescent="0.2">
      <c r="A144" t="str">
        <f>'Global 2025'!J144</f>
        <v>Other</v>
      </c>
      <c r="B144">
        <f>'Global 2025'!C144</f>
        <v>16046808</v>
      </c>
      <c r="D144" t="str">
        <f>'Global 2024'!J143</f>
        <v>Other</v>
      </c>
      <c r="E144">
        <f>'Global 2024'!C143</f>
        <v>17227159</v>
      </c>
      <c r="G144" t="str">
        <f>'Global 2023'!J143</f>
        <v>Other</v>
      </c>
      <c r="H144">
        <f>'Global 2023'!C143</f>
        <v>19490980</v>
      </c>
      <c r="AA144" t="str">
        <f>'Domestic 2025'!N144</f>
        <v>Prathyangira Cine…</v>
      </c>
      <c r="AB144">
        <f>'Domestic 2025'!F144</f>
        <v>5200000</v>
      </c>
      <c r="AD144" t="str">
        <f>'Domestic 2024'!J143</f>
        <v>Prathyangira Cine…</v>
      </c>
      <c r="AE144">
        <f>'Domestic 2024'!F143</f>
        <v>4100000</v>
      </c>
      <c r="AG144" t="str">
        <f>'Domestic 2023'!J143</f>
        <v>Neon</v>
      </c>
      <c r="AH144">
        <f>'Domestic 2023'!F143</f>
        <v>4675092</v>
      </c>
      <c r="BA144" t="str">
        <f t="shared" si="46"/>
        <v>Other</v>
      </c>
      <c r="BB144">
        <f t="shared" si="47"/>
        <v>16046808</v>
      </c>
      <c r="BD144" t="str">
        <f t="shared" si="48"/>
        <v>Other</v>
      </c>
      <c r="BE144">
        <f t="shared" si="49"/>
        <v>17227159</v>
      </c>
      <c r="BG144" t="str">
        <f t="shared" si="50"/>
        <v>Other</v>
      </c>
      <c r="BH144">
        <f t="shared" si="51"/>
        <v>19490980</v>
      </c>
      <c r="BJ144" t="str">
        <f t="shared" si="52"/>
        <v>Prathyangira Cinemas</v>
      </c>
      <c r="BK144">
        <f t="shared" si="53"/>
        <v>5200000</v>
      </c>
      <c r="BM144" t="str">
        <f t="shared" si="54"/>
        <v>Prathyangira Cinemas</v>
      </c>
      <c r="BN144">
        <f t="shared" si="55"/>
        <v>4100000</v>
      </c>
      <c r="BP144" t="str">
        <f t="shared" si="56"/>
        <v>Neon</v>
      </c>
      <c r="BQ144">
        <f t="shared" si="57"/>
        <v>4675092</v>
      </c>
    </row>
    <row r="145" spans="1:69" x14ac:dyDescent="0.2">
      <c r="A145" t="str">
        <f>'Global 2025'!J145</f>
        <v>Other</v>
      </c>
      <c r="B145">
        <f>'Global 2025'!C145</f>
        <v>16018429</v>
      </c>
      <c r="D145" t="str">
        <f>'Global 2024'!J144</f>
        <v>Well Go USA</v>
      </c>
      <c r="E145">
        <f>'Global 2024'!C144</f>
        <v>17095773</v>
      </c>
      <c r="G145" t="str">
        <f>'Global 2023'!J144</f>
        <v>Roadside Attracti…</v>
      </c>
      <c r="H145">
        <f>'Global 2023'!C144</f>
        <v>18685751</v>
      </c>
      <c r="AA145" t="str">
        <f>'Domestic 2025'!N145</f>
        <v>Yash Raj Films</v>
      </c>
      <c r="AB145">
        <f>'Domestic 2025'!F145</f>
        <v>4981000</v>
      </c>
      <c r="AD145" t="str">
        <f>'Domestic 2024'!J144</f>
        <v>Briarcliff Entert…</v>
      </c>
      <c r="AE145">
        <f>'Domestic 2024'!F144</f>
        <v>4001910</v>
      </c>
      <c r="AG145" t="str">
        <f>'Domestic 2023'!J144</f>
        <v>Ketchup Entertain…</v>
      </c>
      <c r="AH145">
        <f>'Domestic 2023'!F144</f>
        <v>4500169</v>
      </c>
      <c r="BA145" t="str">
        <f t="shared" si="46"/>
        <v>Other</v>
      </c>
      <c r="BB145">
        <f t="shared" si="47"/>
        <v>16018429</v>
      </c>
      <c r="BD145" t="str">
        <f t="shared" si="48"/>
        <v>Well Go USA</v>
      </c>
      <c r="BE145">
        <f t="shared" si="49"/>
        <v>17095773</v>
      </c>
      <c r="BG145" t="str">
        <f t="shared" si="50"/>
        <v>Roadside Attractions</v>
      </c>
      <c r="BH145">
        <f t="shared" si="51"/>
        <v>18685751</v>
      </c>
      <c r="BJ145" t="str">
        <f t="shared" si="52"/>
        <v>Yash Raj Films</v>
      </c>
      <c r="BK145">
        <f t="shared" si="53"/>
        <v>4981000</v>
      </c>
      <c r="BM145" t="str">
        <f t="shared" si="54"/>
        <v>Briarcliff Entertainment</v>
      </c>
      <c r="BN145">
        <f t="shared" si="55"/>
        <v>4001910</v>
      </c>
      <c r="BP145" t="str">
        <f t="shared" si="56"/>
        <v>Ketchup Entertainment</v>
      </c>
      <c r="BQ145">
        <f t="shared" si="57"/>
        <v>4500169</v>
      </c>
    </row>
    <row r="146" spans="1:69" x14ac:dyDescent="0.2">
      <c r="A146" t="str">
        <f>'Global 2025'!J146</f>
        <v>Viva Pictures</v>
      </c>
      <c r="B146">
        <f>'Global 2025'!C146</f>
        <v>15848013</v>
      </c>
      <c r="D146" t="str">
        <f>'Global 2024'!J145</f>
        <v>Lionsgate</v>
      </c>
      <c r="E146">
        <f>'Global 2024'!C145</f>
        <v>16879184</v>
      </c>
      <c r="G146" t="str">
        <f>'Global 2023'!J145</f>
        <v>Searchlight Pictu…</v>
      </c>
      <c r="H146">
        <f>'Global 2023'!C145</f>
        <v>18648802</v>
      </c>
      <c r="AA146" t="str">
        <f>'Domestic 2025'!N146</f>
        <v>Roadside Attracti…</v>
      </c>
      <c r="AB146">
        <f>'Domestic 2025'!F146</f>
        <v>4799804</v>
      </c>
      <c r="AD146" t="str">
        <f>'Domestic 2024'!J145</f>
        <v>Neon</v>
      </c>
      <c r="AE146">
        <f>'Domestic 2024'!F145</f>
        <v>3800038</v>
      </c>
      <c r="AG146" t="str">
        <f>'Domestic 2023'!J145</f>
        <v>Open Road</v>
      </c>
      <c r="AH146">
        <f>'Domestic 2023'!F145</f>
        <v>4350243</v>
      </c>
      <c r="BA146" t="str">
        <f t="shared" si="46"/>
        <v>Viva Pictures</v>
      </c>
      <c r="BB146">
        <f t="shared" si="47"/>
        <v>15848013</v>
      </c>
      <c r="BD146" t="str">
        <f t="shared" si="48"/>
        <v>Lionsgate Studios</v>
      </c>
      <c r="BE146">
        <f t="shared" si="49"/>
        <v>16879184</v>
      </c>
      <c r="BG146" t="str">
        <f t="shared" si="50"/>
        <v>The Walt Disney Company</v>
      </c>
      <c r="BH146">
        <f t="shared" si="51"/>
        <v>18648802</v>
      </c>
      <c r="BJ146" t="str">
        <f t="shared" si="52"/>
        <v>Roadside Attractions</v>
      </c>
      <c r="BK146">
        <f t="shared" si="53"/>
        <v>4799804</v>
      </c>
      <c r="BM146" t="str">
        <f t="shared" si="54"/>
        <v>Neon</v>
      </c>
      <c r="BN146">
        <f t="shared" si="55"/>
        <v>3800038</v>
      </c>
      <c r="BP146" t="str">
        <f t="shared" si="56"/>
        <v>Open Road</v>
      </c>
      <c r="BQ146">
        <f t="shared" si="57"/>
        <v>4350243</v>
      </c>
    </row>
    <row r="147" spans="1:69" x14ac:dyDescent="0.2">
      <c r="A147" t="str">
        <f>'Global 2025'!J147</f>
        <v>Other</v>
      </c>
      <c r="B147">
        <f>'Global 2025'!C147</f>
        <v>15724072</v>
      </c>
      <c r="D147" t="str">
        <f>'Global 2024'!J146</f>
        <v>Searchlight Pictu…</v>
      </c>
      <c r="E147">
        <f>'Global 2024'!C146</f>
        <v>16398509</v>
      </c>
      <c r="G147" t="str">
        <f>'Global 2023'!J146</f>
        <v>Other</v>
      </c>
      <c r="H147">
        <f>'Global 2023'!C146</f>
        <v>18425590</v>
      </c>
      <c r="AA147" t="str">
        <f>'Domestic 2025'!N147</f>
        <v>Briarcliff Entert…</v>
      </c>
      <c r="AB147">
        <f>'Domestic 2025'!F147</f>
        <v>4562943</v>
      </c>
      <c r="AD147" t="str">
        <f>'Domestic 2024'!J146</f>
        <v>Neon</v>
      </c>
      <c r="AE147">
        <f>'Domestic 2024'!F146</f>
        <v>3766668</v>
      </c>
      <c r="AG147" t="str">
        <f>'Domestic 2023'!J146</f>
        <v>Viva Pictures</v>
      </c>
      <c r="AH147">
        <f>'Domestic 2023'!F146</f>
        <v>4303645</v>
      </c>
      <c r="BA147" t="str">
        <f t="shared" si="46"/>
        <v>Other</v>
      </c>
      <c r="BB147">
        <f t="shared" si="47"/>
        <v>15724072</v>
      </c>
      <c r="BD147" t="str">
        <f t="shared" si="48"/>
        <v>The Walt Disney Company</v>
      </c>
      <c r="BE147">
        <f t="shared" si="49"/>
        <v>16398509</v>
      </c>
      <c r="BG147" t="str">
        <f t="shared" si="50"/>
        <v>Other</v>
      </c>
      <c r="BH147">
        <f t="shared" si="51"/>
        <v>18425590</v>
      </c>
      <c r="BJ147" t="str">
        <f t="shared" si="52"/>
        <v>Briarcliff Entertainment</v>
      </c>
      <c r="BK147">
        <f t="shared" si="53"/>
        <v>4562943</v>
      </c>
      <c r="BM147" t="str">
        <f t="shared" si="54"/>
        <v>Neon</v>
      </c>
      <c r="BN147">
        <f t="shared" si="55"/>
        <v>3766668</v>
      </c>
      <c r="BP147" t="str">
        <f t="shared" si="56"/>
        <v>Viva Pictures</v>
      </c>
      <c r="BQ147">
        <f t="shared" si="57"/>
        <v>4303645</v>
      </c>
    </row>
    <row r="148" spans="1:69" x14ac:dyDescent="0.2">
      <c r="A148" t="str">
        <f>'Global 2025'!J148</f>
        <v>Other</v>
      </c>
      <c r="B148">
        <f>'Global 2025'!C148</f>
        <v>15480148</v>
      </c>
      <c r="D148" t="str">
        <f>'Global 2024'!J147</f>
        <v>Other</v>
      </c>
      <c r="E148">
        <f>'Global 2024'!C147</f>
        <v>16317120</v>
      </c>
      <c r="G148" t="str">
        <f>'Global 2023'!J147</f>
        <v>Lionsgate</v>
      </c>
      <c r="H148">
        <f>'Global 2023'!C147</f>
        <v>18169453</v>
      </c>
      <c r="AA148" t="str">
        <f>'Domestic 2025'!N148</f>
        <v>Sony Pictures</v>
      </c>
      <c r="AB148">
        <f>'Domestic 2025'!F148</f>
        <v>4544481</v>
      </c>
      <c r="AD148" t="str">
        <f>'Domestic 2024'!J147</f>
        <v>A24</v>
      </c>
      <c r="AE148">
        <f>'Domestic 2024'!F147</f>
        <v>3763863</v>
      </c>
      <c r="AG148" t="str">
        <f>'Domestic 2023'!J147</f>
        <v>Ayngaran Internat…</v>
      </c>
      <c r="AH148">
        <f>'Domestic 2023'!F147</f>
        <v>4088000</v>
      </c>
      <c r="BA148" t="str">
        <f t="shared" si="46"/>
        <v>Other</v>
      </c>
      <c r="BB148">
        <f t="shared" si="47"/>
        <v>15480148</v>
      </c>
      <c r="BD148" t="str">
        <f t="shared" si="48"/>
        <v>Other</v>
      </c>
      <c r="BE148">
        <f t="shared" si="49"/>
        <v>16317120</v>
      </c>
      <c r="BG148" t="str">
        <f t="shared" si="50"/>
        <v>Lionsgate Studios</v>
      </c>
      <c r="BH148">
        <f t="shared" si="51"/>
        <v>18169453</v>
      </c>
      <c r="BJ148" t="str">
        <f t="shared" si="52"/>
        <v>Sony Pictures Entertainment</v>
      </c>
      <c r="BK148">
        <f t="shared" si="53"/>
        <v>4544481</v>
      </c>
      <c r="BM148" t="str">
        <f t="shared" si="54"/>
        <v>A24</v>
      </c>
      <c r="BN148">
        <f t="shared" si="55"/>
        <v>3763863</v>
      </c>
      <c r="BP148" t="str">
        <f t="shared" si="56"/>
        <v>Ayngaran Internat…</v>
      </c>
      <c r="BQ148">
        <f t="shared" si="57"/>
        <v>4088000</v>
      </c>
    </row>
    <row r="149" spans="1:69" x14ac:dyDescent="0.2">
      <c r="A149" t="str">
        <f>'Global 2025'!J149</f>
        <v>Angel Studios</v>
      </c>
      <c r="B149">
        <f>'Global 2025'!C149</f>
        <v>15202565</v>
      </c>
      <c r="D149" t="str">
        <f>'Global 2024'!J148</f>
        <v>Other</v>
      </c>
      <c r="E149">
        <f>'Global 2024'!C148</f>
        <v>16250019</v>
      </c>
      <c r="G149" t="str">
        <f>'Global 2023'!J148</f>
        <v>Lionsgate</v>
      </c>
      <c r="H149">
        <f>'Global 2023'!C148</f>
        <v>18167819</v>
      </c>
      <c r="AA149" t="str">
        <f>'Domestic 2025'!N149</f>
        <v>Angel Studios</v>
      </c>
      <c r="AB149">
        <f>'Domestic 2025'!F149</f>
        <v>4525443</v>
      </c>
      <c r="AD149" t="str">
        <f>'Domestic 2024'!J148</f>
        <v>Universal</v>
      </c>
      <c r="AE149">
        <f>'Domestic 2024'!F148</f>
        <v>3761170</v>
      </c>
      <c r="AG149" t="str">
        <f>'Domestic 2023'!J148</f>
        <v>Searchlight Pictu…</v>
      </c>
      <c r="AH149">
        <f>'Domestic 2023'!F148</f>
        <v>4009945</v>
      </c>
      <c r="BA149" t="str">
        <f t="shared" si="46"/>
        <v>Angel Studios</v>
      </c>
      <c r="BB149">
        <f t="shared" si="47"/>
        <v>15202565</v>
      </c>
      <c r="BD149" t="str">
        <f t="shared" si="48"/>
        <v>Other</v>
      </c>
      <c r="BE149">
        <f t="shared" si="49"/>
        <v>16250019</v>
      </c>
      <c r="BG149" t="str">
        <f t="shared" si="50"/>
        <v>Lionsgate Studios</v>
      </c>
      <c r="BH149">
        <f t="shared" si="51"/>
        <v>18167819</v>
      </c>
      <c r="BJ149" t="str">
        <f t="shared" si="52"/>
        <v>Angel Studios</v>
      </c>
      <c r="BK149">
        <f t="shared" si="53"/>
        <v>4525443</v>
      </c>
      <c r="BM149" t="str">
        <f t="shared" si="54"/>
        <v>NBCUniversal (Comcast)</v>
      </c>
      <c r="BN149">
        <f t="shared" si="55"/>
        <v>3761170</v>
      </c>
      <c r="BP149" t="str">
        <f t="shared" si="56"/>
        <v>The Walt Disney Company</v>
      </c>
      <c r="BQ149">
        <f t="shared" si="57"/>
        <v>4009945</v>
      </c>
    </row>
    <row r="150" spans="1:69" x14ac:dyDescent="0.2">
      <c r="A150" t="str">
        <f>'Global 2025'!J150</f>
        <v>Other</v>
      </c>
      <c r="B150">
        <f>'Global 2025'!C150</f>
        <v>15041950</v>
      </c>
      <c r="D150" t="str">
        <f>'Global 2024'!J149</f>
        <v>Sony Pictures</v>
      </c>
      <c r="E150">
        <f>'Global 2024'!C149</f>
        <v>16010355</v>
      </c>
      <c r="G150" t="str">
        <f>'Global 2023'!J149</f>
        <v>Other</v>
      </c>
      <c r="H150">
        <f>'Global 2023'!C149</f>
        <v>17974964</v>
      </c>
      <c r="AA150" t="str">
        <f>'Domestic 2025'!N150</f>
        <v>Neon</v>
      </c>
      <c r="AB150">
        <f>'Domestic 2025'!F150</f>
        <v>4500052</v>
      </c>
      <c r="AD150" t="str">
        <f>'Domestic 2024'!J149</f>
        <v>Searchlight Pictu…</v>
      </c>
      <c r="AE150">
        <f>'Domestic 2024'!F149</f>
        <v>3703588</v>
      </c>
      <c r="AG150" t="str">
        <f>'Domestic 2023'!J149</f>
        <v>Zee Studios</v>
      </c>
      <c r="AH150">
        <f>'Domestic 2023'!F149</f>
        <v>3813000</v>
      </c>
      <c r="BA150" t="str">
        <f t="shared" si="46"/>
        <v>Other</v>
      </c>
      <c r="BB150">
        <f t="shared" si="47"/>
        <v>15041950</v>
      </c>
      <c r="BD150" t="str">
        <f t="shared" si="48"/>
        <v>Sony Pictures Entertainment</v>
      </c>
      <c r="BE150">
        <f t="shared" si="49"/>
        <v>16010355</v>
      </c>
      <c r="BG150" t="str">
        <f t="shared" si="50"/>
        <v>Other</v>
      </c>
      <c r="BH150">
        <f t="shared" si="51"/>
        <v>17974964</v>
      </c>
      <c r="BJ150" t="str">
        <f t="shared" si="52"/>
        <v>Neon</v>
      </c>
      <c r="BK150">
        <f t="shared" si="53"/>
        <v>4500052</v>
      </c>
      <c r="BM150" t="str">
        <f t="shared" si="54"/>
        <v>The Walt Disney Company</v>
      </c>
      <c r="BN150">
        <f t="shared" si="55"/>
        <v>3703588</v>
      </c>
      <c r="BP150" t="str">
        <f t="shared" si="56"/>
        <v>Zee Studios</v>
      </c>
      <c r="BQ150">
        <f t="shared" si="57"/>
        <v>3813000</v>
      </c>
    </row>
    <row r="151" spans="1:69" x14ac:dyDescent="0.2">
      <c r="A151" t="str">
        <f>'Global 2025'!J151</f>
        <v>GKIDS</v>
      </c>
      <c r="B151">
        <f>'Global 2025'!C151</f>
        <v>14721666</v>
      </c>
      <c r="D151" t="str">
        <f>'Global 2024'!J150</f>
        <v>Other</v>
      </c>
      <c r="E151">
        <f>'Global 2024'!C150</f>
        <v>15489185</v>
      </c>
      <c r="G151" t="str">
        <f>'Global 2023'!J150</f>
        <v>Fathom Events</v>
      </c>
      <c r="H151">
        <f>'Global 2023'!C150</f>
        <v>17265876</v>
      </c>
      <c r="AA151" t="str">
        <f>'Domestic 2025'!N151</f>
        <v>20th Century Stud…</v>
      </c>
      <c r="AB151">
        <f>'Domestic 2025'!F151</f>
        <v>4383734</v>
      </c>
      <c r="AD151" t="str">
        <f>'Domestic 2024'!J150</f>
        <v>A24</v>
      </c>
      <c r="AE151">
        <f>'Domestic 2024'!F150</f>
        <v>3609844</v>
      </c>
      <c r="AG151" t="str">
        <f>'Domestic 2023'!J150</f>
        <v>Neon</v>
      </c>
      <c r="AH151">
        <f>'Domestic 2023'!F150</f>
        <v>3747821</v>
      </c>
      <c r="BA151" t="str">
        <f t="shared" si="46"/>
        <v>GKIDS</v>
      </c>
      <c r="BB151">
        <f t="shared" si="47"/>
        <v>14721666</v>
      </c>
      <c r="BD151" t="str">
        <f t="shared" si="48"/>
        <v>Other</v>
      </c>
      <c r="BE151">
        <f t="shared" si="49"/>
        <v>15489185</v>
      </c>
      <c r="BG151" t="str">
        <f t="shared" si="50"/>
        <v>Fathom Events</v>
      </c>
      <c r="BH151">
        <f t="shared" si="51"/>
        <v>17265876</v>
      </c>
      <c r="BJ151" t="str">
        <f t="shared" si="52"/>
        <v>The Walt Disney Company</v>
      </c>
      <c r="BK151">
        <f t="shared" si="53"/>
        <v>4383734</v>
      </c>
      <c r="BM151" t="str">
        <f t="shared" si="54"/>
        <v>A24</v>
      </c>
      <c r="BN151">
        <f t="shared" si="55"/>
        <v>3609844</v>
      </c>
      <c r="BP151" t="str">
        <f t="shared" si="56"/>
        <v>Neon</v>
      </c>
      <c r="BQ151">
        <f t="shared" si="57"/>
        <v>3747821</v>
      </c>
    </row>
    <row r="152" spans="1:69" x14ac:dyDescent="0.2">
      <c r="A152" t="str">
        <f>'Global 2025'!J152</f>
        <v>Sony Pictures Cla…</v>
      </c>
      <c r="B152">
        <f>'Global 2025'!C152</f>
        <v>14673369</v>
      </c>
      <c r="D152" t="str">
        <f>'Global 2024'!J151</f>
        <v>IFC Films</v>
      </c>
      <c r="E152">
        <f>'Global 2024'!C151</f>
        <v>15469415</v>
      </c>
      <c r="G152" t="str">
        <f>'Global 2023'!J151</f>
        <v>Other</v>
      </c>
      <c r="H152">
        <f>'Global 2023'!C151</f>
        <v>17226226</v>
      </c>
      <c r="AA152" t="str">
        <f>'Domestic 2025'!N152</f>
        <v>Neon</v>
      </c>
      <c r="AB152">
        <f>'Domestic 2025'!F152</f>
        <v>4200167</v>
      </c>
      <c r="AD152" t="str">
        <f>'Domestic 2024'!J151</f>
        <v>Walt Disney</v>
      </c>
      <c r="AE152">
        <f>'Domestic 2024'!F151</f>
        <v>3364674</v>
      </c>
      <c r="AG152" t="str">
        <f>'Domestic 2023'!J151</f>
        <v>Fathom Events</v>
      </c>
      <c r="AH152">
        <f>'Domestic 2023'!F151</f>
        <v>3649422</v>
      </c>
      <c r="BA152" t="str">
        <f t="shared" si="46"/>
        <v>Sony Pictures Entertainment</v>
      </c>
      <c r="BB152">
        <f t="shared" si="47"/>
        <v>14673369</v>
      </c>
      <c r="BD152" t="str">
        <f t="shared" si="48"/>
        <v>IFC Films</v>
      </c>
      <c r="BE152">
        <f t="shared" si="49"/>
        <v>15469415</v>
      </c>
      <c r="BG152" t="str">
        <f t="shared" si="50"/>
        <v>Other</v>
      </c>
      <c r="BH152">
        <f t="shared" si="51"/>
        <v>17226226</v>
      </c>
      <c r="BJ152" t="str">
        <f t="shared" si="52"/>
        <v>Neon</v>
      </c>
      <c r="BK152">
        <f t="shared" si="53"/>
        <v>4200167</v>
      </c>
      <c r="BM152" t="str">
        <f t="shared" si="54"/>
        <v>The Walt Disney Company</v>
      </c>
      <c r="BN152">
        <f t="shared" si="55"/>
        <v>3364674</v>
      </c>
      <c r="BP152" t="str">
        <f t="shared" si="56"/>
        <v>Fathom Events</v>
      </c>
      <c r="BQ152">
        <f t="shared" si="57"/>
        <v>3649422</v>
      </c>
    </row>
    <row r="153" spans="1:69" x14ac:dyDescent="0.2">
      <c r="A153" t="str">
        <f>'Global 2025'!J153</f>
        <v>Other</v>
      </c>
      <c r="B153">
        <f>'Global 2025'!C153</f>
        <v>14563318</v>
      </c>
      <c r="D153" t="str">
        <f>'Global 2024'!J152</f>
        <v>Other</v>
      </c>
      <c r="E153">
        <f>'Global 2024'!C152</f>
        <v>15348026</v>
      </c>
      <c r="G153" t="str">
        <f>'Global 2023'!J152</f>
        <v>Ketchup Entertain…</v>
      </c>
      <c r="H153">
        <f>'Global 2023'!C152</f>
        <v>16281937</v>
      </c>
      <c r="AA153" t="str">
        <f>'Domestic 2025'!N153</f>
        <v>Walt Disney</v>
      </c>
      <c r="AB153">
        <f>'Domestic 2025'!F153</f>
        <v>4167547</v>
      </c>
      <c r="AD153" t="str">
        <f>'Domestic 2024'!J152</f>
        <v>Sony Pictures</v>
      </c>
      <c r="AE153">
        <f>'Domestic 2024'!F152</f>
        <v>3350693</v>
      </c>
      <c r="AG153" t="str">
        <f>'Domestic 2023'!J152</f>
        <v>Fathom Events</v>
      </c>
      <c r="AH153">
        <f>'Domestic 2023'!F152</f>
        <v>3574915</v>
      </c>
      <c r="BA153" t="str">
        <f t="shared" si="46"/>
        <v>Other</v>
      </c>
      <c r="BB153">
        <f t="shared" si="47"/>
        <v>14563318</v>
      </c>
      <c r="BD153" t="str">
        <f t="shared" si="48"/>
        <v>Other</v>
      </c>
      <c r="BE153">
        <f t="shared" si="49"/>
        <v>15348026</v>
      </c>
      <c r="BG153" t="str">
        <f t="shared" si="50"/>
        <v>Ketchup Entertainment</v>
      </c>
      <c r="BH153">
        <f t="shared" si="51"/>
        <v>16281937</v>
      </c>
      <c r="BJ153" t="str">
        <f t="shared" si="52"/>
        <v>The Walt Disney Company</v>
      </c>
      <c r="BK153">
        <f t="shared" si="53"/>
        <v>4167547</v>
      </c>
      <c r="BM153" t="str">
        <f t="shared" si="54"/>
        <v>Sony Pictures Entertainment</v>
      </c>
      <c r="BN153">
        <f t="shared" si="55"/>
        <v>3350693</v>
      </c>
      <c r="BP153" t="str">
        <f t="shared" si="56"/>
        <v>Fathom Events</v>
      </c>
      <c r="BQ153">
        <f t="shared" si="57"/>
        <v>3574915</v>
      </c>
    </row>
    <row r="154" spans="1:69" x14ac:dyDescent="0.2">
      <c r="A154" t="str">
        <f>'Global 2025'!J154</f>
        <v>Other</v>
      </c>
      <c r="B154">
        <f>'Global 2025'!C154</f>
        <v>14530388</v>
      </c>
      <c r="D154" t="str">
        <f>'Global 2024'!J153</f>
        <v>Roadside Attracti…</v>
      </c>
      <c r="E154">
        <f>'Global 2024'!C153</f>
        <v>15242171</v>
      </c>
      <c r="G154" t="str">
        <f>'Global 2023'!J153</f>
        <v>Other</v>
      </c>
      <c r="H154">
        <f>'Global 2023'!C153</f>
        <v>16087771</v>
      </c>
      <c r="AA154" t="str">
        <f>'Domestic 2025'!N154</f>
        <v>GKIDS</v>
      </c>
      <c r="AB154">
        <f>'Domestic 2025'!F154</f>
        <v>4042146</v>
      </c>
      <c r="AD154" t="str">
        <f>'Domestic 2024'!J153</f>
        <v>Fathom Events</v>
      </c>
      <c r="AE154">
        <f>'Domestic 2024'!F153</f>
        <v>3269322</v>
      </c>
      <c r="AG154" t="str">
        <f>'Domestic 2023'!J153</f>
        <v>Searchlight Pictu…</v>
      </c>
      <c r="AH154">
        <f>'Domestic 2023'!F153</f>
        <v>3541159</v>
      </c>
      <c r="BA154" t="str">
        <f t="shared" si="46"/>
        <v>Other</v>
      </c>
      <c r="BB154">
        <f t="shared" si="47"/>
        <v>14530388</v>
      </c>
      <c r="BD154" t="str">
        <f t="shared" si="48"/>
        <v>Roadside Attractions</v>
      </c>
      <c r="BE154">
        <f t="shared" si="49"/>
        <v>15242171</v>
      </c>
      <c r="BG154" t="str">
        <f t="shared" si="50"/>
        <v>Other</v>
      </c>
      <c r="BH154">
        <f t="shared" si="51"/>
        <v>16087771</v>
      </c>
      <c r="BJ154" t="str">
        <f t="shared" si="52"/>
        <v>GKIDS</v>
      </c>
      <c r="BK154">
        <f t="shared" si="53"/>
        <v>4042146</v>
      </c>
      <c r="BM154" t="str">
        <f t="shared" si="54"/>
        <v>Fathom Events</v>
      </c>
      <c r="BN154">
        <f t="shared" si="55"/>
        <v>3269322</v>
      </c>
      <c r="BP154" t="str">
        <f t="shared" si="56"/>
        <v>The Walt Disney Company</v>
      </c>
      <c r="BQ154">
        <f t="shared" si="57"/>
        <v>3541159</v>
      </c>
    </row>
    <row r="155" spans="1:69" x14ac:dyDescent="0.2">
      <c r="A155" t="str">
        <f>'Global 2025'!J155</f>
        <v>Other</v>
      </c>
      <c r="B155">
        <f>'Global 2025'!C155</f>
        <v>14523318</v>
      </c>
      <c r="D155" t="str">
        <f>'Global 2024'!J154</f>
        <v>Fathom Events</v>
      </c>
      <c r="E155">
        <f>'Global 2024'!C154</f>
        <v>14873918</v>
      </c>
      <c r="G155" t="str">
        <f>'Global 2023'!J154</f>
        <v>Other</v>
      </c>
      <c r="H155">
        <f>'Global 2023'!C154</f>
        <v>15860016</v>
      </c>
      <c r="AA155" t="str">
        <f>'Domestic 2025'!N155</f>
        <v>20th Century Stud…</v>
      </c>
      <c r="AB155">
        <f>'Domestic 2025'!F155</f>
        <v>3950824</v>
      </c>
      <c r="AD155" t="str">
        <f>'Domestic 2024'!J154</f>
        <v>Fathom Events</v>
      </c>
      <c r="AE155">
        <f>'Domestic 2024'!F154</f>
        <v>3256658</v>
      </c>
      <c r="AG155" t="str">
        <f>'Domestic 2023'!J154</f>
        <v>Bleecker Street</v>
      </c>
      <c r="AH155">
        <f>'Domestic 2023'!F154</f>
        <v>3496761</v>
      </c>
      <c r="BA155" t="str">
        <f t="shared" si="46"/>
        <v>Other</v>
      </c>
      <c r="BB155">
        <f t="shared" si="47"/>
        <v>14523318</v>
      </c>
      <c r="BD155" t="str">
        <f t="shared" si="48"/>
        <v>Fathom Events</v>
      </c>
      <c r="BE155">
        <f t="shared" si="49"/>
        <v>14873918</v>
      </c>
      <c r="BG155" t="str">
        <f t="shared" si="50"/>
        <v>Other</v>
      </c>
      <c r="BH155">
        <f t="shared" si="51"/>
        <v>15860016</v>
      </c>
      <c r="BJ155" t="str">
        <f t="shared" si="52"/>
        <v>The Walt Disney Company</v>
      </c>
      <c r="BK155">
        <f t="shared" si="53"/>
        <v>3950824</v>
      </c>
      <c r="BM155" t="str">
        <f t="shared" si="54"/>
        <v>Fathom Events</v>
      </c>
      <c r="BN155">
        <f t="shared" si="55"/>
        <v>3256658</v>
      </c>
      <c r="BP155" t="str">
        <f t="shared" si="56"/>
        <v>Bleecker Street</v>
      </c>
      <c r="BQ155">
        <f t="shared" si="57"/>
        <v>3496761</v>
      </c>
    </row>
    <row r="156" spans="1:69" x14ac:dyDescent="0.2">
      <c r="A156" t="str">
        <f>'Global 2025'!J156</f>
        <v>Other</v>
      </c>
      <c r="B156">
        <f>'Global 2025'!C156</f>
        <v>14377330</v>
      </c>
      <c r="D156" t="str">
        <f>'Global 2024'!J155</f>
        <v>Other</v>
      </c>
      <c r="E156">
        <f>'Global 2024'!C155</f>
        <v>14668098</v>
      </c>
      <c r="G156" t="str">
        <f>'Global 2023'!J155</f>
        <v>Other</v>
      </c>
      <c r="H156">
        <f>'Global 2023'!C155</f>
        <v>15835414</v>
      </c>
      <c r="AA156" t="str">
        <f>'Domestic 2025'!N156</f>
        <v>Bleecker Street</v>
      </c>
      <c r="AB156">
        <f>'Domestic 2025'!F156</f>
        <v>3942783</v>
      </c>
      <c r="AD156" t="str">
        <f>'Domestic 2024'!J155</f>
        <v>ShortsHD</v>
      </c>
      <c r="AE156">
        <f>'Domestic 2024'!F155</f>
        <v>3162293</v>
      </c>
      <c r="AG156" t="str">
        <f>'Domestic 2023'!J155</f>
        <v>Focus Features</v>
      </c>
      <c r="AH156">
        <f>'Domestic 2023'!F155</f>
        <v>3400020</v>
      </c>
      <c r="BA156" t="str">
        <f t="shared" si="46"/>
        <v>Other</v>
      </c>
      <c r="BB156">
        <f t="shared" si="47"/>
        <v>14377330</v>
      </c>
      <c r="BD156" t="str">
        <f t="shared" si="48"/>
        <v>Other</v>
      </c>
      <c r="BE156">
        <f t="shared" si="49"/>
        <v>14668098</v>
      </c>
      <c r="BG156" t="str">
        <f t="shared" si="50"/>
        <v>Other</v>
      </c>
      <c r="BH156">
        <f t="shared" si="51"/>
        <v>15835414</v>
      </c>
      <c r="BJ156" t="str">
        <f t="shared" si="52"/>
        <v>Bleecker Street</v>
      </c>
      <c r="BK156">
        <f t="shared" si="53"/>
        <v>3942783</v>
      </c>
      <c r="BM156" t="str">
        <f t="shared" si="54"/>
        <v>ShortsHD</v>
      </c>
      <c r="BN156">
        <f t="shared" si="55"/>
        <v>3162293</v>
      </c>
      <c r="BP156" t="str">
        <f t="shared" si="56"/>
        <v>NBCUniversal (Comcast)</v>
      </c>
      <c r="BQ156">
        <f t="shared" si="57"/>
        <v>3400020</v>
      </c>
    </row>
    <row r="157" spans="1:69" x14ac:dyDescent="0.2">
      <c r="A157" t="str">
        <f>'Global 2025'!J157</f>
        <v>Sony Pictures Cla…</v>
      </c>
      <c r="B157">
        <f>'Global 2025'!C157</f>
        <v>14235885</v>
      </c>
      <c r="D157" t="str">
        <f>'Global 2024'!J156</f>
        <v>Other</v>
      </c>
      <c r="E157">
        <f>'Global 2024'!C156</f>
        <v>14658240</v>
      </c>
      <c r="G157" t="str">
        <f>'Global 2023'!J156</f>
        <v>Lionsgate</v>
      </c>
      <c r="H157">
        <f>'Global 2023'!C156</f>
        <v>15787674</v>
      </c>
      <c r="AA157" t="str">
        <f>'Domestic 2025'!N157</f>
        <v>Lionsgate</v>
      </c>
      <c r="AB157">
        <f>'Domestic 2025'!F157</f>
        <v>3933484</v>
      </c>
      <c r="AD157" t="str">
        <f>'Domestic 2024'!J156</f>
        <v>Magenta Light Stu…</v>
      </c>
      <c r="AE157">
        <f>'Domestic 2024'!F156</f>
        <v>3083595</v>
      </c>
      <c r="AG157" t="str">
        <f>'Domestic 2023'!J156</f>
        <v>Universal</v>
      </c>
      <c r="AH157">
        <f>'Domestic 2023'!F156</f>
        <v>3278955</v>
      </c>
      <c r="BA157" t="str">
        <f t="shared" si="46"/>
        <v>Sony Pictures Entertainment</v>
      </c>
      <c r="BB157">
        <f t="shared" si="47"/>
        <v>14235885</v>
      </c>
      <c r="BD157" t="str">
        <f t="shared" si="48"/>
        <v>Other</v>
      </c>
      <c r="BE157">
        <f t="shared" si="49"/>
        <v>14658240</v>
      </c>
      <c r="BG157" t="str">
        <f t="shared" si="50"/>
        <v>Lionsgate Studios</v>
      </c>
      <c r="BH157">
        <f t="shared" si="51"/>
        <v>15787674</v>
      </c>
      <c r="BJ157" t="str">
        <f t="shared" si="52"/>
        <v>Lionsgate Studios</v>
      </c>
      <c r="BK157">
        <f t="shared" si="53"/>
        <v>3933484</v>
      </c>
      <c r="BM157" t="str">
        <f t="shared" si="54"/>
        <v>Magenta Light Stu…</v>
      </c>
      <c r="BN157">
        <f t="shared" si="55"/>
        <v>3083595</v>
      </c>
      <c r="BP157" t="str">
        <f t="shared" si="56"/>
        <v>NBCUniversal (Comcast)</v>
      </c>
      <c r="BQ157">
        <f t="shared" si="57"/>
        <v>3278955</v>
      </c>
    </row>
    <row r="158" spans="1:69" x14ac:dyDescent="0.2">
      <c r="A158" t="str">
        <f>'Global 2025'!J158</f>
        <v>Well Go USA</v>
      </c>
      <c r="B158">
        <f>'Global 2025'!C158</f>
        <v>14125640</v>
      </c>
      <c r="D158" t="str">
        <f>'Global 2024'!J157</f>
        <v>Sony Pictures</v>
      </c>
      <c r="E158">
        <f>'Global 2024'!C157</f>
        <v>14603384</v>
      </c>
      <c r="G158" t="str">
        <f>'Global 2023'!J157</f>
        <v>Yash Raj Films</v>
      </c>
      <c r="H158">
        <f>'Global 2023'!C157</f>
        <v>15473051</v>
      </c>
      <c r="AA158" t="str">
        <f>'Domestic 2025'!N158</f>
        <v>Neon</v>
      </c>
      <c r="AB158">
        <f>'Domestic 2025'!F158</f>
        <v>3916460</v>
      </c>
      <c r="AD158" t="str">
        <f>'Domestic 2024'!J157</f>
        <v>Mucho Mas Media</v>
      </c>
      <c r="AE158">
        <f>'Domestic 2024'!F157</f>
        <v>3060040</v>
      </c>
      <c r="AG158" t="str">
        <f>'Domestic 2023'!J157</f>
        <v>Bleecker Street</v>
      </c>
      <c r="AH158">
        <f>'Domestic 2023'!F157</f>
        <v>3273896</v>
      </c>
      <c r="BA158" t="str">
        <f t="shared" si="46"/>
        <v>Well Go USA</v>
      </c>
      <c r="BB158">
        <f t="shared" si="47"/>
        <v>14125640</v>
      </c>
      <c r="BD158" t="str">
        <f t="shared" si="48"/>
        <v>Sony Pictures Entertainment</v>
      </c>
      <c r="BE158">
        <f t="shared" si="49"/>
        <v>14603384</v>
      </c>
      <c r="BG158" t="str">
        <f t="shared" si="50"/>
        <v>Yash Raj Films</v>
      </c>
      <c r="BH158">
        <f t="shared" si="51"/>
        <v>15473051</v>
      </c>
      <c r="BJ158" t="str">
        <f t="shared" si="52"/>
        <v>Neon</v>
      </c>
      <c r="BK158">
        <f t="shared" si="53"/>
        <v>3916460</v>
      </c>
      <c r="BM158" t="str">
        <f t="shared" si="54"/>
        <v>Mucho Mas Media</v>
      </c>
      <c r="BN158">
        <f t="shared" si="55"/>
        <v>3060040</v>
      </c>
      <c r="BP158" t="str">
        <f t="shared" si="56"/>
        <v>Bleecker Street</v>
      </c>
      <c r="BQ158">
        <f t="shared" si="57"/>
        <v>3273896</v>
      </c>
    </row>
    <row r="159" spans="1:69" x14ac:dyDescent="0.2">
      <c r="A159" t="str">
        <f>'Global 2025'!J159</f>
        <v>Viva Pictures</v>
      </c>
      <c r="B159">
        <f>'Global 2025'!C159</f>
        <v>13876324</v>
      </c>
      <c r="D159" t="str">
        <f>'Global 2024'!J158</f>
        <v>Lionsgate</v>
      </c>
      <c r="E159">
        <f>'Global 2024'!C158</f>
        <v>14447666</v>
      </c>
      <c r="G159" t="str">
        <f>'Global 2023'!J158</f>
        <v>Other</v>
      </c>
      <c r="H159">
        <f>'Global 2023'!C158</f>
        <v>15463438</v>
      </c>
      <c r="AA159" t="str">
        <f>'Domestic 2025'!N159</f>
        <v>Yash Raj Films</v>
      </c>
      <c r="AB159">
        <f>'Domestic 2025'!F159</f>
        <v>3733779</v>
      </c>
      <c r="AD159" t="str">
        <f>'Domestic 2024'!J158</f>
        <v>Fathom Events</v>
      </c>
      <c r="AE159">
        <f>'Domestic 2024'!F158</f>
        <v>2927121</v>
      </c>
      <c r="AG159" t="str">
        <f>'Domestic 2023'!J158</f>
        <v>Viacom18 Motion P…</v>
      </c>
      <c r="AH159">
        <f>'Domestic 2023'!F158</f>
        <v>3200000</v>
      </c>
      <c r="BA159" t="str">
        <f t="shared" si="46"/>
        <v>Viva Pictures</v>
      </c>
      <c r="BB159">
        <f t="shared" si="47"/>
        <v>13876324</v>
      </c>
      <c r="BD159" t="str">
        <f t="shared" si="48"/>
        <v>Lionsgate Studios</v>
      </c>
      <c r="BE159">
        <f t="shared" si="49"/>
        <v>14447666</v>
      </c>
      <c r="BG159" t="str">
        <f t="shared" si="50"/>
        <v>Other</v>
      </c>
      <c r="BH159">
        <f t="shared" si="51"/>
        <v>15463438</v>
      </c>
      <c r="BJ159" t="str">
        <f t="shared" si="52"/>
        <v>Yash Raj Films</v>
      </c>
      <c r="BK159">
        <f t="shared" si="53"/>
        <v>3733779</v>
      </c>
      <c r="BM159" t="str">
        <f t="shared" si="54"/>
        <v>Fathom Events</v>
      </c>
      <c r="BN159">
        <f t="shared" si="55"/>
        <v>2927121</v>
      </c>
      <c r="BP159" t="str">
        <f t="shared" si="56"/>
        <v>Viacom18 Motion P…</v>
      </c>
      <c r="BQ159">
        <f t="shared" si="57"/>
        <v>3200000</v>
      </c>
    </row>
    <row r="160" spans="1:69" x14ac:dyDescent="0.2">
      <c r="A160" t="str">
        <f>'Global 2025'!J160</f>
        <v>20th Century Stud…</v>
      </c>
      <c r="B160">
        <f>'Global 2025'!C160</f>
        <v>13853291</v>
      </c>
      <c r="D160" t="str">
        <f>'Global 2024'!J159</f>
        <v>Other</v>
      </c>
      <c r="E160">
        <f>'Global 2024'!C159</f>
        <v>14439610</v>
      </c>
      <c r="G160" t="str">
        <f>'Global 2023'!J159</f>
        <v>Other</v>
      </c>
      <c r="H160">
        <f>'Global 2023'!C159</f>
        <v>15439299</v>
      </c>
      <c r="AA160" t="str">
        <f>'Domestic 2025'!N160</f>
        <v>GKIDS</v>
      </c>
      <c r="AB160">
        <f>'Domestic 2025'!F160</f>
        <v>3659632</v>
      </c>
      <c r="AD160" t="str">
        <f>'Domestic 2024'!J159</f>
        <v>Lionsgate</v>
      </c>
      <c r="AE160">
        <f>'Domestic 2024'!F159</f>
        <v>2906073</v>
      </c>
      <c r="AG160" t="str">
        <f>'Domestic 2023'!J159</f>
        <v>ShortsHD</v>
      </c>
      <c r="AH160">
        <f>'Domestic 2023'!F159</f>
        <v>3023866</v>
      </c>
      <c r="BA160" t="str">
        <f t="shared" si="46"/>
        <v>The Walt Disney Company</v>
      </c>
      <c r="BB160">
        <f t="shared" si="47"/>
        <v>13853291</v>
      </c>
      <c r="BD160" t="str">
        <f t="shared" si="48"/>
        <v>Other</v>
      </c>
      <c r="BE160">
        <f t="shared" si="49"/>
        <v>14439610</v>
      </c>
      <c r="BG160" t="str">
        <f t="shared" si="50"/>
        <v>Other</v>
      </c>
      <c r="BH160">
        <f t="shared" si="51"/>
        <v>15439299</v>
      </c>
      <c r="BJ160" t="str">
        <f t="shared" si="52"/>
        <v>GKIDS</v>
      </c>
      <c r="BK160">
        <f t="shared" si="53"/>
        <v>3659632</v>
      </c>
      <c r="BM160" t="str">
        <f t="shared" si="54"/>
        <v>Lionsgate Studios</v>
      </c>
      <c r="BN160">
        <f t="shared" si="55"/>
        <v>2906073</v>
      </c>
      <c r="BP160" t="str">
        <f t="shared" si="56"/>
        <v>ShortsHD</v>
      </c>
      <c r="BQ160">
        <f t="shared" si="57"/>
        <v>3023866</v>
      </c>
    </row>
    <row r="161" spans="1:69" x14ac:dyDescent="0.2">
      <c r="A161" t="str">
        <f>'Global 2025'!J161</f>
        <v>RLJ Entertainment</v>
      </c>
      <c r="B161">
        <f>'Global 2025'!C161</f>
        <v>13850731</v>
      </c>
      <c r="D161" t="str">
        <f>'Global 2024'!J160</f>
        <v>Crunchyroll</v>
      </c>
      <c r="E161">
        <f>'Global 2024'!C160</f>
        <v>14291561</v>
      </c>
      <c r="G161" t="str">
        <f>'Global 2023'!J160</f>
        <v>Other</v>
      </c>
      <c r="H161">
        <f>'Global 2023'!C160</f>
        <v>15152854</v>
      </c>
      <c r="AA161" t="str">
        <f>'Domestic 2025'!N161</f>
        <v>Vertical Entertai…</v>
      </c>
      <c r="AB161">
        <f>'Domestic 2025'!F161</f>
        <v>3522025</v>
      </c>
      <c r="AD161" t="str">
        <f>'Domestic 2024'!J160</f>
        <v>Bleecker Street</v>
      </c>
      <c r="AE161">
        <f>'Domestic 2024'!F160</f>
        <v>2854289</v>
      </c>
      <c r="AG161" t="str">
        <f>'Domestic 2023'!J160</f>
        <v>Warner Bros.</v>
      </c>
      <c r="AH161">
        <f>'Domestic 2023'!F160</f>
        <v>2996587</v>
      </c>
      <c r="BA161" t="str">
        <f t="shared" si="46"/>
        <v>RLJ Entertainment</v>
      </c>
      <c r="BB161">
        <f t="shared" si="47"/>
        <v>13850731</v>
      </c>
      <c r="BD161" t="str">
        <f t="shared" si="48"/>
        <v>Sony Pictures Entertainment</v>
      </c>
      <c r="BE161">
        <f t="shared" si="49"/>
        <v>14291561</v>
      </c>
      <c r="BG161" t="str">
        <f t="shared" si="50"/>
        <v>Other</v>
      </c>
      <c r="BH161">
        <f t="shared" si="51"/>
        <v>15152854</v>
      </c>
      <c r="BJ161" t="str">
        <f t="shared" si="52"/>
        <v>Vertical Entertainment</v>
      </c>
      <c r="BK161">
        <f t="shared" si="53"/>
        <v>3522025</v>
      </c>
      <c r="BM161" t="str">
        <f t="shared" si="54"/>
        <v>Bleecker Street</v>
      </c>
      <c r="BN161">
        <f t="shared" si="55"/>
        <v>2854289</v>
      </c>
      <c r="BP161" t="str">
        <f t="shared" si="56"/>
        <v>Warner Bros. Discovery</v>
      </c>
      <c r="BQ161">
        <f t="shared" si="57"/>
        <v>2996587</v>
      </c>
    </row>
    <row r="162" spans="1:69" x14ac:dyDescent="0.2">
      <c r="A162" t="str">
        <f>'Global 2025'!J162</f>
        <v>A24</v>
      </c>
      <c r="B162">
        <f>'Global 2025'!C162</f>
        <v>13741720</v>
      </c>
      <c r="D162" t="str">
        <f>'Global 2024'!J161</f>
        <v>Other</v>
      </c>
      <c r="E162">
        <f>'Global 2024'!C161</f>
        <v>14066980</v>
      </c>
      <c r="G162" t="str">
        <f>'Global 2023'!J161</f>
        <v>Other</v>
      </c>
      <c r="H162">
        <f>'Global 2023'!C161</f>
        <v>15107891</v>
      </c>
      <c r="AA162" t="str">
        <f>'Domestic 2025'!N162</f>
        <v>Yash Raj Films</v>
      </c>
      <c r="AB162">
        <f>'Domestic 2025'!F162</f>
        <v>3359480</v>
      </c>
      <c r="AD162" t="str">
        <f>'Domestic 2024'!J161</f>
        <v>A24</v>
      </c>
      <c r="AE162">
        <f>'Domestic 2024'!F161</f>
        <v>2837173</v>
      </c>
      <c r="AG162" t="str">
        <f>'Domestic 2023'!J161</f>
        <v>Sony Pictures Cla…</v>
      </c>
      <c r="AH162">
        <f>'Domestic 2023'!F161</f>
        <v>2979763</v>
      </c>
      <c r="BA162" t="str">
        <f t="shared" si="46"/>
        <v>A24</v>
      </c>
      <c r="BB162">
        <f t="shared" si="47"/>
        <v>13741720</v>
      </c>
      <c r="BD162" t="str">
        <f t="shared" si="48"/>
        <v>Other</v>
      </c>
      <c r="BE162">
        <f t="shared" si="49"/>
        <v>14066980</v>
      </c>
      <c r="BG162" t="str">
        <f t="shared" si="50"/>
        <v>Other</v>
      </c>
      <c r="BH162">
        <f t="shared" si="51"/>
        <v>15107891</v>
      </c>
      <c r="BJ162" t="str">
        <f t="shared" si="52"/>
        <v>Yash Raj Films</v>
      </c>
      <c r="BK162">
        <f t="shared" si="53"/>
        <v>3359480</v>
      </c>
      <c r="BM162" t="str">
        <f t="shared" si="54"/>
        <v>A24</v>
      </c>
      <c r="BN162">
        <f t="shared" si="55"/>
        <v>2837173</v>
      </c>
      <c r="BP162" t="str">
        <f t="shared" si="56"/>
        <v>Sony Pictures Entertainment</v>
      </c>
      <c r="BQ162">
        <f t="shared" si="57"/>
        <v>2979763</v>
      </c>
    </row>
    <row r="163" spans="1:69" x14ac:dyDescent="0.2">
      <c r="A163" t="str">
        <f>'Global 2025'!J163</f>
        <v>Other</v>
      </c>
      <c r="B163">
        <f>'Global 2025'!C163</f>
        <v>13125103</v>
      </c>
      <c r="D163" t="str">
        <f>'Global 2024'!J162</f>
        <v>Jio Studios</v>
      </c>
      <c r="E163">
        <f>'Global 2024'!C162</f>
        <v>13222021</v>
      </c>
      <c r="G163" t="str">
        <f>'Global 2023'!J162</f>
        <v>Other</v>
      </c>
      <c r="H163">
        <f>'Global 2023'!C162</f>
        <v>14911562</v>
      </c>
      <c r="AA163" t="str">
        <f>'Domestic 2025'!N163</f>
        <v>Sony Pictures Cla…</v>
      </c>
      <c r="AB163">
        <f>'Domestic 2025'!F163</f>
        <v>3294991</v>
      </c>
      <c r="AD163" t="str">
        <f>'Domestic 2024'!J162</f>
        <v>Fathom Events</v>
      </c>
      <c r="AE163">
        <f>'Domestic 2024'!F162</f>
        <v>2827417</v>
      </c>
      <c r="AG163" t="str">
        <f>'Domestic 2023'!J162</f>
        <v>Searchlight Pictu…</v>
      </c>
      <c r="AH163">
        <f>'Domestic 2023'!F162</f>
        <v>2779574</v>
      </c>
      <c r="BA163" t="str">
        <f t="shared" si="46"/>
        <v>Other</v>
      </c>
      <c r="BB163">
        <f t="shared" si="47"/>
        <v>13125103</v>
      </c>
      <c r="BD163" t="str">
        <f t="shared" si="48"/>
        <v>Jio Studios</v>
      </c>
      <c r="BE163">
        <f t="shared" si="49"/>
        <v>13222021</v>
      </c>
      <c r="BG163" t="str">
        <f t="shared" si="50"/>
        <v>Other</v>
      </c>
      <c r="BH163">
        <f t="shared" si="51"/>
        <v>14911562</v>
      </c>
      <c r="BJ163" t="str">
        <f t="shared" si="52"/>
        <v>Sony Pictures Entertainment</v>
      </c>
      <c r="BK163">
        <f t="shared" si="53"/>
        <v>3294991</v>
      </c>
      <c r="BM163" t="str">
        <f t="shared" si="54"/>
        <v>Fathom Events</v>
      </c>
      <c r="BN163">
        <f t="shared" si="55"/>
        <v>2827417</v>
      </c>
      <c r="BP163" t="str">
        <f t="shared" si="56"/>
        <v>The Walt Disney Company</v>
      </c>
      <c r="BQ163">
        <f t="shared" si="57"/>
        <v>2779574</v>
      </c>
    </row>
    <row r="164" spans="1:69" x14ac:dyDescent="0.2">
      <c r="A164" t="str">
        <f>'Global 2025'!J164</f>
        <v>Universal</v>
      </c>
      <c r="B164">
        <f>'Global 2025'!C164</f>
        <v>13123545</v>
      </c>
      <c r="D164" t="str">
        <f>'Global 2024'!J163</f>
        <v>Other</v>
      </c>
      <c r="E164">
        <f>'Global 2024'!C163</f>
        <v>13217184</v>
      </c>
      <c r="G164" t="str">
        <f>'Global 2023'!J163</f>
        <v>Other</v>
      </c>
      <c r="H164">
        <f>'Global 2023'!C163</f>
        <v>14826528</v>
      </c>
      <c r="AA164" t="str">
        <f>'Domestic 2025'!N164</f>
        <v>ShortsHD</v>
      </c>
      <c r="AB164">
        <f>'Domestic 2025'!F164</f>
        <v>3275177</v>
      </c>
      <c r="AD164" t="str">
        <f>'Domestic 2024'!J163</f>
        <v>Fathom Events</v>
      </c>
      <c r="AE164">
        <f>'Domestic 2024'!F163</f>
        <v>2800094</v>
      </c>
      <c r="AG164" t="str">
        <f>'Domestic 2023'!J163</f>
        <v>Fathom Events</v>
      </c>
      <c r="AH164">
        <f>'Domestic 2023'!F163</f>
        <v>2543913</v>
      </c>
      <c r="BA164" t="str">
        <f t="shared" si="46"/>
        <v>NBCUniversal (Comcast)</v>
      </c>
      <c r="BB164">
        <f t="shared" si="47"/>
        <v>13123545</v>
      </c>
      <c r="BD164" t="str">
        <f t="shared" si="48"/>
        <v>Other</v>
      </c>
      <c r="BE164">
        <f t="shared" si="49"/>
        <v>13217184</v>
      </c>
      <c r="BG164" t="str">
        <f t="shared" si="50"/>
        <v>Other</v>
      </c>
      <c r="BH164">
        <f t="shared" si="51"/>
        <v>14826528</v>
      </c>
      <c r="BJ164" t="str">
        <f t="shared" si="52"/>
        <v>ShortsHD</v>
      </c>
      <c r="BK164">
        <f t="shared" si="53"/>
        <v>3275177</v>
      </c>
      <c r="BM164" t="str">
        <f t="shared" si="54"/>
        <v>Fathom Events</v>
      </c>
      <c r="BN164">
        <f t="shared" si="55"/>
        <v>2800094</v>
      </c>
      <c r="BP164" t="str">
        <f t="shared" si="56"/>
        <v>Fathom Events</v>
      </c>
      <c r="BQ164">
        <f t="shared" si="57"/>
        <v>2543913</v>
      </c>
    </row>
    <row r="165" spans="1:69" x14ac:dyDescent="0.2">
      <c r="A165" t="str">
        <f>'Global 2025'!J165</f>
        <v>Other</v>
      </c>
      <c r="B165">
        <f>'Global 2025'!C165</f>
        <v>13073325</v>
      </c>
      <c r="D165" t="str">
        <f>'Global 2024'!J164</f>
        <v>Magnolia Pictures</v>
      </c>
      <c r="E165">
        <f>'Global 2024'!C164</f>
        <v>13072709</v>
      </c>
      <c r="G165" t="str">
        <f>'Global 2023'!J164</f>
        <v>Other</v>
      </c>
      <c r="H165">
        <f>'Global 2023'!C164</f>
        <v>14584970</v>
      </c>
      <c r="AA165" t="str">
        <f>'Domestic 2025'!N165</f>
        <v>Amazon MGM Studios</v>
      </c>
      <c r="AB165">
        <f>'Domestic 2025'!F165</f>
        <v>3258830</v>
      </c>
      <c r="AD165" t="str">
        <f>'Domestic 2024'!J164</f>
        <v>A24</v>
      </c>
      <c r="AE165">
        <f>'Domestic 2024'!F164</f>
        <v>2778745</v>
      </c>
      <c r="AG165" t="str">
        <f>'Domestic 2023'!J164</f>
        <v>Yash Raj Films</v>
      </c>
      <c r="AH165">
        <f>'Domestic 2023'!F164</f>
        <v>2503604</v>
      </c>
      <c r="BA165" t="str">
        <f t="shared" si="46"/>
        <v>Other</v>
      </c>
      <c r="BB165">
        <f t="shared" si="47"/>
        <v>13073325</v>
      </c>
      <c r="BD165" t="str">
        <f t="shared" si="48"/>
        <v>Magnolia Pictures</v>
      </c>
      <c r="BE165">
        <f t="shared" si="49"/>
        <v>13072709</v>
      </c>
      <c r="BG165" t="str">
        <f t="shared" si="50"/>
        <v>Other</v>
      </c>
      <c r="BH165">
        <f t="shared" si="51"/>
        <v>14584970</v>
      </c>
      <c r="BJ165" t="str">
        <f t="shared" si="52"/>
        <v>Amazon MGM Studios</v>
      </c>
      <c r="BK165">
        <f t="shared" si="53"/>
        <v>3258830</v>
      </c>
      <c r="BM165" t="str">
        <f t="shared" si="54"/>
        <v>A24</v>
      </c>
      <c r="BN165">
        <f t="shared" si="55"/>
        <v>2778745</v>
      </c>
      <c r="BP165" t="str">
        <f t="shared" si="56"/>
        <v>Yash Raj Films</v>
      </c>
      <c r="BQ165">
        <f t="shared" si="57"/>
        <v>2503604</v>
      </c>
    </row>
    <row r="166" spans="1:69" x14ac:dyDescent="0.2">
      <c r="A166" t="str">
        <f>'Global 2025'!J166</f>
        <v>Yash Raj Films</v>
      </c>
      <c r="B166">
        <f>'Global 2025'!C166</f>
        <v>12903760</v>
      </c>
      <c r="D166" t="str">
        <f>'Global 2024'!J165</f>
        <v>Sony Pictures</v>
      </c>
      <c r="E166">
        <f>'Global 2024'!C165</f>
        <v>12977758</v>
      </c>
      <c r="G166" t="str">
        <f>'Global 2023'!J165</f>
        <v>Well Go USA</v>
      </c>
      <c r="H166">
        <f>'Global 2023'!C165</f>
        <v>14574445</v>
      </c>
      <c r="AA166" t="str">
        <f>'Domestic 2025'!N166</f>
        <v>GKIDS</v>
      </c>
      <c r="AB166">
        <f>'Domestic 2025'!F166</f>
        <v>3257365</v>
      </c>
      <c r="AD166" t="str">
        <f>'Domestic 2024'!J165</f>
        <v>Roadside Attracti…</v>
      </c>
      <c r="AE166">
        <f>'Domestic 2024'!F165</f>
        <v>2769460</v>
      </c>
      <c r="AG166" t="str">
        <f>'Domestic 2023'!J165</f>
        <v>Sony Pictures Cla…</v>
      </c>
      <c r="AH166">
        <f>'Domestic 2023'!F165</f>
        <v>2479031</v>
      </c>
      <c r="BA166" t="str">
        <f t="shared" si="46"/>
        <v>Yash Raj Films</v>
      </c>
      <c r="BB166">
        <f t="shared" si="47"/>
        <v>12903760</v>
      </c>
      <c r="BD166" t="str">
        <f t="shared" si="48"/>
        <v>Sony Pictures Entertainment</v>
      </c>
      <c r="BE166">
        <f t="shared" si="49"/>
        <v>12977758</v>
      </c>
      <c r="BG166" t="str">
        <f t="shared" si="50"/>
        <v>Well Go USA</v>
      </c>
      <c r="BH166">
        <f t="shared" si="51"/>
        <v>14574445</v>
      </c>
      <c r="BJ166" t="str">
        <f t="shared" si="52"/>
        <v>GKIDS</v>
      </c>
      <c r="BK166">
        <f t="shared" si="53"/>
        <v>3257365</v>
      </c>
      <c r="BM166" t="str">
        <f t="shared" si="54"/>
        <v>Roadside Attractions</v>
      </c>
      <c r="BN166">
        <f t="shared" si="55"/>
        <v>2769460</v>
      </c>
      <c r="BP166" t="str">
        <f t="shared" si="56"/>
        <v>Sony Pictures Entertainment</v>
      </c>
      <c r="BQ166">
        <f t="shared" si="57"/>
        <v>2479031</v>
      </c>
    </row>
    <row r="167" spans="1:69" x14ac:dyDescent="0.2">
      <c r="A167" t="str">
        <f>'Global 2025'!J167</f>
        <v>Other</v>
      </c>
      <c r="B167">
        <f>'Global 2025'!C167</f>
        <v>12880508</v>
      </c>
      <c r="D167" t="str">
        <f>'Global 2024'!J166</f>
        <v>Other</v>
      </c>
      <c r="E167">
        <f>'Global 2024'!C166</f>
        <v>12886684</v>
      </c>
      <c r="G167" t="str">
        <f>'Global 2023'!J166</f>
        <v>Lionsgate</v>
      </c>
      <c r="H167">
        <f>'Global 2023'!C166</f>
        <v>14236005</v>
      </c>
      <c r="AA167" t="str">
        <f>'Domestic 2025'!N167</f>
        <v>Neon</v>
      </c>
      <c r="AB167">
        <f>'Domestic 2025'!F167</f>
        <v>3182680</v>
      </c>
      <c r="AD167" t="str">
        <f>'Domestic 2024'!J166</f>
        <v>Samuel Goldwyn Fi…</v>
      </c>
      <c r="AE167">
        <f>'Domestic 2024'!F166</f>
        <v>2715727</v>
      </c>
      <c r="AG167" t="str">
        <f>'Domestic 2023'!J166</f>
        <v>IFC Films</v>
      </c>
      <c r="AH167">
        <f>'Domestic 2023'!F166</f>
        <v>2418546</v>
      </c>
      <c r="BA167" t="str">
        <f t="shared" si="46"/>
        <v>Other</v>
      </c>
      <c r="BB167">
        <f t="shared" si="47"/>
        <v>12880508</v>
      </c>
      <c r="BD167" t="str">
        <f t="shared" si="48"/>
        <v>Other</v>
      </c>
      <c r="BE167">
        <f t="shared" si="49"/>
        <v>12886684</v>
      </c>
      <c r="BG167" t="str">
        <f t="shared" si="50"/>
        <v>Lionsgate Studios</v>
      </c>
      <c r="BH167">
        <f t="shared" si="51"/>
        <v>14236005</v>
      </c>
      <c r="BJ167" t="str">
        <f t="shared" si="52"/>
        <v>Neon</v>
      </c>
      <c r="BK167">
        <f t="shared" si="53"/>
        <v>3182680</v>
      </c>
      <c r="BM167" t="str">
        <f t="shared" si="54"/>
        <v>Samuel Goldwyn Fi…</v>
      </c>
      <c r="BN167">
        <f t="shared" si="55"/>
        <v>2715727</v>
      </c>
      <c r="BP167" t="str">
        <f t="shared" si="56"/>
        <v>IFC Films</v>
      </c>
      <c r="BQ167">
        <f t="shared" si="57"/>
        <v>2418546</v>
      </c>
    </row>
    <row r="168" spans="1:69" x14ac:dyDescent="0.2">
      <c r="A168" t="str">
        <f>'Global 2025'!J168</f>
        <v>Other</v>
      </c>
      <c r="B168">
        <f>'Global 2025'!C168</f>
        <v>12599911</v>
      </c>
      <c r="D168" t="str">
        <f>'Global 2024'!J167</f>
        <v>Other</v>
      </c>
      <c r="E168">
        <f>'Global 2024'!C167</f>
        <v>12851838</v>
      </c>
      <c r="G168" t="str">
        <f>'Global 2023'!J167</f>
        <v>Other</v>
      </c>
      <c r="H168">
        <f>'Global 2023'!C167</f>
        <v>14127069</v>
      </c>
      <c r="AA168" t="str">
        <f>'Domestic 2025'!N168</f>
        <v>Bleecker Street</v>
      </c>
      <c r="AB168">
        <f>'Domestic 2025'!F168</f>
        <v>3164481</v>
      </c>
      <c r="AD168" t="str">
        <f>'Domestic 2024'!J167</f>
        <v>Warner Bros.</v>
      </c>
      <c r="AE168">
        <f>'Domestic 2024'!F167</f>
        <v>2703437</v>
      </c>
      <c r="AG168" t="str">
        <f>'Domestic 2023'!J167</f>
        <v>Janus Films</v>
      </c>
      <c r="AH168">
        <f>'Domestic 2023'!F167</f>
        <v>2346691</v>
      </c>
      <c r="BA168" t="str">
        <f t="shared" si="46"/>
        <v>Other</v>
      </c>
      <c r="BB168">
        <f t="shared" si="47"/>
        <v>12599911</v>
      </c>
      <c r="BD168" t="str">
        <f t="shared" si="48"/>
        <v>Other</v>
      </c>
      <c r="BE168">
        <f t="shared" si="49"/>
        <v>12851838</v>
      </c>
      <c r="BG168" t="str">
        <f t="shared" si="50"/>
        <v>Other</v>
      </c>
      <c r="BH168">
        <f t="shared" si="51"/>
        <v>14127069</v>
      </c>
      <c r="BJ168" t="str">
        <f t="shared" si="52"/>
        <v>Bleecker Street</v>
      </c>
      <c r="BK168">
        <f t="shared" si="53"/>
        <v>3164481</v>
      </c>
      <c r="BM168" t="str">
        <f t="shared" si="54"/>
        <v>Warner Bros. Discovery</v>
      </c>
      <c r="BN168">
        <f t="shared" si="55"/>
        <v>2703437</v>
      </c>
      <c r="BP168" t="str">
        <f t="shared" si="56"/>
        <v>Janus Films</v>
      </c>
      <c r="BQ168">
        <f t="shared" si="57"/>
        <v>2346691</v>
      </c>
    </row>
    <row r="169" spans="1:69" x14ac:dyDescent="0.2">
      <c r="A169" t="str">
        <f>'Global 2025'!J169</f>
        <v>Other</v>
      </c>
      <c r="B169">
        <f>'Global 2025'!C169</f>
        <v>12598145</v>
      </c>
      <c r="D169" t="str">
        <f>'Global 2024'!J168</f>
        <v>A24</v>
      </c>
      <c r="E169">
        <f>'Global 2024'!C168</f>
        <v>12792360</v>
      </c>
      <c r="G169" t="str">
        <f>'Global 2023'!J168</f>
        <v>Other</v>
      </c>
      <c r="H169">
        <f>'Global 2023'!C168</f>
        <v>14075140</v>
      </c>
      <c r="AA169" t="str">
        <f>'Domestic 2025'!N169</f>
        <v>Sony Pictures</v>
      </c>
      <c r="AB169">
        <f>'Domestic 2025'!F169</f>
        <v>3110836</v>
      </c>
      <c r="AD169" t="str">
        <f>'Domestic 2024'!J168</f>
        <v>Bleecker Street</v>
      </c>
      <c r="AE169">
        <f>'Domestic 2024'!F168</f>
        <v>2631451</v>
      </c>
      <c r="AG169" t="str">
        <f>'Domestic 2023'!J168</f>
        <v>MGM</v>
      </c>
      <c r="AH169">
        <f>'Domestic 2023'!F168</f>
        <v>2210465</v>
      </c>
      <c r="BA169" t="str">
        <f t="shared" si="46"/>
        <v>Other</v>
      </c>
      <c r="BB169">
        <f t="shared" si="47"/>
        <v>12598145</v>
      </c>
      <c r="BD169" t="str">
        <f t="shared" si="48"/>
        <v>A24</v>
      </c>
      <c r="BE169">
        <f t="shared" si="49"/>
        <v>12792360</v>
      </c>
      <c r="BG169" t="str">
        <f t="shared" si="50"/>
        <v>Other</v>
      </c>
      <c r="BH169">
        <f t="shared" si="51"/>
        <v>14075140</v>
      </c>
      <c r="BJ169" t="str">
        <f t="shared" si="52"/>
        <v>Sony Pictures Entertainment</v>
      </c>
      <c r="BK169">
        <f t="shared" si="53"/>
        <v>3110836</v>
      </c>
      <c r="BM169" t="str">
        <f t="shared" si="54"/>
        <v>Bleecker Street</v>
      </c>
      <c r="BN169">
        <f t="shared" si="55"/>
        <v>2631451</v>
      </c>
      <c r="BP169" t="str">
        <f t="shared" si="56"/>
        <v>Amazon MGM Studios</v>
      </c>
      <c r="BQ169">
        <f t="shared" si="57"/>
        <v>2210465</v>
      </c>
    </row>
    <row r="170" spans="1:69" x14ac:dyDescent="0.2">
      <c r="A170" t="str">
        <f>'Global 2025'!J170</f>
        <v>Other</v>
      </c>
      <c r="B170">
        <f>'Global 2025'!C170</f>
        <v>12536498</v>
      </c>
      <c r="D170" t="str">
        <f>'Global 2024'!J169</f>
        <v>Other</v>
      </c>
      <c r="E170">
        <f>'Global 2024'!C169</f>
        <v>12725417</v>
      </c>
      <c r="G170" t="str">
        <f>'Global 2023'!J169</f>
        <v>Angel Studios</v>
      </c>
      <c r="H170">
        <f>'Global 2023'!C169</f>
        <v>13817186</v>
      </c>
      <c r="AA170" t="str">
        <f>'Domestic 2025'!N170</f>
        <v>Amazon MGM Studios</v>
      </c>
      <c r="AB170">
        <f>'Domestic 2025'!F170</f>
        <v>3071970</v>
      </c>
      <c r="AD170" t="str">
        <f>'Domestic 2024'!J169</f>
        <v>Fathom Events</v>
      </c>
      <c r="AE170">
        <f>'Domestic 2024'!F169</f>
        <v>2629933</v>
      </c>
      <c r="AG170" t="str">
        <f>'Domestic 2023'!J169</f>
        <v>Hidden Empire Rel…</v>
      </c>
      <c r="AH170">
        <f>'Domestic 2023'!F169</f>
        <v>2138235</v>
      </c>
      <c r="BA170" t="str">
        <f t="shared" si="46"/>
        <v>Other</v>
      </c>
      <c r="BB170">
        <f t="shared" si="47"/>
        <v>12536498</v>
      </c>
      <c r="BD170" t="str">
        <f t="shared" si="48"/>
        <v>Other</v>
      </c>
      <c r="BE170">
        <f t="shared" si="49"/>
        <v>12725417</v>
      </c>
      <c r="BG170" t="str">
        <f t="shared" si="50"/>
        <v>Angel Studios</v>
      </c>
      <c r="BH170">
        <f t="shared" si="51"/>
        <v>13817186</v>
      </c>
      <c r="BJ170" t="str">
        <f t="shared" si="52"/>
        <v>Amazon MGM Studios</v>
      </c>
      <c r="BK170">
        <f t="shared" si="53"/>
        <v>3071970</v>
      </c>
      <c r="BM170" t="str">
        <f t="shared" si="54"/>
        <v>Fathom Events</v>
      </c>
      <c r="BN170">
        <f t="shared" si="55"/>
        <v>2629933</v>
      </c>
      <c r="BP170" t="str">
        <f t="shared" si="56"/>
        <v>Hidden Empire Rel…</v>
      </c>
      <c r="BQ170">
        <f t="shared" si="57"/>
        <v>2138235</v>
      </c>
    </row>
    <row r="171" spans="1:69" x14ac:dyDescent="0.2">
      <c r="A171" t="str">
        <f>'Global 2025'!J171</f>
        <v>Other</v>
      </c>
      <c r="B171">
        <f>'Global 2025'!C171</f>
        <v>12536179</v>
      </c>
      <c r="D171" t="str">
        <f>'Global 2024'!J170</f>
        <v>GKIDS</v>
      </c>
      <c r="E171">
        <f>'Global 2024'!C170</f>
        <v>12639993</v>
      </c>
      <c r="G171" t="str">
        <f>'Global 2023'!J170</f>
        <v>Other</v>
      </c>
      <c r="H171">
        <f>'Global 2023'!C170</f>
        <v>13433834</v>
      </c>
      <c r="AA171" t="str">
        <f>'Domestic 2025'!N171</f>
        <v>Universal</v>
      </c>
      <c r="AB171">
        <f>'Domestic 2025'!F171</f>
        <v>3063665</v>
      </c>
      <c r="AD171" t="str">
        <f>'Domestic 2024'!J170</f>
        <v>Roadside Attracti…</v>
      </c>
      <c r="AE171">
        <f>'Domestic 2024'!F170</f>
        <v>2626127</v>
      </c>
      <c r="AG171" t="str">
        <f>'Domestic 2023'!J170</f>
        <v>Roadside Attracti…</v>
      </c>
      <c r="AH171">
        <f>'Domestic 2023'!F170</f>
        <v>2136832</v>
      </c>
      <c r="BA171" t="str">
        <f t="shared" si="46"/>
        <v>Other</v>
      </c>
      <c r="BB171">
        <f t="shared" si="47"/>
        <v>12536179</v>
      </c>
      <c r="BD171" t="str">
        <f t="shared" si="48"/>
        <v>GKIDS</v>
      </c>
      <c r="BE171">
        <f t="shared" si="49"/>
        <v>12639993</v>
      </c>
      <c r="BG171" t="str">
        <f t="shared" si="50"/>
        <v>Other</v>
      </c>
      <c r="BH171">
        <f t="shared" si="51"/>
        <v>13433834</v>
      </c>
      <c r="BJ171" t="str">
        <f t="shared" si="52"/>
        <v>NBCUniversal (Comcast)</v>
      </c>
      <c r="BK171">
        <f t="shared" si="53"/>
        <v>3063665</v>
      </c>
      <c r="BM171" t="str">
        <f t="shared" si="54"/>
        <v>Roadside Attractions</v>
      </c>
      <c r="BN171">
        <f t="shared" si="55"/>
        <v>2626127</v>
      </c>
      <c r="BP171" t="str">
        <f t="shared" si="56"/>
        <v>Roadside Attractions</v>
      </c>
      <c r="BQ171">
        <f t="shared" si="57"/>
        <v>2136832</v>
      </c>
    </row>
    <row r="172" spans="1:69" x14ac:dyDescent="0.2">
      <c r="A172" t="str">
        <f>'Global 2025'!J172</f>
        <v>Lionsgate</v>
      </c>
      <c r="B172">
        <f>'Global 2025'!C172</f>
        <v>12527765</v>
      </c>
      <c r="D172" t="str">
        <f>'Global 2024'!J171</f>
        <v>Vertical Entertai…</v>
      </c>
      <c r="E172">
        <f>'Global 2024'!C171</f>
        <v>12610418</v>
      </c>
      <c r="G172" t="str">
        <f>'Global 2023'!J171</f>
        <v>Other</v>
      </c>
      <c r="H172">
        <f>'Global 2023'!C171</f>
        <v>13078126</v>
      </c>
      <c r="AA172" t="str">
        <f>'Domestic 2025'!N172</f>
        <v>Angel Studios</v>
      </c>
      <c r="AB172">
        <f>'Domestic 2025'!F172</f>
        <v>2969825</v>
      </c>
      <c r="AD172" t="str">
        <f>'Domestic 2024'!J171</f>
        <v>Fathom Events</v>
      </c>
      <c r="AE172">
        <f>'Domestic 2024'!F171</f>
        <v>2566412</v>
      </c>
      <c r="AG172" t="str">
        <f>'Domestic 2023'!J171</f>
        <v>Fathom Events</v>
      </c>
      <c r="AH172">
        <f>'Domestic 2023'!F171</f>
        <v>2082898</v>
      </c>
      <c r="BA172" t="str">
        <f t="shared" si="46"/>
        <v>Lionsgate Studios</v>
      </c>
      <c r="BB172">
        <f t="shared" si="47"/>
        <v>12527765</v>
      </c>
      <c r="BD172" t="str">
        <f t="shared" si="48"/>
        <v>Vertical Entertainment</v>
      </c>
      <c r="BE172">
        <f t="shared" si="49"/>
        <v>12610418</v>
      </c>
      <c r="BG172" t="str">
        <f t="shared" si="50"/>
        <v>Other</v>
      </c>
      <c r="BH172">
        <f t="shared" si="51"/>
        <v>13078126</v>
      </c>
      <c r="BJ172" t="str">
        <f t="shared" si="52"/>
        <v>Angel Studios</v>
      </c>
      <c r="BK172">
        <f t="shared" si="53"/>
        <v>2969825</v>
      </c>
      <c r="BM172" t="str">
        <f t="shared" si="54"/>
        <v>Fathom Events</v>
      </c>
      <c r="BN172">
        <f t="shared" si="55"/>
        <v>2566412</v>
      </c>
      <c r="BP172" t="str">
        <f t="shared" si="56"/>
        <v>Fathom Events</v>
      </c>
      <c r="BQ172">
        <f t="shared" si="57"/>
        <v>2082898</v>
      </c>
    </row>
    <row r="173" spans="1:69" x14ac:dyDescent="0.2">
      <c r="A173" t="str">
        <f>'Global 2025'!J173</f>
        <v>Other</v>
      </c>
      <c r="B173">
        <f>'Global 2025'!C173</f>
        <v>12519614</v>
      </c>
      <c r="D173" t="str">
        <f>'Global 2024'!J172</f>
        <v>SDG Releasing</v>
      </c>
      <c r="E173">
        <f>'Global 2024'!C172</f>
        <v>12311598</v>
      </c>
      <c r="G173" t="str">
        <f>'Global 2023'!J172</f>
        <v>Other</v>
      </c>
      <c r="H173">
        <f>'Global 2023'!C172</f>
        <v>13028535</v>
      </c>
      <c r="AA173" t="str">
        <f>'Domestic 2025'!N173</f>
        <v>Sony Pictures</v>
      </c>
      <c r="AB173">
        <f>'Domestic 2025'!F173</f>
        <v>2890192</v>
      </c>
      <c r="AD173" t="str">
        <f>'Domestic 2024'!J172</f>
        <v>Amazon MGM Studios</v>
      </c>
      <c r="AE173">
        <f>'Domestic 2024'!F172</f>
        <v>2560945</v>
      </c>
      <c r="AG173" t="str">
        <f>'Domestic 2023'!J172</f>
        <v>IFC Midnight</v>
      </c>
      <c r="AH173">
        <f>'Domestic 2023'!F172</f>
        <v>2052272</v>
      </c>
      <c r="BA173" t="str">
        <f t="shared" si="46"/>
        <v>Other</v>
      </c>
      <c r="BB173">
        <f t="shared" si="47"/>
        <v>12519614</v>
      </c>
      <c r="BD173" t="str">
        <f t="shared" si="48"/>
        <v>SDG Releasing</v>
      </c>
      <c r="BE173">
        <f t="shared" si="49"/>
        <v>12311598</v>
      </c>
      <c r="BG173" t="str">
        <f t="shared" si="50"/>
        <v>Other</v>
      </c>
      <c r="BH173">
        <f t="shared" si="51"/>
        <v>13028535</v>
      </c>
      <c r="BJ173" t="str">
        <f t="shared" si="52"/>
        <v>Sony Pictures Entertainment</v>
      </c>
      <c r="BK173">
        <f t="shared" si="53"/>
        <v>2890192</v>
      </c>
      <c r="BM173" t="str">
        <f t="shared" si="54"/>
        <v>Amazon MGM Studios</v>
      </c>
      <c r="BN173">
        <f t="shared" si="55"/>
        <v>2560945</v>
      </c>
      <c r="BP173" t="str">
        <f t="shared" si="56"/>
        <v>IFC Midnight</v>
      </c>
      <c r="BQ173">
        <f t="shared" si="57"/>
        <v>2052272</v>
      </c>
    </row>
    <row r="174" spans="1:69" x14ac:dyDescent="0.2">
      <c r="A174" t="str">
        <f>'Global 2025'!J174</f>
        <v>Other</v>
      </c>
      <c r="B174">
        <f>'Global 2025'!C174</f>
        <v>12456592</v>
      </c>
      <c r="D174" t="str">
        <f>'Global 2024'!J173</f>
        <v>Other</v>
      </c>
      <c r="E174">
        <f>'Global 2024'!C173</f>
        <v>12121760</v>
      </c>
      <c r="G174" t="str">
        <f>'Global 2023'!J173</f>
        <v>MGM</v>
      </c>
      <c r="H174">
        <f>'Global 2023'!C173</f>
        <v>12976079</v>
      </c>
      <c r="AA174" t="str">
        <f>'Domestic 2025'!N174</f>
        <v>Iconic/Cineverse</v>
      </c>
      <c r="AB174">
        <f>'Domestic 2025'!F174</f>
        <v>2866783</v>
      </c>
      <c r="AD174" t="str">
        <f>'Domestic 2024'!J173</f>
        <v>Trafalgar Releasi…</v>
      </c>
      <c r="AE174">
        <f>'Domestic 2024'!F173</f>
        <v>2550639</v>
      </c>
      <c r="AG174" t="str">
        <f>'Domestic 2023'!J173</f>
        <v>20th Century Stud…</v>
      </c>
      <c r="AH174">
        <f>'Domestic 2023'!F173</f>
        <v>2048453</v>
      </c>
      <c r="BA174" t="str">
        <f t="shared" si="46"/>
        <v>Other</v>
      </c>
      <c r="BB174">
        <f t="shared" si="47"/>
        <v>12456592</v>
      </c>
      <c r="BD174" t="str">
        <f t="shared" si="48"/>
        <v>Other</v>
      </c>
      <c r="BE174">
        <f t="shared" si="49"/>
        <v>12121760</v>
      </c>
      <c r="BG174" t="str">
        <f t="shared" si="50"/>
        <v>Amazon MGM Studios</v>
      </c>
      <c r="BH174">
        <f t="shared" si="51"/>
        <v>12976079</v>
      </c>
      <c r="BJ174" t="str">
        <f t="shared" si="52"/>
        <v>Iconic/Cineverse</v>
      </c>
      <c r="BK174">
        <f t="shared" si="53"/>
        <v>2866783</v>
      </c>
      <c r="BM174" t="str">
        <f t="shared" si="54"/>
        <v>Trafalgar Releasing</v>
      </c>
      <c r="BN174">
        <f t="shared" si="55"/>
        <v>2550639</v>
      </c>
      <c r="BP174" t="str">
        <f t="shared" si="56"/>
        <v>The Walt Disney Company</v>
      </c>
      <c r="BQ174">
        <f t="shared" si="57"/>
        <v>2048453</v>
      </c>
    </row>
    <row r="175" spans="1:69" x14ac:dyDescent="0.2">
      <c r="A175" t="str">
        <f>'Global 2025'!J175</f>
        <v>MUBI</v>
      </c>
      <c r="B175">
        <f>'Global 2025'!C175</f>
        <v>12216636</v>
      </c>
      <c r="D175" t="str">
        <f>'Global 2024'!J174</f>
        <v>Other</v>
      </c>
      <c r="E175">
        <f>'Global 2024'!C174</f>
        <v>11976305</v>
      </c>
      <c r="G175" t="str">
        <f>'Global 2023'!J174</f>
        <v>Other</v>
      </c>
      <c r="H175">
        <f>'Global 2023'!C174</f>
        <v>12902914</v>
      </c>
      <c r="AA175" t="str">
        <f>'Domestic 2025'!N175</f>
        <v>White Hill Studios</v>
      </c>
      <c r="AB175">
        <f>'Domestic 2025'!F175</f>
        <v>2800000</v>
      </c>
      <c r="AD175" t="str">
        <f>'Domestic 2024'!J174</f>
        <v>IFC Films</v>
      </c>
      <c r="AE175">
        <f>'Domestic 2024'!F174</f>
        <v>2536148</v>
      </c>
      <c r="AG175" t="str">
        <f>'Domestic 2023'!J174</f>
        <v>Bleecker Street</v>
      </c>
      <c r="AH175">
        <f>'Domestic 2023'!F174</f>
        <v>1924922</v>
      </c>
      <c r="BA175" t="str">
        <f t="shared" si="46"/>
        <v>MUBI</v>
      </c>
      <c r="BB175">
        <f t="shared" si="47"/>
        <v>12216636</v>
      </c>
      <c r="BD175" t="str">
        <f t="shared" si="48"/>
        <v>Other</v>
      </c>
      <c r="BE175">
        <f t="shared" si="49"/>
        <v>11976305</v>
      </c>
      <c r="BG175" t="str">
        <f t="shared" si="50"/>
        <v>Other</v>
      </c>
      <c r="BH175">
        <f t="shared" si="51"/>
        <v>12902914</v>
      </c>
      <c r="BJ175" t="str">
        <f t="shared" si="52"/>
        <v>White Hill Studios</v>
      </c>
      <c r="BK175">
        <f t="shared" si="53"/>
        <v>2800000</v>
      </c>
      <c r="BM175" t="str">
        <f t="shared" si="54"/>
        <v>IFC Films</v>
      </c>
      <c r="BN175">
        <f t="shared" si="55"/>
        <v>2536148</v>
      </c>
      <c r="BP175" t="str">
        <f t="shared" si="56"/>
        <v>Bleecker Street</v>
      </c>
      <c r="BQ175">
        <f t="shared" si="57"/>
        <v>1924922</v>
      </c>
    </row>
    <row r="176" spans="1:69" x14ac:dyDescent="0.2">
      <c r="A176" t="str">
        <f>'Global 2025'!J176</f>
        <v>Well Go USA</v>
      </c>
      <c r="B176">
        <f>'Global 2025'!C176</f>
        <v>12140335</v>
      </c>
      <c r="D176" t="str">
        <f>'Global 2024'!J175</f>
        <v>Other</v>
      </c>
      <c r="E176">
        <f>'Global 2024'!C175</f>
        <v>11737506</v>
      </c>
      <c r="G176" t="str">
        <f>'Global 2023'!J175</f>
        <v>Sony Pictures</v>
      </c>
      <c r="H176">
        <f>'Global 2023'!C175</f>
        <v>12696584</v>
      </c>
      <c r="AA176" t="str">
        <f>'Domestic 2025'!N176</f>
        <v>20th Century Stud…</v>
      </c>
      <c r="AB176">
        <f>'Domestic 2025'!F176</f>
        <v>2778567</v>
      </c>
      <c r="AD176" t="str">
        <f>'Domestic 2024'!J175</f>
        <v>Trafalgar Releasi…</v>
      </c>
      <c r="AE176">
        <f>'Domestic 2024'!F175</f>
        <v>2500823</v>
      </c>
      <c r="AG176" t="str">
        <f>'Domestic 2023'!J175</f>
        <v>Crunchyroll</v>
      </c>
      <c r="AH176">
        <f>'Domestic 2023'!F175</f>
        <v>1891488</v>
      </c>
      <c r="BA176" t="str">
        <f t="shared" si="46"/>
        <v>Well Go USA</v>
      </c>
      <c r="BB176">
        <f t="shared" si="47"/>
        <v>12140335</v>
      </c>
      <c r="BD176" t="str">
        <f t="shared" si="48"/>
        <v>Other</v>
      </c>
      <c r="BE176">
        <f t="shared" si="49"/>
        <v>11737506</v>
      </c>
      <c r="BG176" t="str">
        <f t="shared" si="50"/>
        <v>Sony Pictures Entertainment</v>
      </c>
      <c r="BH176">
        <f t="shared" si="51"/>
        <v>12696584</v>
      </c>
      <c r="BJ176" t="str">
        <f t="shared" si="52"/>
        <v>The Walt Disney Company</v>
      </c>
      <c r="BK176">
        <f t="shared" si="53"/>
        <v>2778567</v>
      </c>
      <c r="BM176" t="str">
        <f t="shared" si="54"/>
        <v>Trafalgar Releasing</v>
      </c>
      <c r="BN176">
        <f t="shared" si="55"/>
        <v>2500823</v>
      </c>
      <c r="BP176" t="str">
        <f t="shared" si="56"/>
        <v>Sony Pictures Entertainment</v>
      </c>
      <c r="BQ176">
        <f t="shared" si="57"/>
        <v>1891488</v>
      </c>
    </row>
    <row r="177" spans="1:69" x14ac:dyDescent="0.2">
      <c r="A177" t="str">
        <f>'Global 2025'!J177</f>
        <v>Other</v>
      </c>
      <c r="B177">
        <f>'Global 2025'!C177</f>
        <v>11998274</v>
      </c>
      <c r="D177" t="str">
        <f>'Global 2024'!J176</f>
        <v>Angel Studios</v>
      </c>
      <c r="E177">
        <f>'Global 2024'!C176</f>
        <v>11723502</v>
      </c>
      <c r="G177" t="str">
        <f>'Global 2023'!J176</f>
        <v>A24</v>
      </c>
      <c r="H177">
        <f>'Global 2023'!C176</f>
        <v>12488124</v>
      </c>
      <c r="AA177" t="str">
        <f>'Domestic 2025'!N177</f>
        <v>IFC Entertainment…</v>
      </c>
      <c r="AB177">
        <f>'Domestic 2025'!F177</f>
        <v>2738137</v>
      </c>
      <c r="AD177" t="str">
        <f>'Domestic 2024'!J176</f>
        <v>Prathyangira Cine…</v>
      </c>
      <c r="AE177">
        <f>'Domestic 2024'!F176</f>
        <v>2500000</v>
      </c>
      <c r="AG177" t="str">
        <f>'Domestic 2023'!J176</f>
        <v>Roadside Attracti…</v>
      </c>
      <c r="AH177">
        <f>'Domestic 2023'!F176</f>
        <v>1802442</v>
      </c>
      <c r="BA177" t="str">
        <f t="shared" si="46"/>
        <v>Other</v>
      </c>
      <c r="BB177">
        <f t="shared" si="47"/>
        <v>11998274</v>
      </c>
      <c r="BD177" t="str">
        <f t="shared" si="48"/>
        <v>Angel Studios</v>
      </c>
      <c r="BE177">
        <f t="shared" si="49"/>
        <v>11723502</v>
      </c>
      <c r="BG177" t="str">
        <f t="shared" si="50"/>
        <v>A24</v>
      </c>
      <c r="BH177">
        <f t="shared" si="51"/>
        <v>12488124</v>
      </c>
      <c r="BJ177" t="str">
        <f t="shared" si="52"/>
        <v>IFC Entertainment</v>
      </c>
      <c r="BK177">
        <f t="shared" si="53"/>
        <v>2738137</v>
      </c>
      <c r="BM177" t="str">
        <f t="shared" si="54"/>
        <v>Prathyangira Cinemas</v>
      </c>
      <c r="BN177">
        <f t="shared" si="55"/>
        <v>2500000</v>
      </c>
      <c r="BP177" t="str">
        <f t="shared" si="56"/>
        <v>Roadside Attractions</v>
      </c>
      <c r="BQ177">
        <f t="shared" si="57"/>
        <v>1802442</v>
      </c>
    </row>
    <row r="178" spans="1:69" x14ac:dyDescent="0.2">
      <c r="A178" t="str">
        <f>'Global 2025'!J178</f>
        <v>MUBI</v>
      </c>
      <c r="B178">
        <f>'Global 2025'!C178</f>
        <v>11916356</v>
      </c>
      <c r="D178" t="str">
        <f>'Global 2024'!J177</f>
        <v>Other</v>
      </c>
      <c r="E178">
        <f>'Global 2024'!C177</f>
        <v>11675156</v>
      </c>
      <c r="G178" t="str">
        <f>'Global 2023'!J177</f>
        <v>A24</v>
      </c>
      <c r="H178">
        <f>'Global 2023'!C177</f>
        <v>12332972</v>
      </c>
      <c r="AA178" t="str">
        <f>'Domestic 2025'!N178</f>
        <v>Janus Films</v>
      </c>
      <c r="AB178">
        <f>'Domestic 2025'!F178</f>
        <v>2656793</v>
      </c>
      <c r="AD178" t="str">
        <f>'Domestic 2024'!J177</f>
        <v>Focus Features</v>
      </c>
      <c r="AE178">
        <f>'Domestic 2024'!F177</f>
        <v>2480645</v>
      </c>
      <c r="AG178" t="str">
        <f>'Domestic 2023'!J177</f>
        <v>Rialto Pictures</v>
      </c>
      <c r="AH178">
        <f>'Domestic 2023'!F177</f>
        <v>1796324</v>
      </c>
      <c r="BA178" t="str">
        <f t="shared" si="46"/>
        <v>MUBI</v>
      </c>
      <c r="BB178">
        <f t="shared" si="47"/>
        <v>11916356</v>
      </c>
      <c r="BD178" t="str">
        <f t="shared" si="48"/>
        <v>Other</v>
      </c>
      <c r="BE178">
        <f t="shared" si="49"/>
        <v>11675156</v>
      </c>
      <c r="BG178" t="str">
        <f t="shared" si="50"/>
        <v>A24</v>
      </c>
      <c r="BH178">
        <f t="shared" si="51"/>
        <v>12332972</v>
      </c>
      <c r="BJ178" t="str">
        <f t="shared" si="52"/>
        <v>Janus Films</v>
      </c>
      <c r="BK178">
        <f t="shared" si="53"/>
        <v>2656793</v>
      </c>
      <c r="BM178" t="str">
        <f t="shared" si="54"/>
        <v>NBCUniversal (Comcast)</v>
      </c>
      <c r="BN178">
        <f t="shared" si="55"/>
        <v>2480645</v>
      </c>
      <c r="BP178" t="str">
        <f t="shared" si="56"/>
        <v>Rialto Pictures</v>
      </c>
      <c r="BQ178">
        <f t="shared" si="57"/>
        <v>1796324</v>
      </c>
    </row>
    <row r="179" spans="1:69" x14ac:dyDescent="0.2">
      <c r="A179" t="str">
        <f>'Global 2025'!J179</f>
        <v>Other</v>
      </c>
      <c r="B179">
        <f>'Global 2025'!C179</f>
        <v>11766075</v>
      </c>
      <c r="D179" t="str">
        <f>'Global 2024'!J178</f>
        <v>Warner Bros.</v>
      </c>
      <c r="E179">
        <f>'Global 2024'!C178</f>
        <v>11393452</v>
      </c>
      <c r="G179" t="str">
        <f>'Global 2023'!J178</f>
        <v>Angel Studios</v>
      </c>
      <c r="H179">
        <f>'Global 2023'!C178</f>
        <v>12238643</v>
      </c>
      <c r="AA179" t="str">
        <f>'Domestic 2025'!N179</f>
        <v>Amazon MGM Studios</v>
      </c>
      <c r="AB179">
        <f>'Domestic 2025'!F179</f>
        <v>2621373</v>
      </c>
      <c r="AD179" t="str">
        <f>'Domestic 2024'!J178</f>
        <v>Roadside Attracti…</v>
      </c>
      <c r="AE179">
        <f>'Domestic 2024'!F178</f>
        <v>2403638</v>
      </c>
      <c r="AG179" t="str">
        <f>'Domestic 2023'!J178</f>
        <v>Roadside Attracti…</v>
      </c>
      <c r="AH179">
        <f>'Domestic 2023'!F178</f>
        <v>1792905</v>
      </c>
      <c r="BA179" t="str">
        <f t="shared" si="46"/>
        <v>Other</v>
      </c>
      <c r="BB179">
        <f t="shared" si="47"/>
        <v>11766075</v>
      </c>
      <c r="BD179" t="str">
        <f t="shared" si="48"/>
        <v>Warner Bros. Discovery</v>
      </c>
      <c r="BE179">
        <f t="shared" si="49"/>
        <v>11393452</v>
      </c>
      <c r="BG179" t="str">
        <f t="shared" si="50"/>
        <v>Angel Studios</v>
      </c>
      <c r="BH179">
        <f t="shared" si="51"/>
        <v>12238643</v>
      </c>
      <c r="BJ179" t="str">
        <f t="shared" si="52"/>
        <v>Amazon MGM Studios</v>
      </c>
      <c r="BK179">
        <f t="shared" si="53"/>
        <v>2621373</v>
      </c>
      <c r="BM179" t="str">
        <f t="shared" si="54"/>
        <v>Roadside Attractions</v>
      </c>
      <c r="BN179">
        <f t="shared" si="55"/>
        <v>2403638</v>
      </c>
      <c r="BP179" t="str">
        <f t="shared" si="56"/>
        <v>Roadside Attractions</v>
      </c>
      <c r="BQ179">
        <f t="shared" si="57"/>
        <v>1792905</v>
      </c>
    </row>
    <row r="180" spans="1:69" x14ac:dyDescent="0.2">
      <c r="A180" t="str">
        <f>'Global 2025'!J180</f>
        <v>Amazon MGM Studios</v>
      </c>
      <c r="B180">
        <f>'Global 2025'!C180</f>
        <v>11675627</v>
      </c>
      <c r="D180" t="str">
        <f>'Global 2024'!J179</f>
        <v>Other</v>
      </c>
      <c r="E180">
        <f>'Global 2024'!C179</f>
        <v>11306097</v>
      </c>
      <c r="G180" t="str">
        <f>'Global 2023'!J179</f>
        <v>Other</v>
      </c>
      <c r="H180">
        <f>'Global 2023'!C179</f>
        <v>11958548</v>
      </c>
      <c r="AA180" t="str">
        <f>'Domestic 2025'!N180</f>
        <v>Trafalgar Releasi…</v>
      </c>
      <c r="AB180">
        <f>'Domestic 2025'!F180</f>
        <v>2620076</v>
      </c>
      <c r="AD180" t="str">
        <f>'Domestic 2024'!J179</f>
        <v>Fathom Events</v>
      </c>
      <c r="AE180">
        <f>'Domestic 2024'!F179</f>
        <v>2400000</v>
      </c>
      <c r="AG180" t="str">
        <f>'Domestic 2023'!J179</f>
        <v>Neon</v>
      </c>
      <c r="AH180">
        <f>'Domestic 2023'!F179</f>
        <v>1750719</v>
      </c>
      <c r="BA180" t="str">
        <f t="shared" si="46"/>
        <v>Amazon MGM Studios</v>
      </c>
      <c r="BB180">
        <f t="shared" si="47"/>
        <v>11675627</v>
      </c>
      <c r="BD180" t="str">
        <f t="shared" si="48"/>
        <v>Other</v>
      </c>
      <c r="BE180">
        <f t="shared" si="49"/>
        <v>11306097</v>
      </c>
      <c r="BG180" t="str">
        <f t="shared" si="50"/>
        <v>Other</v>
      </c>
      <c r="BH180">
        <f t="shared" si="51"/>
        <v>11958548</v>
      </c>
      <c r="BJ180" t="str">
        <f t="shared" si="52"/>
        <v>Trafalgar Releasing</v>
      </c>
      <c r="BK180">
        <f t="shared" si="53"/>
        <v>2620076</v>
      </c>
      <c r="BM180" t="str">
        <f t="shared" si="54"/>
        <v>Fathom Events</v>
      </c>
      <c r="BN180">
        <f t="shared" si="55"/>
        <v>2400000</v>
      </c>
      <c r="BP180" t="str">
        <f t="shared" si="56"/>
        <v>Neon</v>
      </c>
      <c r="BQ180">
        <f t="shared" si="57"/>
        <v>1750719</v>
      </c>
    </row>
    <row r="181" spans="1:69" x14ac:dyDescent="0.2">
      <c r="A181" t="str">
        <f>'Global 2025'!J181</f>
        <v>Other</v>
      </c>
      <c r="B181">
        <f>'Global 2025'!C181</f>
        <v>11665320</v>
      </c>
      <c r="D181" t="str">
        <f>'Global 2024'!J180</f>
        <v>Other</v>
      </c>
      <c r="E181">
        <f>'Global 2024'!C180</f>
        <v>11227393</v>
      </c>
      <c r="G181" t="str">
        <f>'Global 2023'!J180</f>
        <v>Angel Studios</v>
      </c>
      <c r="H181">
        <f>'Global 2023'!C180</f>
        <v>11830860</v>
      </c>
      <c r="AA181" t="str">
        <f>'Domestic 2025'!N181</f>
        <v>Sony Pictures Cla…</v>
      </c>
      <c r="AB181">
        <f>'Domestic 2025'!F181</f>
        <v>2607002</v>
      </c>
      <c r="AD181" t="str">
        <f>'Domestic 2024'!J180</f>
        <v>Fathom Events</v>
      </c>
      <c r="AE181">
        <f>'Domestic 2024'!F180</f>
        <v>2384690</v>
      </c>
      <c r="AG181" t="str">
        <f>'Domestic 2023'!J180</f>
        <v>Well Go USA</v>
      </c>
      <c r="AH181">
        <f>'Domestic 2023'!F180</f>
        <v>1706355</v>
      </c>
      <c r="BA181" t="str">
        <f t="shared" si="46"/>
        <v>Other</v>
      </c>
      <c r="BB181">
        <f t="shared" si="47"/>
        <v>11665320</v>
      </c>
      <c r="BD181" t="str">
        <f t="shared" si="48"/>
        <v>Other</v>
      </c>
      <c r="BE181">
        <f t="shared" si="49"/>
        <v>11227393</v>
      </c>
      <c r="BG181" t="str">
        <f t="shared" si="50"/>
        <v>Angel Studios</v>
      </c>
      <c r="BH181">
        <f t="shared" si="51"/>
        <v>11830860</v>
      </c>
      <c r="BJ181" t="str">
        <f t="shared" si="52"/>
        <v>Sony Pictures Entertainment</v>
      </c>
      <c r="BK181">
        <f t="shared" si="53"/>
        <v>2607002</v>
      </c>
      <c r="BM181" t="str">
        <f t="shared" si="54"/>
        <v>Fathom Events</v>
      </c>
      <c r="BN181">
        <f t="shared" si="55"/>
        <v>2384690</v>
      </c>
      <c r="BP181" t="str">
        <f t="shared" si="56"/>
        <v>Well Go USA</v>
      </c>
      <c r="BQ181">
        <f t="shared" si="57"/>
        <v>1706355</v>
      </c>
    </row>
    <row r="182" spans="1:69" x14ac:dyDescent="0.2">
      <c r="A182" t="str">
        <f>'Global 2025'!J182</f>
        <v>Other</v>
      </c>
      <c r="B182">
        <f>'Global 2025'!C182</f>
        <v>11567855</v>
      </c>
      <c r="D182" t="str">
        <f>'Global 2024'!J181</f>
        <v>Other</v>
      </c>
      <c r="E182">
        <f>'Global 2024'!C181</f>
        <v>11077140</v>
      </c>
      <c r="G182" t="str">
        <f>'Global 2023'!J181</f>
        <v>Yash Raj Films</v>
      </c>
      <c r="H182">
        <f>'Global 2023'!C181</f>
        <v>11713932</v>
      </c>
      <c r="AA182" t="str">
        <f>'Domestic 2025'!N182</f>
        <v>Cinetic Media</v>
      </c>
      <c r="AB182">
        <f>'Domestic 2025'!F182</f>
        <v>2549422</v>
      </c>
      <c r="AD182" t="str">
        <f>'Domestic 2024'!J181</f>
        <v>Viva Pictures</v>
      </c>
      <c r="AE182">
        <f>'Domestic 2024'!F181</f>
        <v>2324019</v>
      </c>
      <c r="AG182" t="str">
        <f>'Domestic 2023'!J181</f>
        <v>Amazon MGM Studios</v>
      </c>
      <c r="AH182">
        <f>'Domestic 2023'!F181</f>
        <v>1655483</v>
      </c>
      <c r="BA182" t="str">
        <f t="shared" si="46"/>
        <v>Other</v>
      </c>
      <c r="BB182">
        <f t="shared" si="47"/>
        <v>11567855</v>
      </c>
      <c r="BD182" t="str">
        <f t="shared" si="48"/>
        <v>Other</v>
      </c>
      <c r="BE182">
        <f t="shared" si="49"/>
        <v>11077140</v>
      </c>
      <c r="BG182" t="str">
        <f t="shared" si="50"/>
        <v>Yash Raj Films</v>
      </c>
      <c r="BH182">
        <f t="shared" si="51"/>
        <v>11713932</v>
      </c>
      <c r="BJ182" t="str">
        <f t="shared" si="52"/>
        <v>Cinetic Media</v>
      </c>
      <c r="BK182">
        <f t="shared" si="53"/>
        <v>2549422</v>
      </c>
      <c r="BM182" t="str">
        <f t="shared" si="54"/>
        <v>Viva Pictures</v>
      </c>
      <c r="BN182">
        <f t="shared" si="55"/>
        <v>2324019</v>
      </c>
      <c r="BP182" t="str">
        <f t="shared" si="56"/>
        <v>Amazon MGM Studios</v>
      </c>
      <c r="BQ182">
        <f t="shared" si="57"/>
        <v>1655483</v>
      </c>
    </row>
    <row r="183" spans="1:69" x14ac:dyDescent="0.2">
      <c r="A183" t="str">
        <f>'Global 2025'!J183</f>
        <v>Walt Disney</v>
      </c>
      <c r="B183">
        <f>'Global 2025'!C183</f>
        <v>11427639</v>
      </c>
      <c r="D183" t="str">
        <f>'Global 2024'!J182</f>
        <v>Other</v>
      </c>
      <c r="E183">
        <f>'Global 2024'!C182</f>
        <v>11024035</v>
      </c>
      <c r="G183" t="str">
        <f>'Global 2023'!J182</f>
        <v>Other</v>
      </c>
      <c r="H183">
        <f>'Global 2023'!C182</f>
        <v>11580770</v>
      </c>
      <c r="AA183" t="str">
        <f>'Domestic 2025'!N183</f>
        <v>Bleecker Street</v>
      </c>
      <c r="AB183">
        <f>'Domestic 2025'!F183</f>
        <v>2508554</v>
      </c>
      <c r="AD183" t="str">
        <f>'Domestic 2024'!J182</f>
        <v>Vertical Entertai…</v>
      </c>
      <c r="AE183">
        <f>'Domestic 2024'!F182</f>
        <v>2321801</v>
      </c>
      <c r="AG183" t="str">
        <f>'Domestic 2023'!J182</f>
        <v>Falling Forward F…</v>
      </c>
      <c r="AH183">
        <f>'Domestic 2023'!F182</f>
        <v>1607344</v>
      </c>
      <c r="BA183" t="str">
        <f t="shared" si="46"/>
        <v>The Walt Disney Company</v>
      </c>
      <c r="BB183">
        <f t="shared" si="47"/>
        <v>11427639</v>
      </c>
      <c r="BD183" t="str">
        <f t="shared" si="48"/>
        <v>Other</v>
      </c>
      <c r="BE183">
        <f t="shared" si="49"/>
        <v>11024035</v>
      </c>
      <c r="BG183" t="str">
        <f t="shared" si="50"/>
        <v>Other</v>
      </c>
      <c r="BH183">
        <f t="shared" si="51"/>
        <v>11580770</v>
      </c>
      <c r="BJ183" t="str">
        <f t="shared" si="52"/>
        <v>Bleecker Street</v>
      </c>
      <c r="BK183">
        <f t="shared" si="53"/>
        <v>2508554</v>
      </c>
      <c r="BM183" t="str">
        <f t="shared" si="54"/>
        <v>Vertical Entertainment</v>
      </c>
      <c r="BN183">
        <f t="shared" si="55"/>
        <v>2321801</v>
      </c>
      <c r="BP183" t="str">
        <f t="shared" si="56"/>
        <v>Falling Forward F…</v>
      </c>
      <c r="BQ183">
        <f t="shared" si="57"/>
        <v>1607344</v>
      </c>
    </row>
    <row r="184" spans="1:69" x14ac:dyDescent="0.2">
      <c r="A184" t="str">
        <f>'Global 2025'!J184</f>
        <v>Other</v>
      </c>
      <c r="B184">
        <f>'Global 2025'!C184</f>
        <v>11413063</v>
      </c>
      <c r="D184" t="str">
        <f>'Global 2024'!J183</f>
        <v>Well Go USA</v>
      </c>
      <c r="E184">
        <f>'Global 2024'!C183</f>
        <v>10824208</v>
      </c>
      <c r="G184" t="str">
        <f>'Global 2023'!J183</f>
        <v>Other</v>
      </c>
      <c r="H184">
        <f>'Global 2023'!C183</f>
        <v>11538081</v>
      </c>
      <c r="AA184" t="str">
        <f>'Domestic 2025'!N184</f>
        <v>Netflix</v>
      </c>
      <c r="AB184">
        <f>'Domestic 2025'!F184</f>
        <v>2500000</v>
      </c>
      <c r="AD184" t="str">
        <f>'Domestic 2024'!J183</f>
        <v>Well Go USA</v>
      </c>
      <c r="AE184">
        <f>'Domestic 2024'!F183</f>
        <v>2310900</v>
      </c>
      <c r="AG184" t="str">
        <f>'Domestic 2023'!J183</f>
        <v>Fathom Events</v>
      </c>
      <c r="AH184">
        <f>'Domestic 2023'!F183</f>
        <v>1606339</v>
      </c>
      <c r="BA184" t="str">
        <f t="shared" si="46"/>
        <v>Other</v>
      </c>
      <c r="BB184">
        <f t="shared" si="47"/>
        <v>11413063</v>
      </c>
      <c r="BD184" t="str">
        <f t="shared" si="48"/>
        <v>Well Go USA</v>
      </c>
      <c r="BE184">
        <f t="shared" si="49"/>
        <v>10824208</v>
      </c>
      <c r="BG184" t="str">
        <f t="shared" si="50"/>
        <v>Other</v>
      </c>
      <c r="BH184">
        <f t="shared" si="51"/>
        <v>11538081</v>
      </c>
      <c r="BJ184" t="str">
        <f t="shared" si="52"/>
        <v>Netflix</v>
      </c>
      <c r="BK184">
        <f t="shared" si="53"/>
        <v>2500000</v>
      </c>
      <c r="BM184" t="str">
        <f t="shared" si="54"/>
        <v>Well Go USA</v>
      </c>
      <c r="BN184">
        <f t="shared" si="55"/>
        <v>2310900</v>
      </c>
      <c r="BP184" t="str">
        <f t="shared" si="56"/>
        <v>Fathom Events</v>
      </c>
      <c r="BQ184">
        <f t="shared" si="57"/>
        <v>1606339</v>
      </c>
    </row>
    <row r="185" spans="1:69" x14ac:dyDescent="0.2">
      <c r="A185" t="str">
        <f>'Global 2025'!J185</f>
        <v>Other</v>
      </c>
      <c r="B185">
        <f>'Global 2025'!C185</f>
        <v>11347980</v>
      </c>
      <c r="D185" t="str">
        <f>'Global 2024'!J184</f>
        <v>Trafalgar Releasi…</v>
      </c>
      <c r="E185">
        <f>'Global 2024'!C184</f>
        <v>10763217</v>
      </c>
      <c r="G185" t="str">
        <f>'Global 2023'!J184</f>
        <v>Lionsgate</v>
      </c>
      <c r="H185">
        <f>'Global 2023'!C184</f>
        <v>11067228</v>
      </c>
      <c r="AA185" t="str">
        <f>'Domestic 2025'!N185</f>
        <v>A24</v>
      </c>
      <c r="AB185">
        <f>'Domestic 2025'!F185</f>
        <v>2475373</v>
      </c>
      <c r="AD185" t="str">
        <f>'Domestic 2024'!J184</f>
        <v>20th Century Stud…</v>
      </c>
      <c r="AE185">
        <f>'Domestic 2024'!F184</f>
        <v>2305647</v>
      </c>
      <c r="AG185" t="str">
        <f>'Domestic 2023'!J184</f>
        <v>Fathom Events</v>
      </c>
      <c r="AH185">
        <f>'Domestic 2023'!F184</f>
        <v>1600000</v>
      </c>
      <c r="BA185" t="str">
        <f t="shared" si="46"/>
        <v>Other</v>
      </c>
      <c r="BB185">
        <f t="shared" si="47"/>
        <v>11347980</v>
      </c>
      <c r="BD185" t="str">
        <f t="shared" si="48"/>
        <v>Trafalgar Releasing</v>
      </c>
      <c r="BE185">
        <f t="shared" si="49"/>
        <v>10763217</v>
      </c>
      <c r="BG185" t="str">
        <f t="shared" si="50"/>
        <v>Lionsgate Studios</v>
      </c>
      <c r="BH185">
        <f t="shared" si="51"/>
        <v>11067228</v>
      </c>
      <c r="BJ185" t="str">
        <f t="shared" si="52"/>
        <v>A24</v>
      </c>
      <c r="BK185">
        <f t="shared" si="53"/>
        <v>2475373</v>
      </c>
      <c r="BM185" t="str">
        <f t="shared" si="54"/>
        <v>The Walt Disney Company</v>
      </c>
      <c r="BN185">
        <f t="shared" si="55"/>
        <v>2305647</v>
      </c>
      <c r="BP185" t="str">
        <f t="shared" si="56"/>
        <v>Fathom Events</v>
      </c>
      <c r="BQ185">
        <f t="shared" si="57"/>
        <v>1600000</v>
      </c>
    </row>
    <row r="186" spans="1:69" x14ac:dyDescent="0.2">
      <c r="A186" t="str">
        <f>'Global 2025'!J186</f>
        <v>Neon</v>
      </c>
      <c r="B186">
        <f>'Global 2025'!C186</f>
        <v>11306381</v>
      </c>
      <c r="D186" t="str">
        <f>'Global 2024'!J185</f>
        <v>Other</v>
      </c>
      <c r="E186">
        <f>'Global 2024'!C185</f>
        <v>10740923</v>
      </c>
      <c r="G186" t="str">
        <f>'Global 2023'!J185</f>
        <v>Other</v>
      </c>
      <c r="H186">
        <f>'Global 2023'!C185</f>
        <v>11065050</v>
      </c>
      <c r="AA186" t="str">
        <f>'Domestic 2025'!N186</f>
        <v>Sony Pictures Cla…</v>
      </c>
      <c r="AB186">
        <f>'Domestic 2025'!F186</f>
        <v>2463299</v>
      </c>
      <c r="AD186" t="str">
        <f>'Domestic 2024'!J185</f>
        <v>Nirvana Studios</v>
      </c>
      <c r="AE186">
        <f>'Domestic 2024'!F185</f>
        <v>2300000</v>
      </c>
      <c r="AG186" t="str">
        <f>'Domestic 2023'!J185</f>
        <v>Focus Features</v>
      </c>
      <c r="AH186">
        <f>'Domestic 2023'!F185</f>
        <v>1595585</v>
      </c>
      <c r="BA186" t="str">
        <f t="shared" si="46"/>
        <v>Neon</v>
      </c>
      <c r="BB186">
        <f t="shared" si="47"/>
        <v>11306381</v>
      </c>
      <c r="BD186" t="str">
        <f t="shared" si="48"/>
        <v>Other</v>
      </c>
      <c r="BE186">
        <f t="shared" si="49"/>
        <v>10740923</v>
      </c>
      <c r="BG186" t="str">
        <f t="shared" si="50"/>
        <v>Other</v>
      </c>
      <c r="BH186">
        <f t="shared" si="51"/>
        <v>11065050</v>
      </c>
      <c r="BJ186" t="str">
        <f t="shared" si="52"/>
        <v>Sony Pictures Entertainment</v>
      </c>
      <c r="BK186">
        <f t="shared" si="53"/>
        <v>2463299</v>
      </c>
      <c r="BM186" t="str">
        <f t="shared" si="54"/>
        <v>Nirvana Studios</v>
      </c>
      <c r="BN186">
        <f t="shared" si="55"/>
        <v>2300000</v>
      </c>
      <c r="BP186" t="str">
        <f t="shared" si="56"/>
        <v>NBCUniversal (Comcast)</v>
      </c>
      <c r="BQ186">
        <f t="shared" si="57"/>
        <v>1595585</v>
      </c>
    </row>
    <row r="187" spans="1:69" x14ac:dyDescent="0.2">
      <c r="A187" t="str">
        <f>'Global 2025'!J187</f>
        <v>Neon</v>
      </c>
      <c r="B187">
        <f>'Global 2025'!C187</f>
        <v>11069405</v>
      </c>
      <c r="D187" t="str">
        <f>'Global 2024'!J186</f>
        <v>Focus Features</v>
      </c>
      <c r="E187">
        <f>'Global 2024'!C186</f>
        <v>10722792</v>
      </c>
      <c r="G187" t="str">
        <f>'Global 2023'!J186</f>
        <v>Other</v>
      </c>
      <c r="H187">
        <f>'Global 2023'!C186</f>
        <v>11063144</v>
      </c>
      <c r="AA187" t="str">
        <f>'Domestic 2025'!N187</f>
        <v>A24</v>
      </c>
      <c r="AB187">
        <f>'Domestic 2025'!F187</f>
        <v>2346819</v>
      </c>
      <c r="AD187" t="str">
        <f>'Domestic 2024'!J186</f>
        <v>Samuel Goldwyn Fi…</v>
      </c>
      <c r="AE187">
        <f>'Domestic 2024'!F186</f>
        <v>2260013</v>
      </c>
      <c r="AG187" t="str">
        <f>'Domestic 2023'!J186</f>
        <v>Searchlight Pictu…</v>
      </c>
      <c r="AH187">
        <f>'Domestic 2023'!F186</f>
        <v>1555301</v>
      </c>
      <c r="BA187" t="str">
        <f t="shared" si="46"/>
        <v>Neon</v>
      </c>
      <c r="BB187">
        <f t="shared" si="47"/>
        <v>11069405</v>
      </c>
      <c r="BD187" t="str">
        <f t="shared" si="48"/>
        <v>NBCUniversal (Comcast)</v>
      </c>
      <c r="BE187">
        <f t="shared" si="49"/>
        <v>10722792</v>
      </c>
      <c r="BG187" t="str">
        <f t="shared" si="50"/>
        <v>Other</v>
      </c>
      <c r="BH187">
        <f t="shared" si="51"/>
        <v>11063144</v>
      </c>
      <c r="BJ187" t="str">
        <f t="shared" si="52"/>
        <v>A24</v>
      </c>
      <c r="BK187">
        <f t="shared" si="53"/>
        <v>2346819</v>
      </c>
      <c r="BM187" t="str">
        <f t="shared" si="54"/>
        <v>Samuel Goldwyn Fi…</v>
      </c>
      <c r="BN187">
        <f t="shared" si="55"/>
        <v>2260013</v>
      </c>
      <c r="BP187" t="str">
        <f t="shared" si="56"/>
        <v>The Walt Disney Company</v>
      </c>
      <c r="BQ187">
        <f t="shared" si="57"/>
        <v>1555301</v>
      </c>
    </row>
    <row r="188" spans="1:69" x14ac:dyDescent="0.2">
      <c r="A188" t="str">
        <f>'Global 2025'!J188</f>
        <v>Other</v>
      </c>
      <c r="B188">
        <f>'Global 2025'!C188</f>
        <v>10749680</v>
      </c>
      <c r="D188" t="str">
        <f>'Global 2024'!J187</f>
        <v>Other</v>
      </c>
      <c r="E188">
        <f>'Global 2024'!C187</f>
        <v>10452473</v>
      </c>
      <c r="G188" t="str">
        <f>'Global 2023'!J187</f>
        <v>Other</v>
      </c>
      <c r="H188">
        <f>'Global 2023'!C187</f>
        <v>10876188</v>
      </c>
      <c r="AA188" t="str">
        <f>'Domestic 2025'!N188</f>
        <v>Paramount Pictures</v>
      </c>
      <c r="AB188">
        <f>'Domestic 2025'!F188</f>
        <v>2291572</v>
      </c>
      <c r="AD188" t="str">
        <f>'Domestic 2024'!J187</f>
        <v>A24</v>
      </c>
      <c r="AE188">
        <f>'Domestic 2024'!F187</f>
        <v>2259752</v>
      </c>
      <c r="AG188" t="str">
        <f>'Domestic 2023'!J187</f>
        <v>Warner Bros.</v>
      </c>
      <c r="AH188">
        <f>'Domestic 2023'!F187</f>
        <v>1519078</v>
      </c>
      <c r="BA188" t="str">
        <f t="shared" si="46"/>
        <v>Other</v>
      </c>
      <c r="BB188">
        <f t="shared" si="47"/>
        <v>10749680</v>
      </c>
      <c r="BD188" t="str">
        <f t="shared" si="48"/>
        <v>Other</v>
      </c>
      <c r="BE188">
        <f t="shared" si="49"/>
        <v>10452473</v>
      </c>
      <c r="BG188" t="str">
        <f t="shared" si="50"/>
        <v>Other</v>
      </c>
      <c r="BH188">
        <f t="shared" si="51"/>
        <v>10876188</v>
      </c>
      <c r="BJ188" t="str">
        <f t="shared" si="52"/>
        <v>Paramount Skydance</v>
      </c>
      <c r="BK188">
        <f t="shared" si="53"/>
        <v>2291572</v>
      </c>
      <c r="BM188" t="str">
        <f t="shared" si="54"/>
        <v>A24</v>
      </c>
      <c r="BN188">
        <f t="shared" si="55"/>
        <v>2259752</v>
      </c>
      <c r="BP188" t="str">
        <f t="shared" si="56"/>
        <v>Warner Bros. Discovery</v>
      </c>
      <c r="BQ188">
        <f t="shared" si="57"/>
        <v>1519078</v>
      </c>
    </row>
    <row r="189" spans="1:69" x14ac:dyDescent="0.2">
      <c r="A189" t="str">
        <f>'Global 2025'!J189</f>
        <v>Other</v>
      </c>
      <c r="B189">
        <f>'Global 2025'!C189</f>
        <v>10587714</v>
      </c>
      <c r="D189" t="str">
        <f>'Global 2024'!J188</f>
        <v>Other</v>
      </c>
      <c r="E189">
        <f>'Global 2024'!C188</f>
        <v>10337403</v>
      </c>
      <c r="G189" t="str">
        <f>'Global 2023'!J188</f>
        <v>Other</v>
      </c>
      <c r="H189">
        <f>'Global 2023'!C188</f>
        <v>10766032</v>
      </c>
      <c r="AA189" t="str">
        <f>'Domestic 2025'!N189</f>
        <v>Sony Pictures Cla…</v>
      </c>
      <c r="AB189">
        <f>'Domestic 2025'!F189</f>
        <v>2274578</v>
      </c>
      <c r="AD189" t="str">
        <f>'Domestic 2024'!J188</f>
        <v>Shree Krishna Film</v>
      </c>
      <c r="AE189">
        <f>'Domestic 2024'!F188</f>
        <v>2230000</v>
      </c>
      <c r="AG189" t="str">
        <f>'Domestic 2023'!J188</f>
        <v>Super LTD</v>
      </c>
      <c r="AH189">
        <f>'Domestic 2023'!F188</f>
        <v>1500014</v>
      </c>
      <c r="BA189" t="str">
        <f t="shared" si="46"/>
        <v>Other</v>
      </c>
      <c r="BB189">
        <f t="shared" si="47"/>
        <v>10587714</v>
      </c>
      <c r="BD189" t="str">
        <f t="shared" si="48"/>
        <v>Other</v>
      </c>
      <c r="BE189">
        <f t="shared" si="49"/>
        <v>10337403</v>
      </c>
      <c r="BG189" t="str">
        <f t="shared" si="50"/>
        <v>Other</v>
      </c>
      <c r="BH189">
        <f t="shared" si="51"/>
        <v>10766032</v>
      </c>
      <c r="BJ189" t="str">
        <f t="shared" si="52"/>
        <v>Sony Pictures Entertainment</v>
      </c>
      <c r="BK189">
        <f t="shared" si="53"/>
        <v>2274578</v>
      </c>
      <c r="BM189" t="str">
        <f t="shared" si="54"/>
        <v>Shree Krishna Film</v>
      </c>
      <c r="BN189">
        <f t="shared" si="55"/>
        <v>2230000</v>
      </c>
      <c r="BP189" t="str">
        <f t="shared" si="56"/>
        <v>Super LTD</v>
      </c>
      <c r="BQ189">
        <f t="shared" si="57"/>
        <v>1500014</v>
      </c>
    </row>
    <row r="190" spans="1:69" x14ac:dyDescent="0.2">
      <c r="A190" t="str">
        <f>'Global 2025'!J190</f>
        <v>Other</v>
      </c>
      <c r="B190">
        <f>'Global 2025'!C190</f>
        <v>10582896</v>
      </c>
      <c r="D190" t="str">
        <f>'Global 2024'!J189</f>
        <v>Other</v>
      </c>
      <c r="E190">
        <f>'Global 2024'!C189</f>
        <v>10257468</v>
      </c>
      <c r="G190" t="str">
        <f>'Global 2023'!J189</f>
        <v>Sony Pictures</v>
      </c>
      <c r="H190">
        <f>'Global 2023'!C189</f>
        <v>10664328</v>
      </c>
      <c r="AA190" t="str">
        <f>'Domestic 2025'!N190</f>
        <v>Other</v>
      </c>
      <c r="AB190">
        <f>'Domestic 2025'!F190</f>
        <v>2210556</v>
      </c>
      <c r="AD190" t="str">
        <f>'Domestic 2024'!J189</f>
        <v>Moviegoers Entert…</v>
      </c>
      <c r="AE190">
        <f>'Domestic 2024'!F189</f>
        <v>2190000</v>
      </c>
      <c r="AG190" t="str">
        <f>'Domestic 2023'!J189</f>
        <v>Fathom Events</v>
      </c>
      <c r="AH190">
        <f>'Domestic 2023'!F189</f>
        <v>1455081</v>
      </c>
      <c r="BA190" t="str">
        <f t="shared" si="46"/>
        <v>Other</v>
      </c>
      <c r="BB190">
        <f t="shared" si="47"/>
        <v>10582896</v>
      </c>
      <c r="BD190" t="str">
        <f t="shared" si="48"/>
        <v>Other</v>
      </c>
      <c r="BE190">
        <f t="shared" si="49"/>
        <v>10257468</v>
      </c>
      <c r="BG190" t="str">
        <f t="shared" si="50"/>
        <v>Sony Pictures Entertainment</v>
      </c>
      <c r="BH190">
        <f t="shared" si="51"/>
        <v>10664328</v>
      </c>
      <c r="BJ190" t="str">
        <f t="shared" si="52"/>
        <v>Other</v>
      </c>
      <c r="BK190">
        <f t="shared" si="53"/>
        <v>2210556</v>
      </c>
      <c r="BM190" t="str">
        <f t="shared" si="54"/>
        <v>Moviegoers Entert…</v>
      </c>
      <c r="BN190">
        <f t="shared" si="55"/>
        <v>2190000</v>
      </c>
      <c r="BP190" t="str">
        <f t="shared" si="56"/>
        <v>Fathom Events</v>
      </c>
      <c r="BQ190">
        <f t="shared" si="57"/>
        <v>1455081</v>
      </c>
    </row>
    <row r="191" spans="1:69" x14ac:dyDescent="0.2">
      <c r="A191" t="str">
        <f>'Global 2025'!J191</f>
        <v>Other</v>
      </c>
      <c r="B191">
        <f>'Global 2025'!C191</f>
        <v>10555462</v>
      </c>
      <c r="D191" t="str">
        <f>'Global 2024'!J190</f>
        <v>Other</v>
      </c>
      <c r="E191">
        <f>'Global 2024'!C190</f>
        <v>10176530</v>
      </c>
      <c r="G191" t="str">
        <f>'Global 2023'!J190</f>
        <v>Other</v>
      </c>
      <c r="H191">
        <f>'Global 2023'!C190</f>
        <v>10644463</v>
      </c>
      <c r="AA191" t="str">
        <f>'Domestic 2025'!N191</f>
        <v>20th Century Stud…</v>
      </c>
      <c r="AB191">
        <f>'Domestic 2025'!F191</f>
        <v>2163488</v>
      </c>
      <c r="AD191" t="str">
        <f>'Domestic 2024'!J190</f>
        <v>Janus Films</v>
      </c>
      <c r="AE191">
        <f>'Domestic 2024'!F190</f>
        <v>2187324</v>
      </c>
      <c r="AG191" t="str">
        <f>'Domestic 2023'!J190</f>
        <v>A24</v>
      </c>
      <c r="AH191">
        <f>'Domestic 2023'!F190</f>
        <v>1453012</v>
      </c>
      <c r="BA191" t="str">
        <f t="shared" si="46"/>
        <v>Other</v>
      </c>
      <c r="BB191">
        <f t="shared" si="47"/>
        <v>10555462</v>
      </c>
      <c r="BD191" t="str">
        <f t="shared" si="48"/>
        <v>Other</v>
      </c>
      <c r="BE191">
        <f t="shared" si="49"/>
        <v>10176530</v>
      </c>
      <c r="BG191" t="str">
        <f t="shared" si="50"/>
        <v>Other</v>
      </c>
      <c r="BH191">
        <f t="shared" si="51"/>
        <v>10644463</v>
      </c>
      <c r="BJ191" t="str">
        <f t="shared" si="52"/>
        <v>The Walt Disney Company</v>
      </c>
      <c r="BK191">
        <f t="shared" si="53"/>
        <v>2163488</v>
      </c>
      <c r="BM191" t="str">
        <f t="shared" si="54"/>
        <v>Janus Films</v>
      </c>
      <c r="BN191">
        <f t="shared" si="55"/>
        <v>2187324</v>
      </c>
      <c r="BP191" t="str">
        <f t="shared" si="56"/>
        <v>A24</v>
      </c>
      <c r="BQ191">
        <f t="shared" si="57"/>
        <v>1453012</v>
      </c>
    </row>
    <row r="192" spans="1:69" x14ac:dyDescent="0.2">
      <c r="A192" t="str">
        <f>'Global 2025'!J192</f>
        <v>Other</v>
      </c>
      <c r="B192">
        <f>'Global 2025'!C192</f>
        <v>10549632</v>
      </c>
      <c r="D192" t="str">
        <f>'Global 2024'!J191</f>
        <v>Other</v>
      </c>
      <c r="E192">
        <f>'Global 2024'!C191</f>
        <v>10174418</v>
      </c>
      <c r="G192" t="str">
        <f>'Global 2023'!J191</f>
        <v>Other</v>
      </c>
      <c r="H192">
        <f>'Global 2023'!C191</f>
        <v>10475037</v>
      </c>
      <c r="AA192" t="str">
        <f>'Domestic 2025'!N192</f>
        <v>Viva Pictures</v>
      </c>
      <c r="AB192">
        <f>'Domestic 2025'!F192</f>
        <v>2108907</v>
      </c>
      <c r="AD192" t="str">
        <f>'Domestic 2024'!J191</f>
        <v>Prathyangira Cine…</v>
      </c>
      <c r="AE192">
        <f>'Domestic 2024'!F191</f>
        <v>2184000</v>
      </c>
      <c r="AG192" t="str">
        <f>'Domestic 2023'!J191</f>
        <v>Neon</v>
      </c>
      <c r="AH192">
        <f>'Domestic 2023'!F191</f>
        <v>1425273</v>
      </c>
      <c r="BA192" t="str">
        <f t="shared" si="46"/>
        <v>Other</v>
      </c>
      <c r="BB192">
        <f t="shared" si="47"/>
        <v>10549632</v>
      </c>
      <c r="BD192" t="str">
        <f t="shared" si="48"/>
        <v>Other</v>
      </c>
      <c r="BE192">
        <f t="shared" si="49"/>
        <v>10174418</v>
      </c>
      <c r="BG192" t="str">
        <f t="shared" si="50"/>
        <v>Other</v>
      </c>
      <c r="BH192">
        <f t="shared" si="51"/>
        <v>10475037</v>
      </c>
      <c r="BJ192" t="str">
        <f t="shared" si="52"/>
        <v>Viva Pictures</v>
      </c>
      <c r="BK192">
        <f t="shared" si="53"/>
        <v>2108907</v>
      </c>
      <c r="BM192" t="str">
        <f t="shared" si="54"/>
        <v>Prathyangira Cinemas</v>
      </c>
      <c r="BN192">
        <f t="shared" si="55"/>
        <v>2184000</v>
      </c>
      <c r="BP192" t="str">
        <f t="shared" si="56"/>
        <v>Neon</v>
      </c>
      <c r="BQ192">
        <f t="shared" si="57"/>
        <v>1425273</v>
      </c>
    </row>
    <row r="193" spans="1:69" x14ac:dyDescent="0.2">
      <c r="A193" t="str">
        <f>'Global 2025'!J193</f>
        <v>Other</v>
      </c>
      <c r="B193">
        <f>'Global 2025'!C193</f>
        <v>10486534</v>
      </c>
      <c r="D193" t="str">
        <f>'Global 2024'!J192</f>
        <v>Sony Pictures</v>
      </c>
      <c r="E193">
        <f>'Global 2024'!C192</f>
        <v>10055029</v>
      </c>
      <c r="G193" t="str">
        <f>'Global 2023'!J192</f>
        <v>Other</v>
      </c>
      <c r="H193">
        <f>'Global 2023'!C192</f>
        <v>10474934</v>
      </c>
      <c r="AA193" t="str">
        <f>'Domestic 2025'!N193</f>
        <v>Bleecker Street</v>
      </c>
      <c r="AB193">
        <f>'Domestic 2025'!F193</f>
        <v>2090229</v>
      </c>
      <c r="AD193" t="str">
        <f>'Domestic 2024'!J192</f>
        <v>Focus Features</v>
      </c>
      <c r="AE193">
        <f>'Domestic 2024'!F192</f>
        <v>2146720</v>
      </c>
      <c r="AG193" t="str">
        <f>'Domestic 2023'!J192</f>
        <v>Vertical Entertai…</v>
      </c>
      <c r="AH193">
        <f>'Domestic 2023'!F192</f>
        <v>1293842</v>
      </c>
      <c r="BA193" t="str">
        <f t="shared" si="46"/>
        <v>Other</v>
      </c>
      <c r="BB193">
        <f t="shared" si="47"/>
        <v>10486534</v>
      </c>
      <c r="BD193" t="str">
        <f t="shared" si="48"/>
        <v>Sony Pictures Entertainment</v>
      </c>
      <c r="BE193">
        <f t="shared" si="49"/>
        <v>10055029</v>
      </c>
      <c r="BG193" t="str">
        <f t="shared" si="50"/>
        <v>Other</v>
      </c>
      <c r="BH193">
        <f t="shared" si="51"/>
        <v>10474934</v>
      </c>
      <c r="BJ193" t="str">
        <f t="shared" si="52"/>
        <v>Bleecker Street</v>
      </c>
      <c r="BK193">
        <f t="shared" si="53"/>
        <v>2090229</v>
      </c>
      <c r="BM193" t="str">
        <f t="shared" si="54"/>
        <v>NBCUniversal (Comcast)</v>
      </c>
      <c r="BN193">
        <f t="shared" si="55"/>
        <v>2146720</v>
      </c>
      <c r="BP193" t="str">
        <f t="shared" si="56"/>
        <v>Vertical Entertainment</v>
      </c>
      <c r="BQ193">
        <f t="shared" si="57"/>
        <v>1293842</v>
      </c>
    </row>
    <row r="194" spans="1:69" x14ac:dyDescent="0.2">
      <c r="A194" t="str">
        <f>'Global 2025'!J194</f>
        <v>Other</v>
      </c>
      <c r="B194">
        <f>'Global 2025'!C194</f>
        <v>10377724</v>
      </c>
      <c r="D194" t="str">
        <f>'Global 2024'!J193</f>
        <v>Other</v>
      </c>
      <c r="E194">
        <f>'Global 2024'!C193</f>
        <v>9959269</v>
      </c>
      <c r="G194" t="str">
        <f>'Global 2023'!J193</f>
        <v>Walt Disney</v>
      </c>
      <c r="H194">
        <f>'Global 2023'!C193</f>
        <v>10431631</v>
      </c>
      <c r="AA194" t="str">
        <f>'Domestic 2025'!N194</f>
        <v>Sony Pictures Cla…</v>
      </c>
      <c r="AB194">
        <f>'Domestic 2025'!F194</f>
        <v>2082114</v>
      </c>
      <c r="AD194" t="str">
        <f>'Domestic 2024'!J193</f>
        <v>Fathom Events</v>
      </c>
      <c r="AE194">
        <f>'Domestic 2024'!F193</f>
        <v>2097560</v>
      </c>
      <c r="AG194" t="str">
        <f>'Domestic 2023'!J193</f>
        <v>GKIDS</v>
      </c>
      <c r="AH194">
        <f>'Domestic 2023'!F193</f>
        <v>1291869</v>
      </c>
      <c r="BA194" t="str">
        <f t="shared" si="46"/>
        <v>Other</v>
      </c>
      <c r="BB194">
        <f t="shared" si="47"/>
        <v>10377724</v>
      </c>
      <c r="BD194" t="str">
        <f t="shared" si="48"/>
        <v>Other</v>
      </c>
      <c r="BE194">
        <f t="shared" si="49"/>
        <v>9959269</v>
      </c>
      <c r="BG194" t="str">
        <f t="shared" si="50"/>
        <v>The Walt Disney Company</v>
      </c>
      <c r="BH194">
        <f t="shared" si="51"/>
        <v>10431631</v>
      </c>
      <c r="BJ194" t="str">
        <f t="shared" si="52"/>
        <v>Sony Pictures Entertainment</v>
      </c>
      <c r="BK194">
        <f t="shared" si="53"/>
        <v>2082114</v>
      </c>
      <c r="BM194" t="str">
        <f t="shared" si="54"/>
        <v>Fathom Events</v>
      </c>
      <c r="BN194">
        <f t="shared" si="55"/>
        <v>2097560</v>
      </c>
      <c r="BP194" t="str">
        <f t="shared" si="56"/>
        <v>GKIDS</v>
      </c>
      <c r="BQ194">
        <f t="shared" si="57"/>
        <v>1291869</v>
      </c>
    </row>
    <row r="195" spans="1:69" x14ac:dyDescent="0.2">
      <c r="A195" t="str">
        <f>'Global 2025'!J195</f>
        <v>Other</v>
      </c>
      <c r="B195">
        <f>'Global 2025'!C195</f>
        <v>10322191</v>
      </c>
      <c r="D195" t="str">
        <f>'Global 2024'!J194</f>
        <v>Focus Features</v>
      </c>
      <c r="E195">
        <f>'Global 2024'!C194</f>
        <v>9927714</v>
      </c>
      <c r="G195" t="str">
        <f>'Global 2023'!J194</f>
        <v>Other</v>
      </c>
      <c r="H195">
        <f>'Global 2023'!C194</f>
        <v>10425252</v>
      </c>
      <c r="AA195" t="str">
        <f>'Domestic 2025'!N195</f>
        <v>Shloka Entertainm…</v>
      </c>
      <c r="AB195">
        <f>'Domestic 2025'!F195</f>
        <v>2060000</v>
      </c>
      <c r="AD195" t="str">
        <f>'Domestic 2024'!J194</f>
        <v>Sony Pictures Cla…</v>
      </c>
      <c r="AE195">
        <f>'Domestic 2024'!F194</f>
        <v>2084121</v>
      </c>
      <c r="AG195" t="str">
        <f>'Domestic 2023'!J194</f>
        <v>Trafalgar Releasi…</v>
      </c>
      <c r="AH195">
        <f>'Domestic 2023'!F194</f>
        <v>1290000</v>
      </c>
      <c r="BA195" t="str">
        <f t="shared" ref="BA195:BA201" si="58">IFERROR(VLOOKUP(IFERROR(VLOOKUP(A195,$T:$U,2,0),A195),$V:$W,2,0),IFERROR(VLOOKUP(A195,$T:$U,2,0),A195))</f>
        <v>Other</v>
      </c>
      <c r="BB195">
        <f t="shared" ref="BB195:BB201" si="59">B195</f>
        <v>10322191</v>
      </c>
      <c r="BD195" t="str">
        <f t="shared" ref="BD195:BD201" si="60">IFERROR(VLOOKUP(IFERROR(VLOOKUP(D195,$T:$U,2,0),D195),$V:$W,2,0),IFERROR(VLOOKUP(D195,$T:$U,2,0),D195))</f>
        <v>NBCUniversal (Comcast)</v>
      </c>
      <c r="BE195">
        <f t="shared" ref="BE195:BE201" si="61">E195</f>
        <v>9927714</v>
      </c>
      <c r="BG195" t="str">
        <f t="shared" ref="BG195:BG201" si="62">IFERROR(VLOOKUP(IFERROR(VLOOKUP(G195,$T:$U,2,0),G195),$V:$W,2,0),IFERROR(VLOOKUP(G195,$T:$U,2,0),G195))</f>
        <v>Other</v>
      </c>
      <c r="BH195">
        <f t="shared" ref="BH195:BH201" si="63">H195</f>
        <v>10425252</v>
      </c>
      <c r="BJ195" t="str">
        <f t="shared" ref="BJ195:BJ258" si="64">IFERROR(VLOOKUP(IFERROR(VLOOKUP(AA195,$T:$U,2,0),AA195),$V:$W,2,0),IFERROR(VLOOKUP(AA195,$T:$U,2,0),AA195))</f>
        <v>Shloka Entertainm…</v>
      </c>
      <c r="BK195">
        <f t="shared" ref="BK195:BK258" si="65">AB195</f>
        <v>2060000</v>
      </c>
      <c r="BM195" t="str">
        <f t="shared" ref="BM195:BM258" si="66">IFERROR(VLOOKUP(IFERROR(VLOOKUP(AD195,$T:$U,2,0),AD195),$V:$W,2,0),IFERROR(VLOOKUP(AD195,$T:$U,2,0),AD195))</f>
        <v>Sony Pictures Entertainment</v>
      </c>
      <c r="BN195">
        <f t="shared" ref="BN195:BN258" si="67">AE195</f>
        <v>2084121</v>
      </c>
      <c r="BP195" t="str">
        <f t="shared" ref="BP195:BP258" si="68">IFERROR(VLOOKUP(IFERROR(VLOOKUP(AG195,$T:$U,2,0),AG195),$V:$W,2,0),IFERROR(VLOOKUP(AG195,$T:$U,2,0),AG195))</f>
        <v>Trafalgar Releasing</v>
      </c>
      <c r="BQ195">
        <f t="shared" ref="BQ195:BQ258" si="69">AH195</f>
        <v>1290000</v>
      </c>
    </row>
    <row r="196" spans="1:69" x14ac:dyDescent="0.2">
      <c r="A196" t="str">
        <f>'Global 2025'!J196</f>
        <v>Other</v>
      </c>
      <c r="B196">
        <f>'Global 2025'!C196</f>
        <v>10280303</v>
      </c>
      <c r="D196" t="str">
        <f>'Global 2024'!J195</f>
        <v>Other</v>
      </c>
      <c r="E196">
        <f>'Global 2024'!C195</f>
        <v>9921113</v>
      </c>
      <c r="G196" t="str">
        <f>'Global 2023'!J195</f>
        <v>Relativity</v>
      </c>
      <c r="H196">
        <f>'Global 2023'!C195</f>
        <v>10196704</v>
      </c>
      <c r="AA196" t="str">
        <f>'Domestic 2025'!N196</f>
        <v>Fathom Entertainm…</v>
      </c>
      <c r="AB196">
        <f>'Domestic 2025'!F196</f>
        <v>2059719</v>
      </c>
      <c r="AD196" t="str">
        <f>'Domestic 2024'!J195</f>
        <v>Roadside Attracti…</v>
      </c>
      <c r="AE196">
        <f>'Domestic 2024'!F195</f>
        <v>2005488</v>
      </c>
      <c r="AG196" t="str">
        <f>'Domestic 2023'!J195</f>
        <v>Fathom Events</v>
      </c>
      <c r="AH196">
        <f>'Domestic 2023'!F195</f>
        <v>1266945</v>
      </c>
      <c r="BA196" t="str">
        <f t="shared" si="58"/>
        <v>Other</v>
      </c>
      <c r="BB196">
        <f t="shared" si="59"/>
        <v>10280303</v>
      </c>
      <c r="BD196" t="str">
        <f t="shared" si="60"/>
        <v>Other</v>
      </c>
      <c r="BE196">
        <f t="shared" si="61"/>
        <v>9921113</v>
      </c>
      <c r="BG196" t="str">
        <f t="shared" si="62"/>
        <v>Relativity</v>
      </c>
      <c r="BH196">
        <f t="shared" si="63"/>
        <v>10196704</v>
      </c>
      <c r="BJ196" t="str">
        <f t="shared" si="64"/>
        <v>Fathom Entertainment</v>
      </c>
      <c r="BK196">
        <f t="shared" si="65"/>
        <v>2059719</v>
      </c>
      <c r="BM196" t="str">
        <f t="shared" si="66"/>
        <v>Roadside Attractions</v>
      </c>
      <c r="BN196">
        <f t="shared" si="67"/>
        <v>2005488</v>
      </c>
      <c r="BP196" t="str">
        <f t="shared" si="68"/>
        <v>Fathom Events</v>
      </c>
      <c r="BQ196">
        <f t="shared" si="69"/>
        <v>1266945</v>
      </c>
    </row>
    <row r="197" spans="1:69" x14ac:dyDescent="0.2">
      <c r="A197" t="str">
        <f>'Global 2025'!J197</f>
        <v>Angel Studios</v>
      </c>
      <c r="B197">
        <f>'Global 2025'!C197</f>
        <v>10253737</v>
      </c>
      <c r="D197" t="str">
        <f>'Global 2024'!J196</f>
        <v>Other</v>
      </c>
      <c r="E197">
        <f>'Global 2024'!C196</f>
        <v>9888933</v>
      </c>
      <c r="G197" t="str">
        <f>'Global 2023'!J196</f>
        <v>Other</v>
      </c>
      <c r="H197">
        <f>'Global 2023'!C196</f>
        <v>10120340</v>
      </c>
      <c r="AA197" t="str">
        <f>'Domestic 2025'!N197</f>
        <v>Sony Pictures Cla…</v>
      </c>
      <c r="AB197">
        <f>'Domestic 2025'!F197</f>
        <v>2031399</v>
      </c>
      <c r="AD197" t="str">
        <f>'Domestic 2024'!J196</f>
        <v>GKIDS</v>
      </c>
      <c r="AE197">
        <f>'Domestic 2024'!F196</f>
        <v>2002270</v>
      </c>
      <c r="AG197" t="str">
        <f>'Domestic 2023'!J196</f>
        <v>Fathom Events</v>
      </c>
      <c r="AH197">
        <f>'Domestic 2023'!F196</f>
        <v>1240710</v>
      </c>
      <c r="BA197" t="str">
        <f t="shared" si="58"/>
        <v>Angel Studios</v>
      </c>
      <c r="BB197">
        <f t="shared" si="59"/>
        <v>10253737</v>
      </c>
      <c r="BD197" t="str">
        <f t="shared" si="60"/>
        <v>Other</v>
      </c>
      <c r="BE197">
        <f t="shared" si="61"/>
        <v>9888933</v>
      </c>
      <c r="BG197" t="str">
        <f t="shared" si="62"/>
        <v>Other</v>
      </c>
      <c r="BH197">
        <f t="shared" si="63"/>
        <v>10120340</v>
      </c>
      <c r="BJ197" t="str">
        <f t="shared" si="64"/>
        <v>Sony Pictures Entertainment</v>
      </c>
      <c r="BK197">
        <f t="shared" si="65"/>
        <v>2031399</v>
      </c>
      <c r="BM197" t="str">
        <f t="shared" si="66"/>
        <v>GKIDS</v>
      </c>
      <c r="BN197">
        <f t="shared" si="67"/>
        <v>2002270</v>
      </c>
      <c r="BP197" t="str">
        <f t="shared" si="68"/>
        <v>Fathom Events</v>
      </c>
      <c r="BQ197">
        <f t="shared" si="69"/>
        <v>1240710</v>
      </c>
    </row>
    <row r="198" spans="1:69" x14ac:dyDescent="0.2">
      <c r="A198" t="str">
        <f>'Global 2025'!J198</f>
        <v>Warner Bros.</v>
      </c>
      <c r="B198">
        <f>'Global 2025'!C198</f>
        <v>10225566</v>
      </c>
      <c r="D198" t="str">
        <f>'Global 2024'!J197</f>
        <v>Other</v>
      </c>
      <c r="E198">
        <f>'Global 2024'!C197</f>
        <v>9782064</v>
      </c>
      <c r="G198" t="str">
        <f>'Global 2023'!J197</f>
        <v>Other</v>
      </c>
      <c r="H198">
        <f>'Global 2023'!C197</f>
        <v>10091821</v>
      </c>
      <c r="AA198" t="str">
        <f>'Domestic 2025'!N198</f>
        <v>Black Bear Pictur…</v>
      </c>
      <c r="AB198">
        <f>'Domestic 2025'!F198</f>
        <v>1952677</v>
      </c>
      <c r="AD198" t="str">
        <f>'Domestic 2024'!J197</f>
        <v>Sony Pictures</v>
      </c>
      <c r="AE198">
        <f>'Domestic 2024'!F197</f>
        <v>2001584</v>
      </c>
      <c r="AG198" t="str">
        <f>'Domestic 2023'!J197</f>
        <v>Focus Features</v>
      </c>
      <c r="AH198">
        <f>'Domestic 2023'!F197</f>
        <v>1193875</v>
      </c>
      <c r="BA198" t="str">
        <f t="shared" si="58"/>
        <v>Warner Bros. Discovery</v>
      </c>
      <c r="BB198">
        <f t="shared" si="59"/>
        <v>10225566</v>
      </c>
      <c r="BD198" t="str">
        <f t="shared" si="60"/>
        <v>Other</v>
      </c>
      <c r="BE198">
        <f t="shared" si="61"/>
        <v>9782064</v>
      </c>
      <c r="BG198" t="str">
        <f t="shared" si="62"/>
        <v>Other</v>
      </c>
      <c r="BH198">
        <f t="shared" si="63"/>
        <v>10091821</v>
      </c>
      <c r="BJ198" t="str">
        <f t="shared" si="64"/>
        <v>Black Bear Pictur…</v>
      </c>
      <c r="BK198">
        <f t="shared" si="65"/>
        <v>1952677</v>
      </c>
      <c r="BM198" t="str">
        <f t="shared" si="66"/>
        <v>Sony Pictures Entertainment</v>
      </c>
      <c r="BN198">
        <f t="shared" si="67"/>
        <v>2001584</v>
      </c>
      <c r="BP198" t="str">
        <f t="shared" si="68"/>
        <v>NBCUniversal (Comcast)</v>
      </c>
      <c r="BQ198">
        <f t="shared" si="69"/>
        <v>1193875</v>
      </c>
    </row>
    <row r="199" spans="1:69" x14ac:dyDescent="0.2">
      <c r="A199" t="str">
        <f>'Global 2025'!J199</f>
        <v>Other</v>
      </c>
      <c r="B199">
        <f>'Global 2025'!C199</f>
        <v>10181298</v>
      </c>
      <c r="D199" t="str">
        <f>'Global 2024'!J198</f>
        <v>Other</v>
      </c>
      <c r="E199">
        <f>'Global 2024'!C198</f>
        <v>9751863</v>
      </c>
      <c r="G199" t="str">
        <f>'Global 2023'!J198</f>
        <v>Other</v>
      </c>
      <c r="H199">
        <f>'Global 2023'!C198</f>
        <v>10067544</v>
      </c>
      <c r="AA199" t="str">
        <f>'Domestic 2025'!N199</f>
        <v>Paramount Pictures</v>
      </c>
      <c r="AB199">
        <f>'Domestic 2025'!F199</f>
        <v>1937937</v>
      </c>
      <c r="AD199" t="str">
        <f>'Domestic 2024'!J198</f>
        <v>IMAX Films</v>
      </c>
      <c r="AE199">
        <f>'Domestic 2024'!F198</f>
        <v>2000000</v>
      </c>
      <c r="AG199" t="str">
        <f>'Domestic 2023'!J198</f>
        <v>IFC Films</v>
      </c>
      <c r="AH199">
        <f>'Domestic 2023'!F198</f>
        <v>1188032</v>
      </c>
      <c r="BA199" t="str">
        <f t="shared" si="58"/>
        <v>Other</v>
      </c>
      <c r="BB199">
        <f t="shared" si="59"/>
        <v>10181298</v>
      </c>
      <c r="BD199" t="str">
        <f t="shared" si="60"/>
        <v>Other</v>
      </c>
      <c r="BE199">
        <f t="shared" si="61"/>
        <v>9751863</v>
      </c>
      <c r="BG199" t="str">
        <f t="shared" si="62"/>
        <v>Other</v>
      </c>
      <c r="BH199">
        <f t="shared" si="63"/>
        <v>10067544</v>
      </c>
      <c r="BJ199" t="str">
        <f t="shared" si="64"/>
        <v>Paramount Skydance</v>
      </c>
      <c r="BK199">
        <f t="shared" si="65"/>
        <v>1937937</v>
      </c>
      <c r="BM199" t="str">
        <f t="shared" si="66"/>
        <v>IMAX Films</v>
      </c>
      <c r="BN199">
        <f t="shared" si="67"/>
        <v>2000000</v>
      </c>
      <c r="BP199" t="str">
        <f t="shared" si="68"/>
        <v>IFC Films</v>
      </c>
      <c r="BQ199">
        <f t="shared" si="69"/>
        <v>1188032</v>
      </c>
    </row>
    <row r="200" spans="1:69" x14ac:dyDescent="0.2">
      <c r="A200" t="str">
        <f>'Global 2025'!J200</f>
        <v>Searchlight Pictu…</v>
      </c>
      <c r="B200">
        <f>'Global 2025'!C200</f>
        <v>10134166</v>
      </c>
      <c r="D200" t="str">
        <f>'Global 2024'!J199</f>
        <v>Fathom Events</v>
      </c>
      <c r="E200">
        <f>'Global 2024'!C199</f>
        <v>9482744</v>
      </c>
      <c r="G200" t="str">
        <f>'Global 2023'!J199</f>
        <v>Other</v>
      </c>
      <c r="H200">
        <f>'Global 2023'!C199</f>
        <v>9550733</v>
      </c>
      <c r="AA200" t="str">
        <f>'Domestic 2025'!N200</f>
        <v>Sony Pictures Cla…</v>
      </c>
      <c r="AB200">
        <f>'Domestic 2025'!F200</f>
        <v>1903488</v>
      </c>
      <c r="AD200" t="str">
        <f>'Domestic 2024'!J199</f>
        <v>Susan Tuckett Med…</v>
      </c>
      <c r="AE200">
        <f>'Domestic 2024'!F199</f>
        <v>1997845</v>
      </c>
      <c r="AG200" t="str">
        <f>'Domestic 2023'!J199</f>
        <v>Crunchyroll</v>
      </c>
      <c r="AH200">
        <f>'Domestic 2023'!F199</f>
        <v>1178448</v>
      </c>
      <c r="BA200" t="str">
        <f t="shared" si="58"/>
        <v>The Walt Disney Company</v>
      </c>
      <c r="BB200">
        <f t="shared" si="59"/>
        <v>10134166</v>
      </c>
      <c r="BD200" t="str">
        <f t="shared" si="60"/>
        <v>Fathom Events</v>
      </c>
      <c r="BE200">
        <f t="shared" si="61"/>
        <v>9482744</v>
      </c>
      <c r="BG200" t="str">
        <f t="shared" si="62"/>
        <v>Other</v>
      </c>
      <c r="BH200">
        <f t="shared" si="63"/>
        <v>9550733</v>
      </c>
      <c r="BJ200" t="str">
        <f t="shared" si="64"/>
        <v>Sony Pictures Entertainment</v>
      </c>
      <c r="BK200">
        <f t="shared" si="65"/>
        <v>1903488</v>
      </c>
      <c r="BM200" t="str">
        <f t="shared" si="66"/>
        <v>Susan Tuckett Med…</v>
      </c>
      <c r="BN200">
        <f t="shared" si="67"/>
        <v>1997845</v>
      </c>
      <c r="BP200" t="str">
        <f t="shared" si="68"/>
        <v>Sony Pictures Entertainment</v>
      </c>
      <c r="BQ200">
        <f t="shared" si="69"/>
        <v>1178448</v>
      </c>
    </row>
    <row r="201" spans="1:69" x14ac:dyDescent="0.2">
      <c r="A201" t="str">
        <f>'Global 2025'!J201</f>
        <v>Other</v>
      </c>
      <c r="B201">
        <f>'Global 2025'!C201</f>
        <v>10118572</v>
      </c>
      <c r="D201" t="str">
        <f>'Global 2024'!J200</f>
        <v>Other</v>
      </c>
      <c r="E201">
        <f>'Global 2024'!C200</f>
        <v>9211570</v>
      </c>
      <c r="G201" t="str">
        <f>'Global 2023'!J200</f>
        <v>Briarcliff Entert…</v>
      </c>
      <c r="H201">
        <f>'Global 2023'!C200</f>
        <v>9387311</v>
      </c>
      <c r="AA201" t="str">
        <f>'Domestic 2025'!N201</f>
        <v>Viva Pictures</v>
      </c>
      <c r="AB201">
        <f>'Domestic 2025'!F201</f>
        <v>1902241</v>
      </c>
      <c r="AD201" t="str">
        <f>'Domestic 2024'!J200</f>
        <v>Vertical Entertai…</v>
      </c>
      <c r="AE201">
        <f>'Domestic 2024'!F200</f>
        <v>1980622</v>
      </c>
      <c r="AG201" t="str">
        <f>'Domestic 2023'!J200</f>
        <v>Fathom Events</v>
      </c>
      <c r="AH201">
        <f>'Domestic 2023'!F200</f>
        <v>1176085</v>
      </c>
      <c r="BA201" t="str">
        <f t="shared" si="58"/>
        <v>Other</v>
      </c>
      <c r="BB201">
        <f t="shared" si="59"/>
        <v>10118572</v>
      </c>
      <c r="BD201" t="str">
        <f t="shared" si="60"/>
        <v>Other</v>
      </c>
      <c r="BE201">
        <f t="shared" si="61"/>
        <v>9211570</v>
      </c>
      <c r="BG201" t="str">
        <f t="shared" si="62"/>
        <v>Briarcliff Entertainment</v>
      </c>
      <c r="BH201">
        <f t="shared" si="63"/>
        <v>9387311</v>
      </c>
      <c r="BJ201" t="str">
        <f t="shared" si="64"/>
        <v>Viva Pictures</v>
      </c>
      <c r="BK201">
        <f t="shared" si="65"/>
        <v>1902241</v>
      </c>
      <c r="BM201" t="str">
        <f t="shared" si="66"/>
        <v>Vertical Entertainment</v>
      </c>
      <c r="BN201">
        <f t="shared" si="67"/>
        <v>1980622</v>
      </c>
      <c r="BP201" t="str">
        <f t="shared" si="68"/>
        <v>Fathom Events</v>
      </c>
      <c r="BQ201">
        <f t="shared" si="69"/>
        <v>1176085</v>
      </c>
    </row>
    <row r="202" spans="1:69" x14ac:dyDescent="0.2">
      <c r="AA202" t="str">
        <f>'Domestic 2025'!N202</f>
        <v>Neon</v>
      </c>
      <c r="AB202">
        <f>'Domestic 2025'!F202</f>
        <v>1900750</v>
      </c>
      <c r="AD202" t="str">
        <f>'Domestic 2024'!J201</f>
        <v>Trafalgar Releasi…</v>
      </c>
      <c r="AE202">
        <f>'Domestic 2024'!F201</f>
        <v>1951896</v>
      </c>
      <c r="AG202" t="str">
        <f>'Domestic 2023'!J201</f>
        <v>Zee Studios</v>
      </c>
      <c r="AH202">
        <f>'Domestic 2023'!F201</f>
        <v>1135000</v>
      </c>
      <c r="BJ202" t="str">
        <f t="shared" si="64"/>
        <v>Neon</v>
      </c>
      <c r="BK202">
        <f t="shared" si="65"/>
        <v>1900750</v>
      </c>
      <c r="BM202" t="str">
        <f t="shared" si="66"/>
        <v>Trafalgar Releasing</v>
      </c>
      <c r="BN202">
        <f t="shared" si="67"/>
        <v>1951896</v>
      </c>
      <c r="BP202" t="str">
        <f t="shared" si="68"/>
        <v>Zee Studios</v>
      </c>
      <c r="BQ202">
        <f t="shared" si="69"/>
        <v>1135000</v>
      </c>
    </row>
    <row r="203" spans="1:69" x14ac:dyDescent="0.2">
      <c r="AA203" t="str">
        <f>'Domestic 2025'!N203</f>
        <v>Fathom Events</v>
      </c>
      <c r="AB203">
        <f>'Domestic 2025'!F203</f>
        <v>1900460</v>
      </c>
      <c r="AD203" t="str">
        <f>'Domestic 2024'!J202</f>
        <v>Bleecker Street</v>
      </c>
      <c r="AE203">
        <f>'Domestic 2024'!F202</f>
        <v>1951546</v>
      </c>
      <c r="AG203" t="str">
        <f>'Domestic 2023'!J202</f>
        <v>Roadside Attracti…</v>
      </c>
      <c r="AH203">
        <f>'Domestic 2023'!F202</f>
        <v>1125010</v>
      </c>
      <c r="BJ203" t="str">
        <f t="shared" si="64"/>
        <v>Fathom Events</v>
      </c>
      <c r="BK203">
        <f t="shared" si="65"/>
        <v>1900460</v>
      </c>
      <c r="BM203" t="str">
        <f t="shared" si="66"/>
        <v>Bleecker Street</v>
      </c>
      <c r="BN203">
        <f t="shared" si="67"/>
        <v>1951546</v>
      </c>
      <c r="BP203" t="str">
        <f t="shared" si="68"/>
        <v>Roadside Attractions</v>
      </c>
      <c r="BQ203">
        <f t="shared" si="69"/>
        <v>1125010</v>
      </c>
    </row>
    <row r="204" spans="1:69" x14ac:dyDescent="0.2">
      <c r="AA204" t="str">
        <f>'Domestic 2025'!N204</f>
        <v>Vertical Entertai…</v>
      </c>
      <c r="AB204">
        <f>'Domestic 2025'!F204</f>
        <v>1870305</v>
      </c>
      <c r="AD204" t="str">
        <f>'Domestic 2024'!J203</f>
        <v>Briarcliff Entert…</v>
      </c>
      <c r="AE204">
        <f>'Domestic 2024'!F203</f>
        <v>1903905</v>
      </c>
      <c r="AG204" t="str">
        <f>'Domestic 2023'!J203</f>
        <v>Walt Disney</v>
      </c>
      <c r="AH204">
        <f>'Domestic 2023'!F203</f>
        <v>1120039</v>
      </c>
      <c r="BJ204" t="str">
        <f t="shared" si="64"/>
        <v>Vertical Entertainment</v>
      </c>
      <c r="BK204">
        <f t="shared" si="65"/>
        <v>1870305</v>
      </c>
      <c r="BM204" t="str">
        <f t="shared" si="66"/>
        <v>Briarcliff Entertainment</v>
      </c>
      <c r="BN204">
        <f t="shared" si="67"/>
        <v>1903905</v>
      </c>
      <c r="BP204" t="str">
        <f t="shared" si="68"/>
        <v>The Walt Disney Company</v>
      </c>
      <c r="BQ204">
        <f t="shared" si="69"/>
        <v>1120039</v>
      </c>
    </row>
    <row r="205" spans="1:69" x14ac:dyDescent="0.2">
      <c r="AA205" t="str">
        <f>'Domestic 2025'!N205</f>
        <v>Roadside Attracti…</v>
      </c>
      <c r="AB205">
        <f>'Domestic 2025'!F205</f>
        <v>1862519</v>
      </c>
      <c r="AD205" t="str">
        <f>'Domestic 2024'!J204</f>
        <v>Crunchyroll</v>
      </c>
      <c r="AE205">
        <f>'Domestic 2024'!F204</f>
        <v>1855384</v>
      </c>
      <c r="AG205" t="str">
        <f>'Domestic 2023'!J204</f>
        <v>A24</v>
      </c>
      <c r="AH205">
        <f>'Domestic 2023'!F204</f>
        <v>1100114</v>
      </c>
      <c r="BJ205" t="str">
        <f t="shared" si="64"/>
        <v>Roadside Attractions</v>
      </c>
      <c r="BK205">
        <f t="shared" si="65"/>
        <v>1862519</v>
      </c>
      <c r="BM205" t="str">
        <f t="shared" si="66"/>
        <v>Sony Pictures Entertainment</v>
      </c>
      <c r="BN205">
        <f t="shared" si="67"/>
        <v>1855384</v>
      </c>
      <c r="BP205" t="str">
        <f t="shared" si="68"/>
        <v>A24</v>
      </c>
      <c r="BQ205">
        <f t="shared" si="69"/>
        <v>1100114</v>
      </c>
    </row>
    <row r="206" spans="1:69" x14ac:dyDescent="0.2">
      <c r="AA206" t="str">
        <f>'Domestic 2025'!N206</f>
        <v>Well Go USA</v>
      </c>
      <c r="AB206">
        <f>'Domestic 2025'!F206</f>
        <v>1853487</v>
      </c>
      <c r="AD206" t="str">
        <f>'Domestic 2024'!J205</f>
        <v>White Hill Studios</v>
      </c>
      <c r="AE206">
        <f>'Domestic 2024'!F205</f>
        <v>1802000</v>
      </c>
      <c r="AG206" t="str">
        <f>'Domestic 2023'!J205</f>
        <v>Warner Bros.</v>
      </c>
      <c r="AH206">
        <f>'Domestic 2023'!F205</f>
        <v>1098168</v>
      </c>
      <c r="BJ206" t="str">
        <f t="shared" si="64"/>
        <v>Well Go USA</v>
      </c>
      <c r="BK206">
        <f t="shared" si="65"/>
        <v>1853487</v>
      </c>
      <c r="BM206" t="str">
        <f t="shared" si="66"/>
        <v>White Hill Studios</v>
      </c>
      <c r="BN206">
        <f t="shared" si="67"/>
        <v>1802000</v>
      </c>
      <c r="BP206" t="str">
        <f t="shared" si="68"/>
        <v>Warner Bros. Discovery</v>
      </c>
      <c r="BQ206">
        <f t="shared" si="69"/>
        <v>1098168</v>
      </c>
    </row>
    <row r="207" spans="1:69" x14ac:dyDescent="0.2">
      <c r="AA207" t="str">
        <f>'Domestic 2025'!N207</f>
        <v>Universal</v>
      </c>
      <c r="AB207">
        <f>'Domestic 2025'!F207</f>
        <v>1840230</v>
      </c>
      <c r="AD207" t="str">
        <f>'Domestic 2024'!J206</f>
        <v>Atlas Distribution</v>
      </c>
      <c r="AE207">
        <f>'Domestic 2024'!F206</f>
        <v>1757110</v>
      </c>
      <c r="AG207" t="str">
        <f>'Domestic 2023'!J206</f>
        <v>Bleecker Street</v>
      </c>
      <c r="AH207">
        <f>'Domestic 2023'!F206</f>
        <v>1097067</v>
      </c>
      <c r="BJ207" t="str">
        <f t="shared" si="64"/>
        <v>NBCUniversal (Comcast)</v>
      </c>
      <c r="BK207">
        <f t="shared" si="65"/>
        <v>1840230</v>
      </c>
      <c r="BM207" t="str">
        <f t="shared" si="66"/>
        <v>Atlas Distribution</v>
      </c>
      <c r="BN207">
        <f t="shared" si="67"/>
        <v>1757110</v>
      </c>
      <c r="BP207" t="str">
        <f t="shared" si="68"/>
        <v>Bleecker Street</v>
      </c>
      <c r="BQ207">
        <f t="shared" si="69"/>
        <v>1097067</v>
      </c>
    </row>
    <row r="208" spans="1:69" x14ac:dyDescent="0.2">
      <c r="AA208" t="str">
        <f>'Domestic 2025'!N208</f>
        <v>A24</v>
      </c>
      <c r="AB208">
        <f>'Domestic 2025'!F208</f>
        <v>1830654</v>
      </c>
      <c r="AD208" t="str">
        <f>'Domestic 2024'!J207</f>
        <v>Roadside Attracti…</v>
      </c>
      <c r="AE208">
        <f>'Domestic 2024'!F207</f>
        <v>1713427</v>
      </c>
      <c r="AG208" t="str">
        <f>'Domestic 2023'!J207</f>
        <v>Sony Pictures</v>
      </c>
      <c r="AH208">
        <f>'Domestic 2023'!F207</f>
        <v>1090155</v>
      </c>
      <c r="BJ208" t="str">
        <f t="shared" si="64"/>
        <v>A24</v>
      </c>
      <c r="BK208">
        <f t="shared" si="65"/>
        <v>1830654</v>
      </c>
      <c r="BM208" t="str">
        <f t="shared" si="66"/>
        <v>Roadside Attractions</v>
      </c>
      <c r="BN208">
        <f t="shared" si="67"/>
        <v>1713427</v>
      </c>
      <c r="BP208" t="str">
        <f t="shared" si="68"/>
        <v>Sony Pictures Entertainment</v>
      </c>
      <c r="BQ208">
        <f t="shared" si="69"/>
        <v>1090155</v>
      </c>
    </row>
    <row r="209" spans="27:69" x14ac:dyDescent="0.2">
      <c r="AA209" t="str">
        <f>'Domestic 2025'!N209</f>
        <v>Focus Features</v>
      </c>
      <c r="AB209">
        <f>'Domestic 2025'!F209</f>
        <v>1798285</v>
      </c>
      <c r="AD209" t="str">
        <f>'Domestic 2024'!J208</f>
        <v>Walt Disney</v>
      </c>
      <c r="AE209">
        <f>'Domestic 2024'!F208</f>
        <v>1706986</v>
      </c>
      <c r="AG209" t="str">
        <f>'Domestic 2023'!J208</f>
        <v>Friday Entertainm…</v>
      </c>
      <c r="AH209">
        <f>'Domestic 2023'!F208</f>
        <v>1080000</v>
      </c>
      <c r="BJ209" t="str">
        <f t="shared" si="64"/>
        <v>NBCUniversal (Comcast)</v>
      </c>
      <c r="BK209">
        <f t="shared" si="65"/>
        <v>1798285</v>
      </c>
      <c r="BM209" t="str">
        <f t="shared" si="66"/>
        <v>The Walt Disney Company</v>
      </c>
      <c r="BN209">
        <f t="shared" si="67"/>
        <v>1706986</v>
      </c>
      <c r="BP209" t="str">
        <f t="shared" si="68"/>
        <v>Friday Entertainm…</v>
      </c>
      <c r="BQ209">
        <f t="shared" si="69"/>
        <v>1080000</v>
      </c>
    </row>
    <row r="210" spans="27:69" x14ac:dyDescent="0.2">
      <c r="AA210" t="str">
        <f>'Domestic 2025'!N210</f>
        <v>Prathyangira Cine…</v>
      </c>
      <c r="AB210">
        <f>'Domestic 2025'!F210</f>
        <v>1750000</v>
      </c>
      <c r="AD210" t="str">
        <f>'Domestic 2024'!J209</f>
        <v>Funasia Films</v>
      </c>
      <c r="AE210">
        <f>'Domestic 2024'!F209</f>
        <v>1700000</v>
      </c>
      <c r="AG210" t="str">
        <f>'Domestic 2023'!J209</f>
        <v>Neon</v>
      </c>
      <c r="AH210">
        <f>'Domestic 2023'!F209</f>
        <v>1001891</v>
      </c>
      <c r="BJ210" t="str">
        <f t="shared" si="64"/>
        <v>Prathyangira Cinemas</v>
      </c>
      <c r="BK210">
        <f t="shared" si="65"/>
        <v>1750000</v>
      </c>
      <c r="BM210" t="str">
        <f t="shared" si="66"/>
        <v>Funasia Films</v>
      </c>
      <c r="BN210">
        <f t="shared" si="67"/>
        <v>1700000</v>
      </c>
      <c r="BP210" t="str">
        <f t="shared" si="68"/>
        <v>Neon</v>
      </c>
      <c r="BQ210">
        <f t="shared" si="69"/>
        <v>1001891</v>
      </c>
    </row>
    <row r="211" spans="27:69" x14ac:dyDescent="0.2">
      <c r="AA211" t="str">
        <f>'Domestic 2025'!N211</f>
        <v>Warner Bros.</v>
      </c>
      <c r="AB211">
        <f>'Domestic 2025'!F211</f>
        <v>1745531</v>
      </c>
      <c r="AD211" t="str">
        <f>'Domestic 2024'!J210</f>
        <v>Sony Pictures</v>
      </c>
      <c r="AE211">
        <f>'Domestic 2024'!F210</f>
        <v>1650280</v>
      </c>
      <c r="AG211" t="str">
        <f>'Domestic 2023'!J210</f>
        <v>Focus Features</v>
      </c>
      <c r="AH211">
        <f>'Domestic 2023'!F210</f>
        <v>918415</v>
      </c>
      <c r="BJ211" t="str">
        <f t="shared" si="64"/>
        <v>Warner Bros. Discovery</v>
      </c>
      <c r="BK211">
        <f t="shared" si="65"/>
        <v>1745531</v>
      </c>
      <c r="BM211" t="str">
        <f t="shared" si="66"/>
        <v>Sony Pictures Entertainment</v>
      </c>
      <c r="BN211">
        <f t="shared" si="67"/>
        <v>1650280</v>
      </c>
      <c r="BP211" t="str">
        <f t="shared" si="68"/>
        <v>NBCUniversal (Comcast)</v>
      </c>
      <c r="BQ211">
        <f t="shared" si="69"/>
        <v>918415</v>
      </c>
    </row>
    <row r="212" spans="27:69" x14ac:dyDescent="0.2">
      <c r="AA212" t="str">
        <f>'Domestic 2025'!N212</f>
        <v>Fathom Entertainm…</v>
      </c>
      <c r="AB212">
        <f>'Domestic 2025'!F212</f>
        <v>1719105</v>
      </c>
      <c r="AD212" t="str">
        <f>'Domestic 2024'!J211</f>
        <v>Warner Bros.</v>
      </c>
      <c r="AE212">
        <f>'Domestic 2024'!F211</f>
        <v>1569855</v>
      </c>
      <c r="AG212" t="str">
        <f>'Domestic 2023'!J211</f>
        <v>Capelight Pictures</v>
      </c>
      <c r="AH212">
        <f>'Domestic 2023'!F211</f>
        <v>909411</v>
      </c>
      <c r="BJ212" t="str">
        <f t="shared" si="64"/>
        <v>Fathom Entertainment</v>
      </c>
      <c r="BK212">
        <f t="shared" si="65"/>
        <v>1719105</v>
      </c>
      <c r="BM212" t="str">
        <f t="shared" si="66"/>
        <v>Warner Bros. Discovery</v>
      </c>
      <c r="BN212">
        <f t="shared" si="67"/>
        <v>1569855</v>
      </c>
      <c r="BP212" t="str">
        <f t="shared" si="68"/>
        <v>Capelight Pictures</v>
      </c>
      <c r="BQ212">
        <f t="shared" si="69"/>
        <v>909411</v>
      </c>
    </row>
    <row r="213" spans="27:69" x14ac:dyDescent="0.2">
      <c r="AA213" t="str">
        <f>'Domestic 2025'!N213</f>
        <v>Warner Bros.</v>
      </c>
      <c r="AB213">
        <f>'Domestic 2025'!F213</f>
        <v>1704041</v>
      </c>
      <c r="AD213" t="str">
        <f>'Domestic 2024'!J212</f>
        <v>Roadside Attracti…</v>
      </c>
      <c r="AE213">
        <f>'Domestic 2024'!F212</f>
        <v>1553562</v>
      </c>
      <c r="AG213" t="str">
        <f>'Domestic 2023'!J212</f>
        <v>Universal</v>
      </c>
      <c r="AH213">
        <f>'Domestic 2023'!F212</f>
        <v>857560</v>
      </c>
      <c r="BJ213" t="str">
        <f t="shared" si="64"/>
        <v>Warner Bros. Discovery</v>
      </c>
      <c r="BK213">
        <f t="shared" si="65"/>
        <v>1704041</v>
      </c>
      <c r="BM213" t="str">
        <f t="shared" si="66"/>
        <v>Roadside Attractions</v>
      </c>
      <c r="BN213">
        <f t="shared" si="67"/>
        <v>1553562</v>
      </c>
      <c r="BP213" t="str">
        <f t="shared" si="68"/>
        <v>NBCUniversal (Comcast)</v>
      </c>
      <c r="BQ213">
        <f t="shared" si="69"/>
        <v>857560</v>
      </c>
    </row>
    <row r="214" spans="27:69" x14ac:dyDescent="0.2">
      <c r="AA214" t="str">
        <f>'Domestic 2025'!N214</f>
        <v>Dharma Productions</v>
      </c>
      <c r="AB214">
        <f>'Domestic 2025'!F214</f>
        <v>1691000</v>
      </c>
      <c r="AD214" t="str">
        <f>'Domestic 2024'!J213</f>
        <v>Warner Bros.</v>
      </c>
      <c r="AE214">
        <f>'Domestic 2024'!F213</f>
        <v>1435369</v>
      </c>
      <c r="AG214" t="str">
        <f>'Domestic 2023'!J213</f>
        <v>Roadside Attracti…</v>
      </c>
      <c r="AH214">
        <f>'Domestic 2023'!F213</f>
        <v>855173</v>
      </c>
      <c r="BJ214" t="str">
        <f t="shared" si="64"/>
        <v>Dharma Productions</v>
      </c>
      <c r="BK214">
        <f t="shared" si="65"/>
        <v>1691000</v>
      </c>
      <c r="BM214" t="str">
        <f t="shared" si="66"/>
        <v>Warner Bros. Discovery</v>
      </c>
      <c r="BN214">
        <f t="shared" si="67"/>
        <v>1435369</v>
      </c>
      <c r="BP214" t="str">
        <f t="shared" si="68"/>
        <v>Roadside Attractions</v>
      </c>
      <c r="BQ214">
        <f t="shared" si="69"/>
        <v>855173</v>
      </c>
    </row>
    <row r="215" spans="27:69" x14ac:dyDescent="0.2">
      <c r="AA215" t="str">
        <f>'Domestic 2025'!N215</f>
        <v>Vertical Entertai…</v>
      </c>
      <c r="AB215">
        <f>'Domestic 2025'!F215</f>
        <v>1674777</v>
      </c>
      <c r="AD215" t="str">
        <f>'Domestic 2024'!J214</f>
        <v>Walt Disney</v>
      </c>
      <c r="AE215">
        <f>'Domestic 2024'!F214</f>
        <v>1399001</v>
      </c>
      <c r="AG215" t="str">
        <f>'Domestic 2023'!J214</f>
        <v>Fathom Events</v>
      </c>
      <c r="AH215">
        <f>'Domestic 2023'!F214</f>
        <v>851398</v>
      </c>
      <c r="BJ215" t="str">
        <f t="shared" si="64"/>
        <v>Vertical Entertainment</v>
      </c>
      <c r="BK215">
        <f t="shared" si="65"/>
        <v>1674777</v>
      </c>
      <c r="BM215" t="str">
        <f t="shared" si="66"/>
        <v>The Walt Disney Company</v>
      </c>
      <c r="BN215">
        <f t="shared" si="67"/>
        <v>1399001</v>
      </c>
      <c r="BP215" t="str">
        <f t="shared" si="68"/>
        <v>Fathom Events</v>
      </c>
      <c r="BQ215">
        <f t="shared" si="69"/>
        <v>851398</v>
      </c>
    </row>
    <row r="216" spans="27:69" x14ac:dyDescent="0.2">
      <c r="AA216" t="str">
        <f>'Domestic 2025'!N216</f>
        <v>Warner Bros.</v>
      </c>
      <c r="AB216">
        <f>'Domestic 2025'!F216</f>
        <v>1669328</v>
      </c>
      <c r="AD216" t="str">
        <f>'Domestic 2024'!J215</f>
        <v>Well Go USA</v>
      </c>
      <c r="AE216">
        <f>'Domestic 2024'!F215</f>
        <v>1398975</v>
      </c>
      <c r="AG216" t="str">
        <f>'Domestic 2023'!J215</f>
        <v>CMC Pictures</v>
      </c>
      <c r="AH216">
        <f>'Domestic 2023'!F215</f>
        <v>820000</v>
      </c>
      <c r="BJ216" t="str">
        <f t="shared" si="64"/>
        <v>Warner Bros. Discovery</v>
      </c>
      <c r="BK216">
        <f t="shared" si="65"/>
        <v>1669328</v>
      </c>
      <c r="BM216" t="str">
        <f t="shared" si="66"/>
        <v>Well Go USA</v>
      </c>
      <c r="BN216">
        <f t="shared" si="67"/>
        <v>1398975</v>
      </c>
      <c r="BP216" t="str">
        <f t="shared" si="68"/>
        <v>CMC Pictures</v>
      </c>
      <c r="BQ216">
        <f t="shared" si="69"/>
        <v>820000</v>
      </c>
    </row>
    <row r="217" spans="27:69" x14ac:dyDescent="0.2">
      <c r="AA217" t="str">
        <f>'Domestic 2025'!N217</f>
        <v>The Avenue Entert…</v>
      </c>
      <c r="AB217">
        <f>'Domestic 2025'!F217</f>
        <v>1632758</v>
      </c>
      <c r="AD217" t="str">
        <f>'Domestic 2024'!J216</f>
        <v>SDG Releasing</v>
      </c>
      <c r="AE217">
        <f>'Domestic 2024'!F216</f>
        <v>1372091</v>
      </c>
      <c r="AG217" t="str">
        <f>'Domestic 2023'!J216</f>
        <v>RLJ Entertainment</v>
      </c>
      <c r="AH217">
        <f>'Domestic 2023'!F216</f>
        <v>811818</v>
      </c>
      <c r="BJ217" t="str">
        <f t="shared" si="64"/>
        <v>The Avenue Entert…</v>
      </c>
      <c r="BK217">
        <f t="shared" si="65"/>
        <v>1632758</v>
      </c>
      <c r="BM217" t="str">
        <f t="shared" si="66"/>
        <v>SDG Releasing</v>
      </c>
      <c r="BN217">
        <f t="shared" si="67"/>
        <v>1372091</v>
      </c>
      <c r="BP217" t="str">
        <f t="shared" si="68"/>
        <v>RLJ Entertainment</v>
      </c>
      <c r="BQ217">
        <f t="shared" si="69"/>
        <v>811818</v>
      </c>
    </row>
    <row r="218" spans="27:69" x14ac:dyDescent="0.2">
      <c r="AA218" t="str">
        <f>'Domestic 2025'!N218</f>
        <v>Neon</v>
      </c>
      <c r="AB218">
        <f>'Domestic 2025'!F218</f>
        <v>1631091</v>
      </c>
      <c r="AD218" t="str">
        <f>'Domestic 2024'!J217</f>
        <v>Fathom Events</v>
      </c>
      <c r="AE218">
        <f>'Domestic 2024'!F217</f>
        <v>1358690</v>
      </c>
      <c r="AG218" t="str">
        <f>'Domestic 2023'!J217</f>
        <v>IFC Films</v>
      </c>
      <c r="AH218">
        <f>'Domestic 2023'!F217</f>
        <v>811739</v>
      </c>
      <c r="BJ218" t="str">
        <f t="shared" si="64"/>
        <v>Neon</v>
      </c>
      <c r="BK218">
        <f t="shared" si="65"/>
        <v>1631091</v>
      </c>
      <c r="BM218" t="str">
        <f t="shared" si="66"/>
        <v>Fathom Events</v>
      </c>
      <c r="BN218">
        <f t="shared" si="67"/>
        <v>1358690</v>
      </c>
      <c r="BP218" t="str">
        <f t="shared" si="68"/>
        <v>IFC Films</v>
      </c>
      <c r="BQ218">
        <f t="shared" si="69"/>
        <v>811739</v>
      </c>
    </row>
    <row r="219" spans="27:69" x14ac:dyDescent="0.2">
      <c r="AA219" t="str">
        <f>'Domestic 2025'!N219</f>
        <v>Roadside Attracti…</v>
      </c>
      <c r="AB219">
        <f>'Domestic 2025'!F219</f>
        <v>1628029</v>
      </c>
      <c r="AD219" t="str">
        <f>'Domestic 2024'!J218</f>
        <v>Ketchup Entertain…</v>
      </c>
      <c r="AE219">
        <f>'Domestic 2024'!F218</f>
        <v>1351840</v>
      </c>
      <c r="AG219" t="str">
        <f>'Domestic 2023'!J218</f>
        <v>Well Go USA</v>
      </c>
      <c r="AH219">
        <f>'Domestic 2023'!F218</f>
        <v>803189</v>
      </c>
      <c r="BJ219" t="str">
        <f t="shared" si="64"/>
        <v>Roadside Attractions</v>
      </c>
      <c r="BK219">
        <f t="shared" si="65"/>
        <v>1628029</v>
      </c>
      <c r="BM219" t="str">
        <f t="shared" si="66"/>
        <v>Ketchup Entertainment</v>
      </c>
      <c r="BN219">
        <f t="shared" si="67"/>
        <v>1351840</v>
      </c>
      <c r="BP219" t="str">
        <f t="shared" si="68"/>
        <v>Well Go USA</v>
      </c>
      <c r="BQ219">
        <f t="shared" si="69"/>
        <v>803189</v>
      </c>
    </row>
    <row r="220" spans="27:69" x14ac:dyDescent="0.2">
      <c r="AA220" t="str">
        <f>'Domestic 2025'!N220</f>
        <v>Neon</v>
      </c>
      <c r="AB220">
        <f>'Domestic 2025'!F220</f>
        <v>1597097</v>
      </c>
      <c r="AD220" t="str">
        <f>'Domestic 2024'!J219</f>
        <v>Neon</v>
      </c>
      <c r="AE220">
        <f>'Domestic 2024'!F219</f>
        <v>1328548</v>
      </c>
      <c r="AG220" t="str">
        <f>'Domestic 2023'!J219</f>
        <v>Sony Pictures Cla…</v>
      </c>
      <c r="AH220">
        <f>'Domestic 2023'!F219</f>
        <v>798774</v>
      </c>
      <c r="BJ220" t="str">
        <f t="shared" si="64"/>
        <v>Neon</v>
      </c>
      <c r="BK220">
        <f t="shared" si="65"/>
        <v>1597097</v>
      </c>
      <c r="BM220" t="str">
        <f t="shared" si="66"/>
        <v>Neon</v>
      </c>
      <c r="BN220">
        <f t="shared" si="67"/>
        <v>1328548</v>
      </c>
      <c r="BP220" t="str">
        <f t="shared" si="68"/>
        <v>Sony Pictures Entertainment</v>
      </c>
      <c r="BQ220">
        <f t="shared" si="69"/>
        <v>798774</v>
      </c>
    </row>
    <row r="221" spans="27:69" x14ac:dyDescent="0.2">
      <c r="AA221" t="str">
        <f>'Domestic 2025'!N221</f>
        <v>Roadside Attracti…</v>
      </c>
      <c r="AB221">
        <f>'Domestic 2025'!F221</f>
        <v>1576983</v>
      </c>
      <c r="AD221" t="str">
        <f>'Domestic 2024'!J220</f>
        <v>Walt Disney</v>
      </c>
      <c r="AE221">
        <f>'Domestic 2024'!F220</f>
        <v>1324302</v>
      </c>
      <c r="AG221" t="str">
        <f>'Domestic 2023'!J220</f>
        <v>Neon</v>
      </c>
      <c r="AH221">
        <f>'Domestic 2023'!F220</f>
        <v>780266</v>
      </c>
      <c r="BJ221" t="str">
        <f t="shared" si="64"/>
        <v>Roadside Attractions</v>
      </c>
      <c r="BK221">
        <f t="shared" si="65"/>
        <v>1576983</v>
      </c>
      <c r="BM221" t="str">
        <f t="shared" si="66"/>
        <v>The Walt Disney Company</v>
      </c>
      <c r="BN221">
        <f t="shared" si="67"/>
        <v>1324302</v>
      </c>
      <c r="BP221" t="str">
        <f t="shared" si="68"/>
        <v>Neon</v>
      </c>
      <c r="BQ221">
        <f t="shared" si="69"/>
        <v>780266</v>
      </c>
    </row>
    <row r="222" spans="27:69" x14ac:dyDescent="0.2">
      <c r="AA222" t="str">
        <f>'Domestic 2025'!N222</f>
        <v>Vertical Entertai…</v>
      </c>
      <c r="AB222">
        <f>'Domestic 2025'!F222</f>
        <v>1573396</v>
      </c>
      <c r="AD222" t="str">
        <f>'Domestic 2024'!J221</f>
        <v>Warner Bros.</v>
      </c>
      <c r="AE222">
        <f>'Domestic 2024'!F221</f>
        <v>1312184</v>
      </c>
      <c r="AG222" t="str">
        <f>'Domestic 2023'!J221</f>
        <v>Third Day Product…</v>
      </c>
      <c r="AH222">
        <f>'Domestic 2023'!F221</f>
        <v>765218</v>
      </c>
      <c r="BJ222" t="str">
        <f t="shared" si="64"/>
        <v>Vertical Entertainment</v>
      </c>
      <c r="BK222">
        <f t="shared" si="65"/>
        <v>1573396</v>
      </c>
      <c r="BM222" t="str">
        <f t="shared" si="66"/>
        <v>Warner Bros. Discovery</v>
      </c>
      <c r="BN222">
        <f t="shared" si="67"/>
        <v>1312184</v>
      </c>
      <c r="BP222" t="str">
        <f t="shared" si="68"/>
        <v>Third Day Product…</v>
      </c>
      <c r="BQ222">
        <f t="shared" si="69"/>
        <v>765218</v>
      </c>
    </row>
    <row r="223" spans="27:69" x14ac:dyDescent="0.2">
      <c r="AA223" t="str">
        <f>'Domestic 2025'!N223</f>
        <v>Cineplex/Odeon</v>
      </c>
      <c r="AB223">
        <f>'Domestic 2025'!F223</f>
        <v>1571899</v>
      </c>
      <c r="AD223" t="str">
        <f>'Domestic 2024'!J222</f>
        <v>GKIDS</v>
      </c>
      <c r="AE223">
        <f>'Domestic 2024'!F222</f>
        <v>1302300</v>
      </c>
      <c r="AG223" t="str">
        <f>'Domestic 2023'!J222</f>
        <v>Trafalgar Releasi…</v>
      </c>
      <c r="AH223">
        <f>'Domestic 2023'!F222</f>
        <v>760000</v>
      </c>
      <c r="BJ223" t="str">
        <f t="shared" si="64"/>
        <v>Cineplex/Odeon</v>
      </c>
      <c r="BK223">
        <f t="shared" si="65"/>
        <v>1571899</v>
      </c>
      <c r="BM223" t="str">
        <f t="shared" si="66"/>
        <v>GKIDS</v>
      </c>
      <c r="BN223">
        <f t="shared" si="67"/>
        <v>1302300</v>
      </c>
      <c r="BP223" t="str">
        <f t="shared" si="68"/>
        <v>Trafalgar Releasing</v>
      </c>
      <c r="BQ223">
        <f t="shared" si="69"/>
        <v>760000</v>
      </c>
    </row>
    <row r="224" spans="27:69" x14ac:dyDescent="0.2">
      <c r="AA224" t="str">
        <f>'Domestic 2025'!N224</f>
        <v>Fathom Events</v>
      </c>
      <c r="AB224">
        <f>'Domestic 2025'!F224</f>
        <v>1548579</v>
      </c>
      <c r="AD224" t="str">
        <f>'Domestic 2024'!J223</f>
        <v>Pastime Pictures</v>
      </c>
      <c r="AE224">
        <f>'Domestic 2024'!F223</f>
        <v>1228187</v>
      </c>
      <c r="AG224" t="str">
        <f>'Domestic 2023'!J223</f>
        <v>A24</v>
      </c>
      <c r="AH224">
        <f>'Domestic 2023'!F223</f>
        <v>754483</v>
      </c>
      <c r="BJ224" t="str">
        <f t="shared" si="64"/>
        <v>Fathom Events</v>
      </c>
      <c r="BK224">
        <f t="shared" si="65"/>
        <v>1548579</v>
      </c>
      <c r="BM224" t="str">
        <f t="shared" si="66"/>
        <v>Pastime Pictures</v>
      </c>
      <c r="BN224">
        <f t="shared" si="67"/>
        <v>1228187</v>
      </c>
      <c r="BP224" t="str">
        <f t="shared" si="68"/>
        <v>A24</v>
      </c>
      <c r="BQ224">
        <f t="shared" si="69"/>
        <v>754483</v>
      </c>
    </row>
    <row r="225" spans="27:69" x14ac:dyDescent="0.2">
      <c r="AA225" t="str">
        <f>'Domestic 2025'!N225</f>
        <v>A24</v>
      </c>
      <c r="AB225">
        <f>'Domestic 2025'!F225</f>
        <v>1500000</v>
      </c>
      <c r="AD225" t="str">
        <f>'Domestic 2024'!J224</f>
        <v>IFC Films</v>
      </c>
      <c r="AE225">
        <f>'Domestic 2024'!F224</f>
        <v>1200477</v>
      </c>
      <c r="AG225" t="str">
        <f>'Domestic 2023'!J224</f>
        <v>Neon</v>
      </c>
      <c r="AH225">
        <f>'Domestic 2023'!F224</f>
        <v>750010</v>
      </c>
      <c r="BJ225" t="str">
        <f t="shared" si="64"/>
        <v>A24</v>
      </c>
      <c r="BK225">
        <f t="shared" si="65"/>
        <v>1500000</v>
      </c>
      <c r="BM225" t="str">
        <f t="shared" si="66"/>
        <v>IFC Films</v>
      </c>
      <c r="BN225">
        <f t="shared" si="67"/>
        <v>1200477</v>
      </c>
      <c r="BP225" t="str">
        <f t="shared" si="68"/>
        <v>Neon</v>
      </c>
      <c r="BQ225">
        <f t="shared" si="69"/>
        <v>750010</v>
      </c>
    </row>
    <row r="226" spans="27:69" x14ac:dyDescent="0.2">
      <c r="AA226" t="str">
        <f>'Domestic 2025'!N226</f>
        <v>Iconic Releasing</v>
      </c>
      <c r="AB226">
        <f>'Domestic 2025'!F226</f>
        <v>1495323</v>
      </c>
      <c r="AD226" t="str">
        <f>'Domestic 2024'!J225</f>
        <v>Quiver</v>
      </c>
      <c r="AE226">
        <f>'Domestic 2024'!F225</f>
        <v>1193687</v>
      </c>
      <c r="AG226" t="str">
        <f>'Domestic 2023'!J225</f>
        <v>Iconic Releasing</v>
      </c>
      <c r="AH226">
        <f>'Domestic 2023'!F225</f>
        <v>734696</v>
      </c>
      <c r="BJ226" t="str">
        <f t="shared" si="64"/>
        <v>Iconic Releasing</v>
      </c>
      <c r="BK226">
        <f t="shared" si="65"/>
        <v>1495323</v>
      </c>
      <c r="BM226" t="str">
        <f t="shared" si="66"/>
        <v>Quiver</v>
      </c>
      <c r="BN226">
        <f t="shared" si="67"/>
        <v>1193687</v>
      </c>
      <c r="BP226" t="str">
        <f t="shared" si="68"/>
        <v>Iconic Releasing</v>
      </c>
      <c r="BQ226">
        <f t="shared" si="69"/>
        <v>734696</v>
      </c>
    </row>
    <row r="227" spans="27:69" x14ac:dyDescent="0.2">
      <c r="AA227" t="str">
        <f>'Domestic 2025'!N227</f>
        <v>Warner Bros.</v>
      </c>
      <c r="AB227">
        <f>'Domestic 2025'!F227</f>
        <v>1490710</v>
      </c>
      <c r="AD227" t="str">
        <f>'Domestic 2024'!J226</f>
        <v>Sony Pictures</v>
      </c>
      <c r="AE227">
        <f>'Domestic 2024'!F226</f>
        <v>1190570</v>
      </c>
      <c r="AG227" t="str">
        <f>'Domestic 2023'!J226</f>
        <v>Viva Pictures</v>
      </c>
      <c r="AH227">
        <f>'Domestic 2023'!F226</f>
        <v>711005</v>
      </c>
      <c r="BJ227" t="str">
        <f t="shared" si="64"/>
        <v>Warner Bros. Discovery</v>
      </c>
      <c r="BK227">
        <f t="shared" si="65"/>
        <v>1490710</v>
      </c>
      <c r="BM227" t="str">
        <f t="shared" si="66"/>
        <v>Sony Pictures Entertainment</v>
      </c>
      <c r="BN227">
        <f t="shared" si="67"/>
        <v>1190570</v>
      </c>
      <c r="BP227" t="str">
        <f t="shared" si="68"/>
        <v>Viva Pictures</v>
      </c>
      <c r="BQ227">
        <f t="shared" si="69"/>
        <v>711005</v>
      </c>
    </row>
    <row r="228" spans="27:69" x14ac:dyDescent="0.2">
      <c r="AA228" t="str">
        <f>'Domestic 2025'!N228</f>
        <v>Menemsha Entertai…</v>
      </c>
      <c r="AB228">
        <f>'Domestic 2025'!F228</f>
        <v>1466568</v>
      </c>
      <c r="AD228" t="str">
        <f>'Domestic 2024'!J227</f>
        <v>Focus Features</v>
      </c>
      <c r="AE228">
        <f>'Domestic 2024'!F227</f>
        <v>1174640</v>
      </c>
      <c r="AG228" t="str">
        <f>'Domestic 2023'!J227</f>
        <v>Universal</v>
      </c>
      <c r="AH228">
        <f>'Domestic 2023'!F227</f>
        <v>708515</v>
      </c>
      <c r="BJ228" t="str">
        <f t="shared" si="64"/>
        <v>Menemsha Entertai…</v>
      </c>
      <c r="BK228">
        <f t="shared" si="65"/>
        <v>1466568</v>
      </c>
      <c r="BM228" t="str">
        <f t="shared" si="66"/>
        <v>NBCUniversal (Comcast)</v>
      </c>
      <c r="BN228">
        <f t="shared" si="67"/>
        <v>1174640</v>
      </c>
      <c r="BP228" t="str">
        <f t="shared" si="68"/>
        <v>NBCUniversal (Comcast)</v>
      </c>
      <c r="BQ228">
        <f t="shared" si="69"/>
        <v>708515</v>
      </c>
    </row>
    <row r="229" spans="27:69" x14ac:dyDescent="0.2">
      <c r="AA229" t="str">
        <f>'Domestic 2025'!N229</f>
        <v>Magnolia Pictures</v>
      </c>
      <c r="AB229">
        <f>'Domestic 2025'!F229</f>
        <v>1448031</v>
      </c>
      <c r="AD229" t="str">
        <f>'Domestic 2024'!J228</f>
        <v>Roadside Attracti…</v>
      </c>
      <c r="AE229">
        <f>'Domestic 2024'!F228</f>
        <v>1171487</v>
      </c>
      <c r="AG229" t="str">
        <f>'Domestic 2023'!J228</f>
        <v>Warner Bros.</v>
      </c>
      <c r="AH229">
        <f>'Domestic 2023'!F228</f>
        <v>706013</v>
      </c>
      <c r="BJ229" t="str">
        <f t="shared" si="64"/>
        <v>Magnolia Pictures</v>
      </c>
      <c r="BK229">
        <f t="shared" si="65"/>
        <v>1448031</v>
      </c>
      <c r="BM229" t="str">
        <f t="shared" si="66"/>
        <v>Roadside Attractions</v>
      </c>
      <c r="BN229">
        <f t="shared" si="67"/>
        <v>1171487</v>
      </c>
      <c r="BP229" t="str">
        <f t="shared" si="68"/>
        <v>Warner Bros. Discovery</v>
      </c>
      <c r="BQ229">
        <f t="shared" si="69"/>
        <v>706013</v>
      </c>
    </row>
    <row r="230" spans="27:69" x14ac:dyDescent="0.2">
      <c r="AA230" t="str">
        <f>'Domestic 2025'!N230</f>
        <v>Universal</v>
      </c>
      <c r="AB230">
        <f>'Domestic 2025'!F230</f>
        <v>1374460</v>
      </c>
      <c r="AD230" t="str">
        <f>'Domestic 2024'!J229</f>
        <v>Fathom Events</v>
      </c>
      <c r="AE230">
        <f>'Domestic 2024'!F229</f>
        <v>1163250</v>
      </c>
      <c r="AG230" t="str">
        <f>'Domestic 2023'!J229</f>
        <v>Sony Pictures Cla…</v>
      </c>
      <c r="AH230">
        <f>'Domestic 2023'!F229</f>
        <v>705355</v>
      </c>
      <c r="BJ230" t="str">
        <f t="shared" si="64"/>
        <v>NBCUniversal (Comcast)</v>
      </c>
      <c r="BK230">
        <f t="shared" si="65"/>
        <v>1374460</v>
      </c>
      <c r="BM230" t="str">
        <f t="shared" si="66"/>
        <v>Fathom Events</v>
      </c>
      <c r="BN230">
        <f t="shared" si="67"/>
        <v>1163250</v>
      </c>
      <c r="BP230" t="str">
        <f t="shared" si="68"/>
        <v>Sony Pictures Entertainment</v>
      </c>
      <c r="BQ230">
        <f t="shared" si="69"/>
        <v>705355</v>
      </c>
    </row>
    <row r="231" spans="27:69" x14ac:dyDescent="0.2">
      <c r="AA231" t="str">
        <f>'Domestic 2025'!N231</f>
        <v>Briarcliff Entert…</v>
      </c>
      <c r="AB231">
        <f>'Domestic 2025'!F231</f>
        <v>1368458</v>
      </c>
      <c r="AD231" t="str">
        <f>'Domestic 2024'!J230</f>
        <v>Capelight Pictures</v>
      </c>
      <c r="AE231">
        <f>'Domestic 2024'!F230</f>
        <v>1154475</v>
      </c>
      <c r="AG231" t="str">
        <f>'Domestic 2023'!J230</f>
        <v>Universal</v>
      </c>
      <c r="AH231">
        <f>'Domestic 2023'!F230</f>
        <v>700795</v>
      </c>
      <c r="BJ231" t="str">
        <f t="shared" si="64"/>
        <v>Briarcliff Entertainment</v>
      </c>
      <c r="BK231">
        <f t="shared" si="65"/>
        <v>1368458</v>
      </c>
      <c r="BM231" t="str">
        <f t="shared" si="66"/>
        <v>Capelight Pictures</v>
      </c>
      <c r="BN231">
        <f t="shared" si="67"/>
        <v>1154475</v>
      </c>
      <c r="BP231" t="str">
        <f t="shared" si="68"/>
        <v>NBCUniversal (Comcast)</v>
      </c>
      <c r="BQ231">
        <f t="shared" si="69"/>
        <v>700795</v>
      </c>
    </row>
    <row r="232" spans="27:69" x14ac:dyDescent="0.2">
      <c r="AA232" t="str">
        <f>'Domestic 2025'!N232</f>
        <v>Bleecker Street</v>
      </c>
      <c r="AB232">
        <f>'Domestic 2025'!F232</f>
        <v>1353079</v>
      </c>
      <c r="AD232" t="str">
        <f>'Domestic 2024'!J231</f>
        <v>Sony Pictures Cla…</v>
      </c>
      <c r="AE232">
        <f>'Domestic 2024'!F231</f>
        <v>1145143</v>
      </c>
      <c r="AG232" t="str">
        <f>'Domestic 2023'!J231</f>
        <v>Warner Bros.</v>
      </c>
      <c r="AH232">
        <f>'Domestic 2023'!F231</f>
        <v>693408</v>
      </c>
      <c r="BJ232" t="str">
        <f t="shared" si="64"/>
        <v>Bleecker Street</v>
      </c>
      <c r="BK232">
        <f t="shared" si="65"/>
        <v>1353079</v>
      </c>
      <c r="BM232" t="str">
        <f t="shared" si="66"/>
        <v>Sony Pictures Entertainment</v>
      </c>
      <c r="BN232">
        <f t="shared" si="67"/>
        <v>1145143</v>
      </c>
      <c r="BP232" t="str">
        <f t="shared" si="68"/>
        <v>Warner Bros. Discovery</v>
      </c>
      <c r="BQ232">
        <f t="shared" si="69"/>
        <v>693408</v>
      </c>
    </row>
    <row r="233" spans="27:69" x14ac:dyDescent="0.2">
      <c r="AA233" t="str">
        <f>'Domestic 2025'!N233</f>
        <v>Vertical Entertai…</v>
      </c>
      <c r="AB233">
        <f>'Domestic 2025'!F233</f>
        <v>1342796</v>
      </c>
      <c r="AD233" t="str">
        <f>'Domestic 2024'!J232</f>
        <v>Fathom Events</v>
      </c>
      <c r="AE233">
        <f>'Domestic 2024'!F232</f>
        <v>1129412</v>
      </c>
      <c r="AG233" t="str">
        <f>'Domestic 2023'!J232</f>
        <v>Sony Pictures Cla…</v>
      </c>
      <c r="AH233">
        <f>'Domestic 2023'!F232</f>
        <v>675257</v>
      </c>
      <c r="BJ233" t="str">
        <f t="shared" si="64"/>
        <v>Vertical Entertainment</v>
      </c>
      <c r="BK233">
        <f t="shared" si="65"/>
        <v>1342796</v>
      </c>
      <c r="BM233" t="str">
        <f t="shared" si="66"/>
        <v>Fathom Events</v>
      </c>
      <c r="BN233">
        <f t="shared" si="67"/>
        <v>1129412</v>
      </c>
      <c r="BP233" t="str">
        <f t="shared" si="68"/>
        <v>Sony Pictures Entertainment</v>
      </c>
      <c r="BQ233">
        <f t="shared" si="69"/>
        <v>675257</v>
      </c>
    </row>
    <row r="234" spans="27:69" x14ac:dyDescent="0.2">
      <c r="AA234" t="str">
        <f>'Domestic 2025'!N234</f>
        <v>Roadside Attracti…</v>
      </c>
      <c r="AB234">
        <f>'Domestic 2025'!F234</f>
        <v>1306597</v>
      </c>
      <c r="AD234" t="str">
        <f>'Domestic 2024'!J233</f>
        <v>Well Go USA</v>
      </c>
      <c r="AE234">
        <f>'Domestic 2024'!F233</f>
        <v>1125116</v>
      </c>
      <c r="AG234" t="str">
        <f>'Domestic 2023'!J233</f>
        <v>Sony Pictures</v>
      </c>
      <c r="AH234">
        <f>'Domestic 2023'!F233</f>
        <v>673996</v>
      </c>
      <c r="BJ234" t="str">
        <f t="shared" si="64"/>
        <v>Roadside Attractions</v>
      </c>
      <c r="BK234">
        <f t="shared" si="65"/>
        <v>1306597</v>
      </c>
      <c r="BM234" t="str">
        <f t="shared" si="66"/>
        <v>Well Go USA</v>
      </c>
      <c r="BN234">
        <f t="shared" si="67"/>
        <v>1125116</v>
      </c>
      <c r="BP234" t="str">
        <f t="shared" si="68"/>
        <v>Sony Pictures Entertainment</v>
      </c>
      <c r="BQ234">
        <f t="shared" si="69"/>
        <v>673996</v>
      </c>
    </row>
    <row r="235" spans="27:69" x14ac:dyDescent="0.2">
      <c r="AA235" t="str">
        <f>'Domestic 2025'!N235</f>
        <v>Focus Features</v>
      </c>
      <c r="AB235">
        <f>'Domestic 2025'!F235</f>
        <v>1290950</v>
      </c>
      <c r="AD235" t="str">
        <f>'Domestic 2024'!J234</f>
        <v>Lyca Productions</v>
      </c>
      <c r="AE235">
        <f>'Domestic 2024'!F234</f>
        <v>1100000</v>
      </c>
      <c r="AG235" t="str">
        <f>'Domestic 2023'!J234</f>
        <v>Magnolia Pictures</v>
      </c>
      <c r="AH235">
        <f>'Domestic 2023'!F234</f>
        <v>667114</v>
      </c>
      <c r="BJ235" t="str">
        <f t="shared" si="64"/>
        <v>NBCUniversal (Comcast)</v>
      </c>
      <c r="BK235">
        <f t="shared" si="65"/>
        <v>1290950</v>
      </c>
      <c r="BM235" t="str">
        <f t="shared" si="66"/>
        <v>Lyca Productions</v>
      </c>
      <c r="BN235">
        <f t="shared" si="67"/>
        <v>1100000</v>
      </c>
      <c r="BP235" t="str">
        <f t="shared" si="68"/>
        <v>Magnolia Pictures</v>
      </c>
      <c r="BQ235">
        <f t="shared" si="69"/>
        <v>667114</v>
      </c>
    </row>
    <row r="236" spans="27:69" x14ac:dyDescent="0.2">
      <c r="AA236" t="str">
        <f>'Domestic 2025'!N236</f>
        <v>Fathom Events</v>
      </c>
      <c r="AB236">
        <f>'Domestic 2025'!F236</f>
        <v>1277505</v>
      </c>
      <c r="AD236" t="str">
        <f>'Domestic 2024'!J235</f>
        <v>Blue Fox Entertai…</v>
      </c>
      <c r="AE236">
        <f>'Domestic 2024'!F235</f>
        <v>1090836</v>
      </c>
      <c r="AG236" t="str">
        <f>'Domestic 2023'!J235</f>
        <v>MUBI</v>
      </c>
      <c r="AH236">
        <f>'Domestic 2023'!F235</f>
        <v>664762</v>
      </c>
      <c r="BJ236" t="str">
        <f t="shared" si="64"/>
        <v>Fathom Events</v>
      </c>
      <c r="BK236">
        <f t="shared" si="65"/>
        <v>1277505</v>
      </c>
      <c r="BM236" t="str">
        <f t="shared" si="66"/>
        <v>Blue Fox Entertainment</v>
      </c>
      <c r="BN236">
        <f t="shared" si="67"/>
        <v>1090836</v>
      </c>
      <c r="BP236" t="str">
        <f t="shared" si="68"/>
        <v>MUBI</v>
      </c>
      <c r="BQ236">
        <f t="shared" si="69"/>
        <v>664762</v>
      </c>
    </row>
    <row r="237" spans="27:69" x14ac:dyDescent="0.2">
      <c r="AA237" t="str">
        <f>'Domestic 2025'!N237</f>
        <v>Roadside Attracti…</v>
      </c>
      <c r="AB237">
        <f>'Domestic 2025'!F237</f>
        <v>1261731</v>
      </c>
      <c r="AD237" t="str">
        <f>'Domestic 2024'!J236</f>
        <v>Sony Pictures</v>
      </c>
      <c r="AE237">
        <f>'Domestic 2024'!F236</f>
        <v>1077048</v>
      </c>
      <c r="AG237" t="str">
        <f>'Domestic 2023'!J236</f>
        <v>Vertical Entertai…</v>
      </c>
      <c r="AH237">
        <f>'Domestic 2023'!F236</f>
        <v>658009</v>
      </c>
      <c r="BJ237" t="str">
        <f t="shared" si="64"/>
        <v>Roadside Attractions</v>
      </c>
      <c r="BK237">
        <f t="shared" si="65"/>
        <v>1261731</v>
      </c>
      <c r="BM237" t="str">
        <f t="shared" si="66"/>
        <v>Sony Pictures Entertainment</v>
      </c>
      <c r="BN237">
        <f t="shared" si="67"/>
        <v>1077048</v>
      </c>
      <c r="BP237" t="str">
        <f t="shared" si="68"/>
        <v>Vertical Entertainment</v>
      </c>
      <c r="BQ237">
        <f t="shared" si="69"/>
        <v>658009</v>
      </c>
    </row>
    <row r="238" spans="27:69" x14ac:dyDescent="0.2">
      <c r="AA238" t="str">
        <f>'Domestic 2025'!N238</f>
        <v>Paramount Pictures</v>
      </c>
      <c r="AB238">
        <f>'Domestic 2025'!F238</f>
        <v>1254410</v>
      </c>
      <c r="AD238" t="str">
        <f>'Domestic 2024'!J237</f>
        <v>GKIDS</v>
      </c>
      <c r="AE238">
        <f>'Domestic 2024'!F237</f>
        <v>1052679</v>
      </c>
      <c r="AG238" t="str">
        <f>'Domestic 2023'!J237</f>
        <v>Warner Bros.</v>
      </c>
      <c r="AH238">
        <f>'Domestic 2023'!F237</f>
        <v>654293</v>
      </c>
      <c r="BJ238" t="str">
        <f t="shared" si="64"/>
        <v>Paramount Skydance</v>
      </c>
      <c r="BK238">
        <f t="shared" si="65"/>
        <v>1254410</v>
      </c>
      <c r="BM238" t="str">
        <f t="shared" si="66"/>
        <v>GKIDS</v>
      </c>
      <c r="BN238">
        <f t="shared" si="67"/>
        <v>1052679</v>
      </c>
      <c r="BP238" t="str">
        <f t="shared" si="68"/>
        <v>Warner Bros. Discovery</v>
      </c>
      <c r="BQ238">
        <f t="shared" si="69"/>
        <v>654293</v>
      </c>
    </row>
    <row r="239" spans="27:69" x14ac:dyDescent="0.2">
      <c r="AA239" t="str">
        <f>'Domestic 2025'!N239</f>
        <v>Briarcliff Entert…</v>
      </c>
      <c r="AB239">
        <f>'Domestic 2025'!F239</f>
        <v>1250703</v>
      </c>
      <c r="AD239" t="str">
        <f>'Domestic 2024'!J238</f>
        <v>Sony Pictures Cla…</v>
      </c>
      <c r="AE239">
        <f>'Domestic 2024'!F238</f>
        <v>1025959</v>
      </c>
      <c r="AG239" t="str">
        <f>'Domestic 2023'!J238</f>
        <v>Magnolia Pictures</v>
      </c>
      <c r="AH239">
        <f>'Domestic 2023'!F238</f>
        <v>648299</v>
      </c>
      <c r="BJ239" t="str">
        <f t="shared" si="64"/>
        <v>Briarcliff Entertainment</v>
      </c>
      <c r="BK239">
        <f t="shared" si="65"/>
        <v>1250703</v>
      </c>
      <c r="BM239" t="str">
        <f t="shared" si="66"/>
        <v>Sony Pictures Entertainment</v>
      </c>
      <c r="BN239">
        <f t="shared" si="67"/>
        <v>1025959</v>
      </c>
      <c r="BP239" t="str">
        <f t="shared" si="68"/>
        <v>Magnolia Pictures</v>
      </c>
      <c r="BQ239">
        <f t="shared" si="69"/>
        <v>648299</v>
      </c>
    </row>
    <row r="240" spans="27:69" x14ac:dyDescent="0.2">
      <c r="AA240" t="str">
        <f>'Domestic 2025'!N240</f>
        <v>Briarcliff Entert…</v>
      </c>
      <c r="AB240">
        <f>'Domestic 2025'!F240</f>
        <v>1236630</v>
      </c>
      <c r="AD240" t="str">
        <f>'Domestic 2024'!J239</f>
        <v>Vertical Entertai…</v>
      </c>
      <c r="AE240">
        <f>'Domestic 2024'!F239</f>
        <v>1023984</v>
      </c>
      <c r="AG240" t="str">
        <f>'Domestic 2023'!J239</f>
        <v>Universal</v>
      </c>
      <c r="AH240">
        <f>'Domestic 2023'!F239</f>
        <v>632273</v>
      </c>
      <c r="BJ240" t="str">
        <f t="shared" si="64"/>
        <v>Briarcliff Entertainment</v>
      </c>
      <c r="BK240">
        <f t="shared" si="65"/>
        <v>1236630</v>
      </c>
      <c r="BM240" t="str">
        <f t="shared" si="66"/>
        <v>Vertical Entertainment</v>
      </c>
      <c r="BN240">
        <f t="shared" si="67"/>
        <v>1023984</v>
      </c>
      <c r="BP240" t="str">
        <f t="shared" si="68"/>
        <v>NBCUniversal (Comcast)</v>
      </c>
      <c r="BQ240">
        <f t="shared" si="69"/>
        <v>632273</v>
      </c>
    </row>
    <row r="241" spans="27:69" x14ac:dyDescent="0.2">
      <c r="AA241" t="str">
        <f>'Domestic 2025'!N241</f>
        <v>GKIDS</v>
      </c>
      <c r="AB241">
        <f>'Domestic 2025'!F241</f>
        <v>1223881</v>
      </c>
      <c r="AD241" t="str">
        <f>'Domestic 2024'!J240</f>
        <v>Bleecker Street</v>
      </c>
      <c r="AE241">
        <f>'Domestic 2024'!F240</f>
        <v>1008662</v>
      </c>
      <c r="AG241" t="str">
        <f>'Domestic 2023'!J240</f>
        <v>Janus Films</v>
      </c>
      <c r="AH241">
        <f>'Domestic 2023'!F240</f>
        <v>629087</v>
      </c>
      <c r="BJ241" t="str">
        <f t="shared" si="64"/>
        <v>GKIDS</v>
      </c>
      <c r="BK241">
        <f t="shared" si="65"/>
        <v>1223881</v>
      </c>
      <c r="BM241" t="str">
        <f t="shared" si="66"/>
        <v>Bleecker Street</v>
      </c>
      <c r="BN241">
        <f t="shared" si="67"/>
        <v>1008662</v>
      </c>
      <c r="BP241" t="str">
        <f t="shared" si="68"/>
        <v>Janus Films</v>
      </c>
      <c r="BQ241">
        <f t="shared" si="69"/>
        <v>629087</v>
      </c>
    </row>
    <row r="242" spans="27:69" x14ac:dyDescent="0.2">
      <c r="AA242" t="str">
        <f>'Domestic 2025'!N242</f>
        <v>GKIDS</v>
      </c>
      <c r="AB242">
        <f>'Domestic 2025'!F242</f>
        <v>1188074</v>
      </c>
      <c r="AD242" t="str">
        <f>'Domestic 2024'!J241</f>
        <v>Neon</v>
      </c>
      <c r="AE242">
        <f>'Domestic 2024'!F241</f>
        <v>1004503</v>
      </c>
      <c r="AG242" t="str">
        <f>'Domestic 2023'!J241</f>
        <v>IFC Films</v>
      </c>
      <c r="AH242">
        <f>'Domestic 2023'!F241</f>
        <v>629049</v>
      </c>
      <c r="BJ242" t="str">
        <f t="shared" si="64"/>
        <v>GKIDS</v>
      </c>
      <c r="BK242">
        <f t="shared" si="65"/>
        <v>1188074</v>
      </c>
      <c r="BM242" t="str">
        <f t="shared" si="66"/>
        <v>Neon</v>
      </c>
      <c r="BN242">
        <f t="shared" si="67"/>
        <v>1004503</v>
      </c>
      <c r="BP242" t="str">
        <f t="shared" si="68"/>
        <v>IFC Films</v>
      </c>
      <c r="BQ242">
        <f t="shared" si="69"/>
        <v>629049</v>
      </c>
    </row>
    <row r="243" spans="27:69" x14ac:dyDescent="0.2">
      <c r="AA243" t="str">
        <f>'Domestic 2025'!N243</f>
        <v>Briarcliff Entert…</v>
      </c>
      <c r="AB243">
        <f>'Domestic 2025'!F243</f>
        <v>1166243</v>
      </c>
      <c r="AD243" t="str">
        <f>'Domestic 2024'!J242</f>
        <v>Sony Pictures</v>
      </c>
      <c r="AE243">
        <f>'Domestic 2024'!F242</f>
        <v>990282</v>
      </c>
      <c r="AG243" t="str">
        <f>'Domestic 2023'!J242</f>
        <v>Fathom Events</v>
      </c>
      <c r="AH243">
        <f>'Domestic 2023'!F242</f>
        <v>609605</v>
      </c>
      <c r="BJ243" t="str">
        <f t="shared" si="64"/>
        <v>Briarcliff Entertainment</v>
      </c>
      <c r="BK243">
        <f t="shared" si="65"/>
        <v>1166243</v>
      </c>
      <c r="BM243" t="str">
        <f t="shared" si="66"/>
        <v>Sony Pictures Entertainment</v>
      </c>
      <c r="BN243">
        <f t="shared" si="67"/>
        <v>990282</v>
      </c>
      <c r="BP243" t="str">
        <f t="shared" si="68"/>
        <v>Fathom Events</v>
      </c>
      <c r="BQ243">
        <f t="shared" si="69"/>
        <v>609605</v>
      </c>
    </row>
    <row r="244" spans="27:69" x14ac:dyDescent="0.2">
      <c r="AA244" t="str">
        <f>'Domestic 2025'!N244</f>
        <v>Focus Features</v>
      </c>
      <c r="AB244">
        <f>'Domestic 2025'!F244</f>
        <v>1161830</v>
      </c>
      <c r="AD244" t="str">
        <f>'Domestic 2024'!J243</f>
        <v>Sony Pictures Cla…</v>
      </c>
      <c r="AE244">
        <f>'Domestic 2024'!F243</f>
        <v>987845</v>
      </c>
      <c r="AG244" t="str">
        <f>'Domestic 2023'!J243</f>
        <v>A24</v>
      </c>
      <c r="AH244">
        <f>'Domestic 2023'!F243</f>
        <v>609419</v>
      </c>
      <c r="BJ244" t="str">
        <f t="shared" si="64"/>
        <v>NBCUniversal (Comcast)</v>
      </c>
      <c r="BK244">
        <f t="shared" si="65"/>
        <v>1161830</v>
      </c>
      <c r="BM244" t="str">
        <f t="shared" si="66"/>
        <v>Sony Pictures Entertainment</v>
      </c>
      <c r="BN244">
        <f t="shared" si="67"/>
        <v>987845</v>
      </c>
      <c r="BP244" t="str">
        <f t="shared" si="68"/>
        <v>A24</v>
      </c>
      <c r="BQ244">
        <f t="shared" si="69"/>
        <v>609419</v>
      </c>
    </row>
    <row r="245" spans="27:69" x14ac:dyDescent="0.2">
      <c r="AA245" t="str">
        <f>'Domestic 2025'!N245</f>
        <v>MUBI</v>
      </c>
      <c r="AB245">
        <f>'Domestic 2025'!F245</f>
        <v>1137741</v>
      </c>
      <c r="AD245" t="str">
        <f>'Domestic 2024'!J244</f>
        <v>Warner Bros.</v>
      </c>
      <c r="AE245">
        <f>'Domestic 2024'!F244</f>
        <v>987420</v>
      </c>
      <c r="AG245" t="str">
        <f>'Domestic 2023'!J244</f>
        <v>Oscilloscope Pict…</v>
      </c>
      <c r="AH245">
        <f>'Domestic 2023'!F244</f>
        <v>608599</v>
      </c>
      <c r="BJ245" t="str">
        <f t="shared" si="64"/>
        <v>MUBI</v>
      </c>
      <c r="BK245">
        <f t="shared" si="65"/>
        <v>1137741</v>
      </c>
      <c r="BM245" t="str">
        <f t="shared" si="66"/>
        <v>Warner Bros. Discovery</v>
      </c>
      <c r="BN245">
        <f t="shared" si="67"/>
        <v>987420</v>
      </c>
      <c r="BP245" t="str">
        <f t="shared" si="68"/>
        <v>Oscilloscope Pict…</v>
      </c>
      <c r="BQ245">
        <f t="shared" si="69"/>
        <v>608599</v>
      </c>
    </row>
    <row r="246" spans="27:69" x14ac:dyDescent="0.2">
      <c r="AA246" t="str">
        <f>'Domestic 2025'!N246</f>
        <v>Fathom Events</v>
      </c>
      <c r="AB246">
        <f>'Domestic 2025'!F246</f>
        <v>1113472</v>
      </c>
      <c r="AD246" t="str">
        <f>'Domestic 2024'!J245</f>
        <v>Jio Studios</v>
      </c>
      <c r="AE246">
        <f>'Domestic 2024'!F245</f>
        <v>980649</v>
      </c>
      <c r="AG246" t="str">
        <f>'Domestic 2023'!J245</f>
        <v>Fathom Events</v>
      </c>
      <c r="AH246">
        <f>'Domestic 2023'!F245</f>
        <v>601490</v>
      </c>
      <c r="BJ246" t="str">
        <f t="shared" si="64"/>
        <v>Fathom Events</v>
      </c>
      <c r="BK246">
        <f t="shared" si="65"/>
        <v>1113472</v>
      </c>
      <c r="BM246" t="str">
        <f t="shared" si="66"/>
        <v>Jio Studios</v>
      </c>
      <c r="BN246">
        <f t="shared" si="67"/>
        <v>980649</v>
      </c>
      <c r="BP246" t="str">
        <f t="shared" si="68"/>
        <v>Fathom Events</v>
      </c>
      <c r="BQ246">
        <f t="shared" si="69"/>
        <v>601490</v>
      </c>
    </row>
    <row r="247" spans="27:69" x14ac:dyDescent="0.2">
      <c r="AA247" t="str">
        <f>'Domestic 2025'!N247</f>
        <v>MUBI</v>
      </c>
      <c r="AB247">
        <f>'Domestic 2025'!F247</f>
        <v>1104490</v>
      </c>
      <c r="AD247" t="str">
        <f>'Domestic 2024'!J246</f>
        <v>Universal</v>
      </c>
      <c r="AE247">
        <f>'Domestic 2024'!F246</f>
        <v>977905</v>
      </c>
      <c r="AG247" t="str">
        <f>'Domestic 2023'!J246</f>
        <v>Iconic Releasing</v>
      </c>
      <c r="AH247">
        <f>'Domestic 2023'!F246</f>
        <v>580000</v>
      </c>
      <c r="BJ247" t="str">
        <f t="shared" si="64"/>
        <v>MUBI</v>
      </c>
      <c r="BK247">
        <f t="shared" si="65"/>
        <v>1104490</v>
      </c>
      <c r="BM247" t="str">
        <f t="shared" si="66"/>
        <v>NBCUniversal (Comcast)</v>
      </c>
      <c r="BN247">
        <f t="shared" si="67"/>
        <v>977905</v>
      </c>
      <c r="BP247" t="str">
        <f t="shared" si="68"/>
        <v>Iconic Releasing</v>
      </c>
      <c r="BQ247">
        <f t="shared" si="69"/>
        <v>580000</v>
      </c>
    </row>
    <row r="248" spans="27:69" x14ac:dyDescent="0.2">
      <c r="AA248" t="str">
        <f>'Domestic 2025'!N248</f>
        <v>A24</v>
      </c>
      <c r="AB248">
        <f>'Domestic 2025'!F248</f>
        <v>1101149</v>
      </c>
      <c r="AD248" t="str">
        <f>'Domestic 2024'!J247</f>
        <v>Warner Bros.</v>
      </c>
      <c r="AE248">
        <f>'Domestic 2024'!F247</f>
        <v>969445</v>
      </c>
      <c r="AG248" t="str">
        <f>'Domestic 2023'!J247</f>
        <v>Fathom Events</v>
      </c>
      <c r="AH248">
        <f>'Domestic 2023'!F247</f>
        <v>578323</v>
      </c>
      <c r="BJ248" t="str">
        <f t="shared" si="64"/>
        <v>A24</v>
      </c>
      <c r="BK248">
        <f t="shared" si="65"/>
        <v>1101149</v>
      </c>
      <c r="BM248" t="str">
        <f t="shared" si="66"/>
        <v>Warner Bros. Discovery</v>
      </c>
      <c r="BN248">
        <f t="shared" si="67"/>
        <v>969445</v>
      </c>
      <c r="BP248" t="str">
        <f t="shared" si="68"/>
        <v>Fathom Events</v>
      </c>
      <c r="BQ248">
        <f t="shared" si="69"/>
        <v>578323</v>
      </c>
    </row>
    <row r="249" spans="27:69" x14ac:dyDescent="0.2">
      <c r="AA249" t="str">
        <f>'Domestic 2025'!N249</f>
        <v>Fathom Events</v>
      </c>
      <c r="AB249">
        <f>'Domestic 2025'!F249</f>
        <v>1097418</v>
      </c>
      <c r="AD249" t="str">
        <f>'Domestic 2024'!J248</f>
        <v>Sony Pictures</v>
      </c>
      <c r="AE249">
        <f>'Domestic 2024'!F248</f>
        <v>946483</v>
      </c>
      <c r="AG249" t="str">
        <f>'Domestic 2023'!J248</f>
        <v>Universal</v>
      </c>
      <c r="AH249">
        <f>'Domestic 2023'!F248</f>
        <v>575555</v>
      </c>
      <c r="BJ249" t="str">
        <f t="shared" si="64"/>
        <v>Fathom Events</v>
      </c>
      <c r="BK249">
        <f t="shared" si="65"/>
        <v>1097418</v>
      </c>
      <c r="BM249" t="str">
        <f t="shared" si="66"/>
        <v>Sony Pictures Entertainment</v>
      </c>
      <c r="BN249">
        <f t="shared" si="67"/>
        <v>946483</v>
      </c>
      <c r="BP249" t="str">
        <f t="shared" si="68"/>
        <v>NBCUniversal (Comcast)</v>
      </c>
      <c r="BQ249">
        <f t="shared" si="69"/>
        <v>575555</v>
      </c>
    </row>
    <row r="250" spans="27:69" x14ac:dyDescent="0.2">
      <c r="AA250" t="str">
        <f>'Domestic 2025'!N250</f>
        <v>Iconic Releasing</v>
      </c>
      <c r="AB250">
        <f>'Domestic 2025'!F250</f>
        <v>1093805</v>
      </c>
      <c r="AD250" t="str">
        <f>'Domestic 2024'!J249</f>
        <v>Walt Disney</v>
      </c>
      <c r="AE250">
        <f>'Domestic 2024'!F249</f>
        <v>946154</v>
      </c>
      <c r="AG250" t="str">
        <f>'Domestic 2023'!J249</f>
        <v>Fathom Events</v>
      </c>
      <c r="AH250">
        <f>'Domestic 2023'!F249</f>
        <v>567563</v>
      </c>
      <c r="BJ250" t="str">
        <f t="shared" si="64"/>
        <v>Iconic Releasing</v>
      </c>
      <c r="BK250">
        <f t="shared" si="65"/>
        <v>1093805</v>
      </c>
      <c r="BM250" t="str">
        <f t="shared" si="66"/>
        <v>The Walt Disney Company</v>
      </c>
      <c r="BN250">
        <f t="shared" si="67"/>
        <v>946154</v>
      </c>
      <c r="BP250" t="str">
        <f t="shared" si="68"/>
        <v>Fathom Events</v>
      </c>
      <c r="BQ250">
        <f t="shared" si="69"/>
        <v>567563</v>
      </c>
    </row>
    <row r="251" spans="27:69" x14ac:dyDescent="0.2">
      <c r="AA251" t="str">
        <f>'Domestic 2025'!N251</f>
        <v>RLJ Entertainment</v>
      </c>
      <c r="AB251">
        <f>'Domestic 2025'!F251</f>
        <v>1083743</v>
      </c>
      <c r="AD251" t="str">
        <f>'Domestic 2024'!J250</f>
        <v>Neon</v>
      </c>
      <c r="AE251">
        <f>'Domestic 2024'!F250</f>
        <v>875215</v>
      </c>
      <c r="AG251" t="str">
        <f>'Domestic 2023'!J250</f>
        <v>Sony Pictures Cla…</v>
      </c>
      <c r="AH251">
        <f>'Domestic 2023'!F250</f>
        <v>559820</v>
      </c>
      <c r="BJ251" t="str">
        <f t="shared" si="64"/>
        <v>RLJ Entertainment</v>
      </c>
      <c r="BK251">
        <f t="shared" si="65"/>
        <v>1083743</v>
      </c>
      <c r="BM251" t="str">
        <f t="shared" si="66"/>
        <v>Neon</v>
      </c>
      <c r="BN251">
        <f t="shared" si="67"/>
        <v>875215</v>
      </c>
      <c r="BP251" t="str">
        <f t="shared" si="68"/>
        <v>Sony Pictures Entertainment</v>
      </c>
      <c r="BQ251">
        <f t="shared" si="69"/>
        <v>559820</v>
      </c>
    </row>
    <row r="252" spans="27:69" x14ac:dyDescent="0.2">
      <c r="AA252" t="str">
        <f>'Domestic 2025'!N252</f>
        <v>Focus Features</v>
      </c>
      <c r="AB252">
        <f>'Domestic 2025'!F252</f>
        <v>1068055</v>
      </c>
      <c r="AD252" t="str">
        <f>'Domestic 2024'!J251</f>
        <v>Fathom Events</v>
      </c>
      <c r="AE252">
        <f>'Domestic 2024'!F251</f>
        <v>858030</v>
      </c>
      <c r="AG252" t="str">
        <f>'Domestic 2023'!J251</f>
        <v>Fathom Events</v>
      </c>
      <c r="AH252">
        <f>'Domestic 2023'!F251</f>
        <v>558600</v>
      </c>
      <c r="BJ252" t="str">
        <f t="shared" si="64"/>
        <v>NBCUniversal (Comcast)</v>
      </c>
      <c r="BK252">
        <f t="shared" si="65"/>
        <v>1068055</v>
      </c>
      <c r="BM252" t="str">
        <f t="shared" si="66"/>
        <v>Fathom Events</v>
      </c>
      <c r="BN252">
        <f t="shared" si="67"/>
        <v>858030</v>
      </c>
      <c r="BP252" t="str">
        <f t="shared" si="68"/>
        <v>Fathom Events</v>
      </c>
      <c r="BQ252">
        <f t="shared" si="69"/>
        <v>558600</v>
      </c>
    </row>
    <row r="253" spans="27:69" x14ac:dyDescent="0.2">
      <c r="AA253" t="str">
        <f>'Domestic 2025'!N253</f>
        <v>Oscilloscope Pict…</v>
      </c>
      <c r="AB253">
        <f>'Domestic 2025'!F253</f>
        <v>1066592</v>
      </c>
      <c r="AD253" t="str">
        <f>'Domestic 2024'!J252</f>
        <v>Trafalgar Releasi…</v>
      </c>
      <c r="AE253">
        <f>'Domestic 2024'!F252</f>
        <v>845370</v>
      </c>
      <c r="AG253" t="str">
        <f>'Domestic 2023'!J252</f>
        <v>Focus Features</v>
      </c>
      <c r="AH253">
        <f>'Domestic 2023'!F252</f>
        <v>556585</v>
      </c>
      <c r="BJ253" t="str">
        <f t="shared" si="64"/>
        <v>Oscilloscope Pict…</v>
      </c>
      <c r="BK253">
        <f t="shared" si="65"/>
        <v>1066592</v>
      </c>
      <c r="BM253" t="str">
        <f t="shared" si="66"/>
        <v>Trafalgar Releasing</v>
      </c>
      <c r="BN253">
        <f t="shared" si="67"/>
        <v>845370</v>
      </c>
      <c r="BP253" t="str">
        <f t="shared" si="68"/>
        <v>NBCUniversal (Comcast)</v>
      </c>
      <c r="BQ253">
        <f t="shared" si="69"/>
        <v>556585</v>
      </c>
    </row>
    <row r="254" spans="27:69" x14ac:dyDescent="0.2">
      <c r="AA254" t="str">
        <f>'Domestic 2025'!N254</f>
        <v>Variance Films</v>
      </c>
      <c r="AB254">
        <f>'Domestic 2025'!F254</f>
        <v>1039440</v>
      </c>
      <c r="AD254" t="str">
        <f>'Domestic 2024'!J253</f>
        <v>Sony Pictures Cla…</v>
      </c>
      <c r="AE254">
        <f>'Domestic 2024'!F253</f>
        <v>841503</v>
      </c>
      <c r="AG254" t="str">
        <f>'Domestic 2023'!J253</f>
        <v>MUBI</v>
      </c>
      <c r="AH254">
        <f>'Domestic 2023'!F253</f>
        <v>551611</v>
      </c>
      <c r="BJ254" t="str">
        <f t="shared" si="64"/>
        <v>Variance Films</v>
      </c>
      <c r="BK254">
        <f t="shared" si="65"/>
        <v>1039440</v>
      </c>
      <c r="BM254" t="str">
        <f t="shared" si="66"/>
        <v>Sony Pictures Entertainment</v>
      </c>
      <c r="BN254">
        <f t="shared" si="67"/>
        <v>841503</v>
      </c>
      <c r="BP254" t="str">
        <f t="shared" si="68"/>
        <v>MUBI</v>
      </c>
      <c r="BQ254">
        <f t="shared" si="69"/>
        <v>551611</v>
      </c>
    </row>
    <row r="255" spans="27:69" x14ac:dyDescent="0.2">
      <c r="AA255" t="str">
        <f>'Domestic 2025'!N255</f>
        <v>Bleecker Street</v>
      </c>
      <c r="AB255">
        <f>'Domestic 2025'!F255</f>
        <v>1035184</v>
      </c>
      <c r="AD255" t="str">
        <f>'Domestic 2024'!J254</f>
        <v>Janus Films</v>
      </c>
      <c r="AE255">
        <f>'Domestic 2024'!F254</f>
        <v>831685</v>
      </c>
      <c r="AG255" t="str">
        <f>'Domestic 2023'!J254</f>
        <v>IFC Films</v>
      </c>
      <c r="AH255">
        <f>'Domestic 2023'!F254</f>
        <v>546626</v>
      </c>
      <c r="BJ255" t="str">
        <f t="shared" si="64"/>
        <v>Bleecker Street</v>
      </c>
      <c r="BK255">
        <f t="shared" si="65"/>
        <v>1035184</v>
      </c>
      <c r="BM255" t="str">
        <f t="shared" si="66"/>
        <v>Janus Films</v>
      </c>
      <c r="BN255">
        <f t="shared" si="67"/>
        <v>831685</v>
      </c>
      <c r="BP255" t="str">
        <f t="shared" si="68"/>
        <v>IFC Films</v>
      </c>
      <c r="BQ255">
        <f t="shared" si="69"/>
        <v>546626</v>
      </c>
    </row>
    <row r="256" spans="27:69" x14ac:dyDescent="0.2">
      <c r="AA256" t="str">
        <f>'Domestic 2025'!N256</f>
        <v>Sony Pictures Cla…</v>
      </c>
      <c r="AB256">
        <f>'Domestic 2025'!F256</f>
        <v>1030557</v>
      </c>
      <c r="AD256" t="str">
        <f>'Domestic 2024'!J255</f>
        <v>Sony Pictures</v>
      </c>
      <c r="AE256">
        <f>'Domestic 2024'!F255</f>
        <v>830407</v>
      </c>
      <c r="AG256" t="str">
        <f>'Domestic 2023'!J255</f>
        <v>Variance Films</v>
      </c>
      <c r="AH256">
        <f>'Domestic 2023'!F255</f>
        <v>542214</v>
      </c>
      <c r="BJ256" t="str">
        <f t="shared" si="64"/>
        <v>Sony Pictures Entertainment</v>
      </c>
      <c r="BK256">
        <f t="shared" si="65"/>
        <v>1030557</v>
      </c>
      <c r="BM256" t="str">
        <f t="shared" si="66"/>
        <v>Sony Pictures Entertainment</v>
      </c>
      <c r="BN256">
        <f t="shared" si="67"/>
        <v>830407</v>
      </c>
      <c r="BP256" t="str">
        <f t="shared" si="68"/>
        <v>Variance Films</v>
      </c>
      <c r="BQ256">
        <f t="shared" si="69"/>
        <v>542214</v>
      </c>
    </row>
    <row r="257" spans="27:69" x14ac:dyDescent="0.2">
      <c r="AA257" t="str">
        <f>'Domestic 2025'!N257</f>
        <v>AMSI Entertainment</v>
      </c>
      <c r="AB257">
        <f>'Domestic 2025'!F257</f>
        <v>1022559</v>
      </c>
      <c r="AD257" t="str">
        <f>'Domestic 2024'!J256</f>
        <v>IFC Films</v>
      </c>
      <c r="AE257">
        <f>'Domestic 2024'!F256</f>
        <v>828919</v>
      </c>
      <c r="AG257" t="str">
        <f>'Domestic 2023'!J256</f>
        <v>Briarcliff Entert…</v>
      </c>
      <c r="AH257">
        <f>'Domestic 2023'!F256</f>
        <v>541633</v>
      </c>
      <c r="BJ257" t="str">
        <f t="shared" si="64"/>
        <v>AMSI Entertainment</v>
      </c>
      <c r="BK257">
        <f t="shared" si="65"/>
        <v>1022559</v>
      </c>
      <c r="BM257" t="str">
        <f t="shared" si="66"/>
        <v>IFC Films</v>
      </c>
      <c r="BN257">
        <f t="shared" si="67"/>
        <v>828919</v>
      </c>
      <c r="BP257" t="str">
        <f t="shared" si="68"/>
        <v>Briarcliff Entertainment</v>
      </c>
      <c r="BQ257">
        <f t="shared" si="69"/>
        <v>541633</v>
      </c>
    </row>
    <row r="258" spans="27:69" x14ac:dyDescent="0.2">
      <c r="AA258" t="str">
        <f>'Domestic 2025'!N258</f>
        <v>Fathom Entertainm…</v>
      </c>
      <c r="AB258">
        <f>'Domestic 2025'!F258</f>
        <v>1010763</v>
      </c>
      <c r="AD258" t="str">
        <f>'Domestic 2024'!J257</f>
        <v>A24</v>
      </c>
      <c r="AE258">
        <f>'Domestic 2024'!F257</f>
        <v>807682</v>
      </c>
      <c r="AG258" t="str">
        <f>'Domestic 2023'!J257</f>
        <v>IFC Films</v>
      </c>
      <c r="AH258">
        <f>'Domestic 2023'!F257</f>
        <v>538551</v>
      </c>
      <c r="BJ258" t="str">
        <f t="shared" si="64"/>
        <v>Fathom Entertainment</v>
      </c>
      <c r="BK258">
        <f t="shared" si="65"/>
        <v>1010763</v>
      </c>
      <c r="BM258" t="str">
        <f t="shared" si="66"/>
        <v>A24</v>
      </c>
      <c r="BN258">
        <f t="shared" si="67"/>
        <v>807682</v>
      </c>
      <c r="BP258" t="str">
        <f t="shared" si="68"/>
        <v>IFC Films</v>
      </c>
      <c r="BQ258">
        <f t="shared" si="69"/>
        <v>538551</v>
      </c>
    </row>
    <row r="259" spans="27:69" x14ac:dyDescent="0.2">
      <c r="AA259" t="str">
        <f>'Domestic 2025'!N259</f>
        <v>Fathom Entertainm…</v>
      </c>
      <c r="AB259">
        <f>'Domestic 2025'!F259</f>
        <v>1005224</v>
      </c>
      <c r="AD259" t="str">
        <f>'Domestic 2024'!J258</f>
        <v>Sony Pictures Cla…</v>
      </c>
      <c r="AE259">
        <f>'Domestic 2024'!F258</f>
        <v>800934</v>
      </c>
      <c r="AG259" t="str">
        <f>'Domestic 2023'!J258</f>
        <v>Neon</v>
      </c>
      <c r="AH259">
        <f>'Domestic 2023'!F258</f>
        <v>535201</v>
      </c>
      <c r="BJ259" t="str">
        <f t="shared" ref="BJ259:BJ322" si="70">IFERROR(VLOOKUP(IFERROR(VLOOKUP(AA259,$T:$U,2,0),AA259),$V:$W,2,0),IFERROR(VLOOKUP(AA259,$T:$U,2,0),AA259))</f>
        <v>Fathom Entertainment</v>
      </c>
      <c r="BK259">
        <f t="shared" ref="BK259:BK322" si="71">AB259</f>
        <v>1005224</v>
      </c>
      <c r="BM259" t="str">
        <f t="shared" ref="BM259:BM322" si="72">IFERROR(VLOOKUP(IFERROR(VLOOKUP(AD259,$T:$U,2,0),AD259),$V:$W,2,0),IFERROR(VLOOKUP(AD259,$T:$U,2,0),AD259))</f>
        <v>Sony Pictures Entertainment</v>
      </c>
      <c r="BN259">
        <f t="shared" ref="BN259:BN322" si="73">AE259</f>
        <v>800934</v>
      </c>
      <c r="BP259" t="str">
        <f t="shared" ref="BP259:BP322" si="74">IFERROR(VLOOKUP(IFERROR(VLOOKUP(AG259,$T:$U,2,0),AG259),$V:$W,2,0),IFERROR(VLOOKUP(AG259,$T:$U,2,0),AG259))</f>
        <v>Neon</v>
      </c>
      <c r="BQ259">
        <f t="shared" ref="BQ259:BQ322" si="75">AH259</f>
        <v>535201</v>
      </c>
    </row>
    <row r="260" spans="27:69" x14ac:dyDescent="0.2">
      <c r="AA260" t="str">
        <f>'Domestic 2025'!N260</f>
        <v>Roadside Attracti…</v>
      </c>
      <c r="AB260">
        <f>'Domestic 2025'!F260</f>
        <v>996456</v>
      </c>
      <c r="AD260" t="str">
        <f>'Domestic 2024'!J259</f>
        <v>A24</v>
      </c>
      <c r="AE260">
        <f>'Domestic 2024'!F259</f>
        <v>793638</v>
      </c>
      <c r="AG260" t="str">
        <f>'Domestic 2023'!J259</f>
        <v>20th Century Fox</v>
      </c>
      <c r="AH260">
        <f>'Domestic 2023'!F259</f>
        <v>520104</v>
      </c>
      <c r="BJ260" t="str">
        <f t="shared" si="70"/>
        <v>Roadside Attractions</v>
      </c>
      <c r="BK260">
        <f t="shared" si="71"/>
        <v>996456</v>
      </c>
      <c r="BM260" t="str">
        <f t="shared" si="72"/>
        <v>A24</v>
      </c>
      <c r="BN260">
        <f t="shared" si="73"/>
        <v>793638</v>
      </c>
      <c r="BP260" t="str">
        <f t="shared" si="74"/>
        <v>The Walt Disney Company</v>
      </c>
      <c r="BQ260">
        <f t="shared" si="75"/>
        <v>520104</v>
      </c>
    </row>
    <row r="261" spans="27:69" x14ac:dyDescent="0.2">
      <c r="AA261" t="str">
        <f>'Domestic 2025'!N261</f>
        <v>Walt Disney</v>
      </c>
      <c r="AB261">
        <f>'Domestic 2025'!F261</f>
        <v>962106</v>
      </c>
      <c r="AD261" t="str">
        <f>'Domestic 2024'!J260</f>
        <v>Oscilloscope Pict…</v>
      </c>
      <c r="AE261">
        <f>'Domestic 2024'!F260</f>
        <v>790134</v>
      </c>
      <c r="AG261" t="str">
        <f>'Domestic 2023'!J260</f>
        <v>Warner Bros.</v>
      </c>
      <c r="AH261">
        <f>'Domestic 2023'!F260</f>
        <v>514544</v>
      </c>
      <c r="BJ261" t="str">
        <f t="shared" si="70"/>
        <v>The Walt Disney Company</v>
      </c>
      <c r="BK261">
        <f t="shared" si="71"/>
        <v>962106</v>
      </c>
      <c r="BM261" t="str">
        <f t="shared" si="72"/>
        <v>Oscilloscope Pict…</v>
      </c>
      <c r="BN261">
        <f t="shared" si="73"/>
        <v>790134</v>
      </c>
      <c r="BP261" t="str">
        <f t="shared" si="74"/>
        <v>Warner Bros. Discovery</v>
      </c>
      <c r="BQ261">
        <f t="shared" si="75"/>
        <v>514544</v>
      </c>
    </row>
    <row r="262" spans="27:69" x14ac:dyDescent="0.2">
      <c r="AA262" t="str">
        <f>'Domestic 2025'!N262</f>
        <v>Warner Bros.</v>
      </c>
      <c r="AB262">
        <f>'Domestic 2025'!F262</f>
        <v>960962</v>
      </c>
      <c r="AD262" t="str">
        <f>'Domestic 2024'!J261</f>
        <v>IFC Films</v>
      </c>
      <c r="AE262">
        <f>'Domestic 2024'!F261</f>
        <v>789226</v>
      </c>
      <c r="AG262" t="str">
        <f>'Domestic 2023'!J261</f>
        <v>Sony Pictures Cla…</v>
      </c>
      <c r="AH262">
        <f>'Domestic 2023'!F261</f>
        <v>503992</v>
      </c>
      <c r="BJ262" t="str">
        <f t="shared" si="70"/>
        <v>Warner Bros. Discovery</v>
      </c>
      <c r="BK262">
        <f t="shared" si="71"/>
        <v>960962</v>
      </c>
      <c r="BM262" t="str">
        <f t="shared" si="72"/>
        <v>IFC Films</v>
      </c>
      <c r="BN262">
        <f t="shared" si="73"/>
        <v>789226</v>
      </c>
      <c r="BP262" t="str">
        <f t="shared" si="74"/>
        <v>Sony Pictures Entertainment</v>
      </c>
      <c r="BQ262">
        <f t="shared" si="75"/>
        <v>503992</v>
      </c>
    </row>
    <row r="263" spans="27:69" x14ac:dyDescent="0.2">
      <c r="AA263" t="str">
        <f>'Domestic 2025'!N263</f>
        <v>Warner Bros.</v>
      </c>
      <c r="AB263">
        <f>'Domestic 2025'!F263</f>
        <v>940479</v>
      </c>
      <c r="AD263" t="str">
        <f>'Domestic 2024'!J262</f>
        <v>Vertical Entertai…</v>
      </c>
      <c r="AE263">
        <f>'Domestic 2024'!F262</f>
        <v>745643</v>
      </c>
      <c r="AG263" t="str">
        <f>'Domestic 2023'!J262</f>
        <v>Vertical Entertai…</v>
      </c>
      <c r="AH263">
        <f>'Domestic 2023'!F262</f>
        <v>503378</v>
      </c>
      <c r="BJ263" t="str">
        <f t="shared" si="70"/>
        <v>Warner Bros. Discovery</v>
      </c>
      <c r="BK263">
        <f t="shared" si="71"/>
        <v>940479</v>
      </c>
      <c r="BM263" t="str">
        <f t="shared" si="72"/>
        <v>Vertical Entertainment</v>
      </c>
      <c r="BN263">
        <f t="shared" si="73"/>
        <v>745643</v>
      </c>
      <c r="BP263" t="str">
        <f t="shared" si="74"/>
        <v>Vertical Entertainment</v>
      </c>
      <c r="BQ263">
        <f t="shared" si="75"/>
        <v>503378</v>
      </c>
    </row>
    <row r="264" spans="27:69" x14ac:dyDescent="0.2">
      <c r="AA264" t="str">
        <f>'Domestic 2025'!N264</f>
        <v>Trafalgar Releasi…</v>
      </c>
      <c r="AB264">
        <f>'Domestic 2025'!F264</f>
        <v>939173</v>
      </c>
      <c r="AD264" t="str">
        <f>'Domestic 2024'!J263</f>
        <v>Paramount Pictures</v>
      </c>
      <c r="AE264">
        <f>'Domestic 2024'!F263</f>
        <v>743327</v>
      </c>
      <c r="AG264" t="str">
        <f>'Domestic 2023'!J263</f>
        <v>Neon</v>
      </c>
      <c r="AH264">
        <f>'Domestic 2023'!F263</f>
        <v>490677</v>
      </c>
      <c r="BJ264" t="str">
        <f t="shared" si="70"/>
        <v>Trafalgar Releasing</v>
      </c>
      <c r="BK264">
        <f t="shared" si="71"/>
        <v>939173</v>
      </c>
      <c r="BM264" t="str">
        <f t="shared" si="72"/>
        <v>Paramount Skydance</v>
      </c>
      <c r="BN264">
        <f t="shared" si="73"/>
        <v>743327</v>
      </c>
      <c r="BP264" t="str">
        <f t="shared" si="74"/>
        <v>Neon</v>
      </c>
      <c r="BQ264">
        <f t="shared" si="75"/>
        <v>490677</v>
      </c>
    </row>
    <row r="265" spans="27:69" x14ac:dyDescent="0.2">
      <c r="AA265" t="str">
        <f>'Domestic 2025'!N265</f>
        <v>Fathom Entertainm…</v>
      </c>
      <c r="AB265">
        <f>'Domestic 2025'!F265</f>
        <v>933800</v>
      </c>
      <c r="AD265" t="str">
        <f>'Domestic 2024'!J264</f>
        <v>Bleecker Street</v>
      </c>
      <c r="AE265">
        <f>'Domestic 2024'!F264</f>
        <v>735739</v>
      </c>
      <c r="AG265" t="str">
        <f>'Domestic 2023'!J264</f>
        <v>Fathom Events</v>
      </c>
      <c r="AH265">
        <f>'Domestic 2023'!F264</f>
        <v>484267</v>
      </c>
      <c r="BJ265" t="str">
        <f t="shared" si="70"/>
        <v>Fathom Entertainment</v>
      </c>
      <c r="BK265">
        <f t="shared" si="71"/>
        <v>933800</v>
      </c>
      <c r="BM265" t="str">
        <f t="shared" si="72"/>
        <v>Bleecker Street</v>
      </c>
      <c r="BN265">
        <f t="shared" si="73"/>
        <v>735739</v>
      </c>
      <c r="BP265" t="str">
        <f t="shared" si="74"/>
        <v>Fathom Events</v>
      </c>
      <c r="BQ265">
        <f t="shared" si="75"/>
        <v>484267</v>
      </c>
    </row>
    <row r="266" spans="27:69" x14ac:dyDescent="0.2">
      <c r="AA266" t="str">
        <f>'Domestic 2025'!N266</f>
        <v>Briarcliff Entert…</v>
      </c>
      <c r="AB266">
        <f>'Domestic 2025'!F266</f>
        <v>916022</v>
      </c>
      <c r="AD266" t="str">
        <f>'Domestic 2024'!J265</f>
        <v>CJ4DPlex</v>
      </c>
      <c r="AE266">
        <f>'Domestic 2024'!F265</f>
        <v>714120</v>
      </c>
      <c r="AG266" t="str">
        <f>'Domestic 2023'!J265</f>
        <v>Freestyle Releasi…</v>
      </c>
      <c r="AH266">
        <f>'Domestic 2023'!F265</f>
        <v>468027</v>
      </c>
      <c r="BJ266" t="str">
        <f t="shared" si="70"/>
        <v>Briarcliff Entertainment</v>
      </c>
      <c r="BK266">
        <f t="shared" si="71"/>
        <v>916022</v>
      </c>
      <c r="BM266" t="str">
        <f t="shared" si="72"/>
        <v>CJ4DPlex</v>
      </c>
      <c r="BN266">
        <f t="shared" si="73"/>
        <v>714120</v>
      </c>
      <c r="BP266" t="str">
        <f t="shared" si="74"/>
        <v>Freestyle Releasi…</v>
      </c>
      <c r="BQ266">
        <f t="shared" si="75"/>
        <v>468027</v>
      </c>
    </row>
    <row r="267" spans="27:69" x14ac:dyDescent="0.2">
      <c r="AA267" t="str">
        <f>'Domestic 2025'!N267</f>
        <v>Vertical Entertai…</v>
      </c>
      <c r="AB267">
        <f>'Domestic 2025'!F267</f>
        <v>911054</v>
      </c>
      <c r="AD267" t="str">
        <f>'Domestic 2024'!J266</f>
        <v>Fathom Events</v>
      </c>
      <c r="AE267">
        <f>'Domestic 2024'!F266</f>
        <v>708379</v>
      </c>
      <c r="AG267" t="str">
        <f>'Domestic 2023'!J266</f>
        <v>A24</v>
      </c>
      <c r="AH267">
        <f>'Domestic 2023'!F266</f>
        <v>463787</v>
      </c>
      <c r="BJ267" t="str">
        <f t="shared" si="70"/>
        <v>Vertical Entertainment</v>
      </c>
      <c r="BK267">
        <f t="shared" si="71"/>
        <v>911054</v>
      </c>
      <c r="BM267" t="str">
        <f t="shared" si="72"/>
        <v>Fathom Events</v>
      </c>
      <c r="BN267">
        <f t="shared" si="73"/>
        <v>708379</v>
      </c>
      <c r="BP267" t="str">
        <f t="shared" si="74"/>
        <v>A24</v>
      </c>
      <c r="BQ267">
        <f t="shared" si="75"/>
        <v>463787</v>
      </c>
    </row>
    <row r="268" spans="27:69" x14ac:dyDescent="0.2">
      <c r="AA268" t="str">
        <f>'Domestic 2025'!N268</f>
        <v>Blue Harbor</v>
      </c>
      <c r="AB268">
        <f>'Domestic 2025'!F268</f>
        <v>908593</v>
      </c>
      <c r="AD268" t="str">
        <f>'Domestic 2024'!J267</f>
        <v>Bleecker Street</v>
      </c>
      <c r="AE268">
        <f>'Domestic 2024'!F267</f>
        <v>703978</v>
      </c>
      <c r="AG268" t="str">
        <f>'Domestic 2023'!J267</f>
        <v>Warner Bros.</v>
      </c>
      <c r="AH268">
        <f>'Domestic 2023'!F267</f>
        <v>463240</v>
      </c>
      <c r="BJ268" t="str">
        <f t="shared" si="70"/>
        <v>Blue Harbor</v>
      </c>
      <c r="BK268">
        <f t="shared" si="71"/>
        <v>908593</v>
      </c>
      <c r="BM268" t="str">
        <f t="shared" si="72"/>
        <v>Bleecker Street</v>
      </c>
      <c r="BN268">
        <f t="shared" si="73"/>
        <v>703978</v>
      </c>
      <c r="BP268" t="str">
        <f t="shared" si="74"/>
        <v>Warner Bros. Discovery</v>
      </c>
      <c r="BQ268">
        <f t="shared" si="75"/>
        <v>463240</v>
      </c>
    </row>
    <row r="269" spans="27:69" x14ac:dyDescent="0.2">
      <c r="AA269" t="str">
        <f>'Domestic 2025'!N269</f>
        <v>Neon</v>
      </c>
      <c r="AB269">
        <f>'Domestic 2025'!F269</f>
        <v>892808</v>
      </c>
      <c r="AD269" t="str">
        <f>'Domestic 2024'!J268</f>
        <v>IFC Films</v>
      </c>
      <c r="AE269">
        <f>'Domestic 2024'!F268</f>
        <v>697229</v>
      </c>
      <c r="AG269" t="str">
        <f>'Domestic 2023'!J268</f>
        <v>Sony Pictures Cla…</v>
      </c>
      <c r="AH269">
        <f>'Domestic 2023'!F268</f>
        <v>451549</v>
      </c>
      <c r="BJ269" t="str">
        <f t="shared" si="70"/>
        <v>Neon</v>
      </c>
      <c r="BK269">
        <f t="shared" si="71"/>
        <v>892808</v>
      </c>
      <c r="BM269" t="str">
        <f t="shared" si="72"/>
        <v>IFC Films</v>
      </c>
      <c r="BN269">
        <f t="shared" si="73"/>
        <v>697229</v>
      </c>
      <c r="BP269" t="str">
        <f t="shared" si="74"/>
        <v>Sony Pictures Entertainment</v>
      </c>
      <c r="BQ269">
        <f t="shared" si="75"/>
        <v>451549</v>
      </c>
    </row>
    <row r="270" spans="27:69" x14ac:dyDescent="0.2">
      <c r="AA270" t="str">
        <f>'Domestic 2025'!N270</f>
        <v>Well Go USA</v>
      </c>
      <c r="AB270">
        <f>'Domestic 2025'!F270</f>
        <v>888319</v>
      </c>
      <c r="AD270" t="str">
        <f>'Domestic 2024'!J269</f>
        <v>Sony Pictures</v>
      </c>
      <c r="AE270">
        <f>'Domestic 2024'!F269</f>
        <v>696465</v>
      </c>
      <c r="AG270" t="str">
        <f>'Domestic 2023'!J269</f>
        <v>Sony Pictures Cla…</v>
      </c>
      <c r="AH270">
        <f>'Domestic 2023'!F269</f>
        <v>449650</v>
      </c>
      <c r="BJ270" t="str">
        <f t="shared" si="70"/>
        <v>Well Go USA</v>
      </c>
      <c r="BK270">
        <f t="shared" si="71"/>
        <v>888319</v>
      </c>
      <c r="BM270" t="str">
        <f t="shared" si="72"/>
        <v>Sony Pictures Entertainment</v>
      </c>
      <c r="BN270">
        <f t="shared" si="73"/>
        <v>696465</v>
      </c>
      <c r="BP270" t="str">
        <f t="shared" si="74"/>
        <v>Sony Pictures Entertainment</v>
      </c>
      <c r="BQ270">
        <f t="shared" si="75"/>
        <v>449650</v>
      </c>
    </row>
    <row r="271" spans="27:69" x14ac:dyDescent="0.2">
      <c r="AA271" t="str">
        <f>'Domestic 2025'!N271</f>
        <v>Yash Raj Films</v>
      </c>
      <c r="AB271">
        <f>'Domestic 2025'!F271</f>
        <v>885111</v>
      </c>
      <c r="AD271" t="str">
        <f>'Domestic 2024'!J270</f>
        <v>Universal</v>
      </c>
      <c r="AE271">
        <f>'Domestic 2024'!F270</f>
        <v>696045</v>
      </c>
      <c r="AG271" t="str">
        <f>'Domestic 2023'!J270</f>
        <v>Fathom Events</v>
      </c>
      <c r="AH271">
        <f>'Domestic 2023'!F270</f>
        <v>447912</v>
      </c>
      <c r="BJ271" t="str">
        <f t="shared" si="70"/>
        <v>Yash Raj Films</v>
      </c>
      <c r="BK271">
        <f t="shared" si="71"/>
        <v>885111</v>
      </c>
      <c r="BM271" t="str">
        <f t="shared" si="72"/>
        <v>NBCUniversal (Comcast)</v>
      </c>
      <c r="BN271">
        <f t="shared" si="73"/>
        <v>696045</v>
      </c>
      <c r="BP271" t="str">
        <f t="shared" si="74"/>
        <v>Fathom Events</v>
      </c>
      <c r="BQ271">
        <f t="shared" si="75"/>
        <v>447912</v>
      </c>
    </row>
    <row r="272" spans="27:69" x14ac:dyDescent="0.2">
      <c r="AA272" t="str">
        <f>'Domestic 2025'!N272</f>
        <v>Fathom Events</v>
      </c>
      <c r="AB272">
        <f>'Domestic 2025'!F272</f>
        <v>878116</v>
      </c>
      <c r="AD272" t="str">
        <f>'Domestic 2024'!J271</f>
        <v>A24</v>
      </c>
      <c r="AE272">
        <f>'Domestic 2024'!F271</f>
        <v>693351</v>
      </c>
      <c r="AG272" t="str">
        <f>'Domestic 2023'!J271</f>
        <v>Fathom Events</v>
      </c>
      <c r="AH272">
        <f>'Domestic 2023'!F271</f>
        <v>439050</v>
      </c>
      <c r="BJ272" t="str">
        <f t="shared" si="70"/>
        <v>Fathom Events</v>
      </c>
      <c r="BK272">
        <f t="shared" si="71"/>
        <v>878116</v>
      </c>
      <c r="BM272" t="str">
        <f t="shared" si="72"/>
        <v>A24</v>
      </c>
      <c r="BN272">
        <f t="shared" si="73"/>
        <v>693351</v>
      </c>
      <c r="BP272" t="str">
        <f t="shared" si="74"/>
        <v>Fathom Events</v>
      </c>
      <c r="BQ272">
        <f t="shared" si="75"/>
        <v>439050</v>
      </c>
    </row>
    <row r="273" spans="27:69" x14ac:dyDescent="0.2">
      <c r="AA273" t="str">
        <f>'Domestic 2025'!N273</f>
        <v>Mucho Mas Media</v>
      </c>
      <c r="AB273">
        <f>'Domestic 2025'!F273</f>
        <v>866466</v>
      </c>
      <c r="AD273" t="str">
        <f>'Domestic 2024'!J272</f>
        <v>Yash Raj Films</v>
      </c>
      <c r="AE273">
        <f>'Domestic 2024'!F272</f>
        <v>689505</v>
      </c>
      <c r="AG273" t="str">
        <f>'Domestic 2023'!J272</f>
        <v>Sony Pictures Cla…</v>
      </c>
      <c r="AH273">
        <f>'Domestic 2023'!F272</f>
        <v>432479</v>
      </c>
      <c r="BJ273" t="str">
        <f t="shared" si="70"/>
        <v>Mucho Mas Media</v>
      </c>
      <c r="BK273">
        <f t="shared" si="71"/>
        <v>866466</v>
      </c>
      <c r="BM273" t="str">
        <f t="shared" si="72"/>
        <v>Yash Raj Films</v>
      </c>
      <c r="BN273">
        <f t="shared" si="73"/>
        <v>689505</v>
      </c>
      <c r="BP273" t="str">
        <f t="shared" si="74"/>
        <v>Sony Pictures Entertainment</v>
      </c>
      <c r="BQ273">
        <f t="shared" si="75"/>
        <v>432479</v>
      </c>
    </row>
    <row r="274" spans="27:69" x14ac:dyDescent="0.2">
      <c r="AA274" t="str">
        <f>'Domestic 2025'!N274</f>
        <v>Universal</v>
      </c>
      <c r="AB274">
        <f>'Domestic 2025'!F274</f>
        <v>853367</v>
      </c>
      <c r="AD274" t="str">
        <f>'Domestic 2024'!J273</f>
        <v>Sony Pictures</v>
      </c>
      <c r="AE274">
        <f>'Domestic 2024'!F273</f>
        <v>686557</v>
      </c>
      <c r="AG274" t="str">
        <f>'Domestic 2023'!J273</f>
        <v>Variance Films</v>
      </c>
      <c r="AH274">
        <f>'Domestic 2023'!F273</f>
        <v>409476</v>
      </c>
      <c r="BJ274" t="str">
        <f t="shared" si="70"/>
        <v>NBCUniversal (Comcast)</v>
      </c>
      <c r="BK274">
        <f t="shared" si="71"/>
        <v>853367</v>
      </c>
      <c r="BM274" t="str">
        <f t="shared" si="72"/>
        <v>Sony Pictures Entertainment</v>
      </c>
      <c r="BN274">
        <f t="shared" si="73"/>
        <v>686557</v>
      </c>
      <c r="BP274" t="str">
        <f t="shared" si="74"/>
        <v>Variance Films</v>
      </c>
      <c r="BQ274">
        <f t="shared" si="75"/>
        <v>409476</v>
      </c>
    </row>
    <row r="275" spans="27:69" x14ac:dyDescent="0.2">
      <c r="AA275" t="str">
        <f>'Domestic 2025'!N275</f>
        <v>Wheelhouse Creati…</v>
      </c>
      <c r="AB275">
        <f>'Domestic 2025'!F275</f>
        <v>850593</v>
      </c>
      <c r="AD275" t="str">
        <f>'Domestic 2024'!J274</f>
        <v>Sony Pictures</v>
      </c>
      <c r="AE275">
        <f>'Domestic 2024'!F274</f>
        <v>676410</v>
      </c>
      <c r="AG275" t="str">
        <f>'Domestic 2023'!J274</f>
        <v>Blue Fox Entertai…</v>
      </c>
      <c r="AH275">
        <f>'Domestic 2023'!F274</f>
        <v>407838</v>
      </c>
      <c r="BJ275" t="str">
        <f t="shared" si="70"/>
        <v>Wheelhouse Creati…</v>
      </c>
      <c r="BK275">
        <f t="shared" si="71"/>
        <v>850593</v>
      </c>
      <c r="BM275" t="str">
        <f t="shared" si="72"/>
        <v>Sony Pictures Entertainment</v>
      </c>
      <c r="BN275">
        <f t="shared" si="73"/>
        <v>676410</v>
      </c>
      <c r="BP275" t="str">
        <f t="shared" si="74"/>
        <v>Blue Fox Entertainment</v>
      </c>
      <c r="BQ275">
        <f t="shared" si="75"/>
        <v>407838</v>
      </c>
    </row>
    <row r="276" spans="27:69" x14ac:dyDescent="0.2">
      <c r="AA276" t="str">
        <f>'Domestic 2025'!N276</f>
        <v>Prathyangira Cine…</v>
      </c>
      <c r="AB276">
        <f>'Domestic 2025'!F276</f>
        <v>850000</v>
      </c>
      <c r="AD276" t="str">
        <f>'Domestic 2024'!J275</f>
        <v>Warner Bros.</v>
      </c>
      <c r="AE276">
        <f>'Domestic 2024'!F275</f>
        <v>666915</v>
      </c>
      <c r="AG276" t="str">
        <f>'Domestic 2023'!J275</f>
        <v>Blue Fox Entertai…</v>
      </c>
      <c r="AH276">
        <f>'Domestic 2023'!F275</f>
        <v>379890</v>
      </c>
      <c r="BJ276" t="str">
        <f t="shared" si="70"/>
        <v>Prathyangira Cinemas</v>
      </c>
      <c r="BK276">
        <f t="shared" si="71"/>
        <v>850000</v>
      </c>
      <c r="BM276" t="str">
        <f t="shared" si="72"/>
        <v>Warner Bros. Discovery</v>
      </c>
      <c r="BN276">
        <f t="shared" si="73"/>
        <v>666915</v>
      </c>
      <c r="BP276" t="str">
        <f t="shared" si="74"/>
        <v>Blue Fox Entertainment</v>
      </c>
      <c r="BQ276">
        <f t="shared" si="75"/>
        <v>379890</v>
      </c>
    </row>
    <row r="277" spans="27:69" x14ac:dyDescent="0.2">
      <c r="AA277" t="str">
        <f>'Domestic 2025'!N277</f>
        <v>MUBI</v>
      </c>
      <c r="AB277">
        <f>'Domestic 2025'!F277</f>
        <v>841366</v>
      </c>
      <c r="AD277" t="str">
        <f>'Domestic 2024'!J276</f>
        <v>AMC Theatres Dist…</v>
      </c>
      <c r="AE277">
        <f>'Domestic 2024'!F276</f>
        <v>666311</v>
      </c>
      <c r="AG277" t="str">
        <f>'Domestic 2023'!J276</f>
        <v>Warner Bros.</v>
      </c>
      <c r="AH277">
        <f>'Domestic 2023'!F276</f>
        <v>376105</v>
      </c>
      <c r="BJ277" t="str">
        <f t="shared" si="70"/>
        <v>MUBI</v>
      </c>
      <c r="BK277">
        <f t="shared" si="71"/>
        <v>841366</v>
      </c>
      <c r="BM277" t="str">
        <f t="shared" si="72"/>
        <v>AMC Theatres Distribution</v>
      </c>
      <c r="BN277">
        <f t="shared" si="73"/>
        <v>666311</v>
      </c>
      <c r="BP277" t="str">
        <f t="shared" si="74"/>
        <v>Warner Bros. Discovery</v>
      </c>
      <c r="BQ277">
        <f t="shared" si="75"/>
        <v>376105</v>
      </c>
    </row>
    <row r="278" spans="27:69" x14ac:dyDescent="0.2">
      <c r="AA278" t="str">
        <f>'Domestic 2025'!N278</f>
        <v>Janus Films</v>
      </c>
      <c r="AB278">
        <f>'Domestic 2025'!F278</f>
        <v>838653</v>
      </c>
      <c r="AD278" t="str">
        <f>'Domestic 2024'!J277</f>
        <v>Prathyangira Cine…</v>
      </c>
      <c r="AE278">
        <f>'Domestic 2024'!F277</f>
        <v>660296</v>
      </c>
      <c r="AG278" t="str">
        <f>'Domestic 2023'!J277</f>
        <v>Warner Bros.</v>
      </c>
      <c r="AH278">
        <f>'Domestic 2023'!F277</f>
        <v>351435</v>
      </c>
      <c r="BJ278" t="str">
        <f t="shared" si="70"/>
        <v>Janus Films</v>
      </c>
      <c r="BK278">
        <f t="shared" si="71"/>
        <v>838653</v>
      </c>
      <c r="BM278" t="str">
        <f t="shared" si="72"/>
        <v>Prathyangira Cinemas</v>
      </c>
      <c r="BN278">
        <f t="shared" si="73"/>
        <v>660296</v>
      </c>
      <c r="BP278" t="str">
        <f t="shared" si="74"/>
        <v>Warner Bros. Discovery</v>
      </c>
      <c r="BQ278">
        <f t="shared" si="75"/>
        <v>351435</v>
      </c>
    </row>
    <row r="279" spans="27:69" x14ac:dyDescent="0.2">
      <c r="AA279" t="str">
        <f>'Domestic 2025'!N279</f>
        <v>GKIDS</v>
      </c>
      <c r="AB279">
        <f>'Domestic 2025'!F279</f>
        <v>824366</v>
      </c>
      <c r="AD279" t="str">
        <f>'Domestic 2024'!J278</f>
        <v>A24</v>
      </c>
      <c r="AE279">
        <f>'Domestic 2024'!F278</f>
        <v>654254</v>
      </c>
      <c r="AG279" t="str">
        <f>'Domestic 2023'!J278</f>
        <v>Searchlight Pictu…</v>
      </c>
      <c r="AH279">
        <f>'Domestic 2023'!F278</f>
        <v>346515</v>
      </c>
      <c r="BJ279" t="str">
        <f t="shared" si="70"/>
        <v>GKIDS</v>
      </c>
      <c r="BK279">
        <f t="shared" si="71"/>
        <v>824366</v>
      </c>
      <c r="BM279" t="str">
        <f t="shared" si="72"/>
        <v>A24</v>
      </c>
      <c r="BN279">
        <f t="shared" si="73"/>
        <v>654254</v>
      </c>
      <c r="BP279" t="str">
        <f t="shared" si="74"/>
        <v>The Walt Disney Company</v>
      </c>
      <c r="BQ279">
        <f t="shared" si="75"/>
        <v>346515</v>
      </c>
    </row>
    <row r="280" spans="27:69" x14ac:dyDescent="0.2">
      <c r="AA280" t="str">
        <f>'Domestic 2025'!N280</f>
        <v>IFC Entertainment…</v>
      </c>
      <c r="AB280">
        <f>'Domestic 2025'!F280</f>
        <v>823638</v>
      </c>
      <c r="AD280" t="str">
        <f>'Domestic 2024'!J279</f>
        <v>Fathom Events</v>
      </c>
      <c r="AE280">
        <f>'Domestic 2024'!F279</f>
        <v>645296</v>
      </c>
      <c r="AG280" t="str">
        <f>'Domestic 2023'!J279</f>
        <v>Fathom Events</v>
      </c>
      <c r="AH280">
        <f>'Domestic 2023'!F279</f>
        <v>345937</v>
      </c>
      <c r="BJ280" t="str">
        <f t="shared" si="70"/>
        <v>IFC Entertainment</v>
      </c>
      <c r="BK280">
        <f t="shared" si="71"/>
        <v>823638</v>
      </c>
      <c r="BM280" t="str">
        <f t="shared" si="72"/>
        <v>Fathom Events</v>
      </c>
      <c r="BN280">
        <f t="shared" si="73"/>
        <v>645296</v>
      </c>
      <c r="BP280" t="str">
        <f t="shared" si="74"/>
        <v>Fathom Events</v>
      </c>
      <c r="BQ280">
        <f t="shared" si="75"/>
        <v>345937</v>
      </c>
    </row>
    <row r="281" spans="27:69" x14ac:dyDescent="0.2">
      <c r="AA281" t="str">
        <f>'Domestic 2025'!N281</f>
        <v>IMAX Films</v>
      </c>
      <c r="AB281">
        <f>'Domestic 2025'!F281</f>
        <v>815580</v>
      </c>
      <c r="AD281" t="str">
        <f>'Domestic 2024'!J280</f>
        <v>Sony Pictures</v>
      </c>
      <c r="AE281">
        <f>'Domestic 2024'!F280</f>
        <v>634321</v>
      </c>
      <c r="AG281" t="str">
        <f>'Domestic 2023'!J280</f>
        <v>Purdie Distributi…</v>
      </c>
      <c r="AH281">
        <f>'Domestic 2023'!F280</f>
        <v>340017</v>
      </c>
      <c r="BJ281" t="str">
        <f t="shared" si="70"/>
        <v>IMAX Films</v>
      </c>
      <c r="BK281">
        <f t="shared" si="71"/>
        <v>815580</v>
      </c>
      <c r="BM281" t="str">
        <f t="shared" si="72"/>
        <v>Sony Pictures Entertainment</v>
      </c>
      <c r="BN281">
        <f t="shared" si="73"/>
        <v>634321</v>
      </c>
      <c r="BP281" t="str">
        <f t="shared" si="74"/>
        <v>Purdie Distributi…</v>
      </c>
      <c r="BQ281">
        <f t="shared" si="75"/>
        <v>340017</v>
      </c>
    </row>
    <row r="282" spans="27:69" x14ac:dyDescent="0.2">
      <c r="AA282" t="str">
        <f>'Domestic 2025'!N282</f>
        <v>Prathyangira Cine…</v>
      </c>
      <c r="AB282">
        <f>'Domestic 2025'!F282</f>
        <v>812000</v>
      </c>
      <c r="AD282" t="str">
        <f>'Domestic 2024'!J281</f>
        <v>Janus Films</v>
      </c>
      <c r="AE282">
        <f>'Domestic 2024'!F281</f>
        <v>627780</v>
      </c>
      <c r="AG282" t="str">
        <f>'Domestic 2023'!J281</f>
        <v>Iconic Releasing</v>
      </c>
      <c r="AH282">
        <f>'Domestic 2023'!F281</f>
        <v>339946</v>
      </c>
      <c r="BJ282" t="str">
        <f t="shared" si="70"/>
        <v>Prathyangira Cinemas</v>
      </c>
      <c r="BK282">
        <f t="shared" si="71"/>
        <v>812000</v>
      </c>
      <c r="BM282" t="str">
        <f t="shared" si="72"/>
        <v>Janus Films</v>
      </c>
      <c r="BN282">
        <f t="shared" si="73"/>
        <v>627780</v>
      </c>
      <c r="BP282" t="str">
        <f t="shared" si="74"/>
        <v>Iconic Releasing</v>
      </c>
      <c r="BQ282">
        <f t="shared" si="75"/>
        <v>339946</v>
      </c>
    </row>
    <row r="283" spans="27:69" x14ac:dyDescent="0.2">
      <c r="AA283" t="str">
        <f>'Domestic 2025'!N283</f>
        <v>Bleecker Street</v>
      </c>
      <c r="AB283">
        <f>'Domestic 2025'!F283</f>
        <v>811683</v>
      </c>
      <c r="AD283" t="str">
        <f>'Domestic 2024'!J282</f>
        <v>IFC Films</v>
      </c>
      <c r="AE283">
        <f>'Domestic 2024'!F282</f>
        <v>623930</v>
      </c>
      <c r="AG283" t="str">
        <f>'Domestic 2023'!J282</f>
        <v>Iconic Releasing</v>
      </c>
      <c r="AH283">
        <f>'Domestic 2023'!F282</f>
        <v>336498</v>
      </c>
      <c r="BJ283" t="str">
        <f t="shared" si="70"/>
        <v>Bleecker Street</v>
      </c>
      <c r="BK283">
        <f t="shared" si="71"/>
        <v>811683</v>
      </c>
      <c r="BM283" t="str">
        <f t="shared" si="72"/>
        <v>IFC Films</v>
      </c>
      <c r="BN283">
        <f t="shared" si="73"/>
        <v>623930</v>
      </c>
      <c r="BP283" t="str">
        <f t="shared" si="74"/>
        <v>Iconic Releasing</v>
      </c>
      <c r="BQ283">
        <f t="shared" si="75"/>
        <v>336498</v>
      </c>
    </row>
    <row r="284" spans="27:69" x14ac:dyDescent="0.2">
      <c r="AA284" t="str">
        <f>'Domestic 2025'!N284</f>
        <v>Quiver</v>
      </c>
      <c r="AB284">
        <f>'Domestic 2025'!F284</f>
        <v>794091</v>
      </c>
      <c r="AD284" t="str">
        <f>'Domestic 2024'!J283</f>
        <v>SRH</v>
      </c>
      <c r="AE284">
        <f>'Domestic 2024'!F283</f>
        <v>618492</v>
      </c>
      <c r="AG284" t="str">
        <f>'Domestic 2023'!J283</f>
        <v>Star Studios</v>
      </c>
      <c r="AH284">
        <f>'Domestic 2023'!F283</f>
        <v>335775</v>
      </c>
      <c r="BJ284" t="str">
        <f t="shared" si="70"/>
        <v>Quiver</v>
      </c>
      <c r="BK284">
        <f t="shared" si="71"/>
        <v>794091</v>
      </c>
      <c r="BM284" t="str">
        <f t="shared" si="72"/>
        <v>SRH</v>
      </c>
      <c r="BN284">
        <f t="shared" si="73"/>
        <v>618492</v>
      </c>
      <c r="BP284" t="str">
        <f t="shared" si="74"/>
        <v>Star Studios</v>
      </c>
      <c r="BQ284">
        <f t="shared" si="75"/>
        <v>335775</v>
      </c>
    </row>
    <row r="285" spans="27:69" x14ac:dyDescent="0.2">
      <c r="AA285" t="str">
        <f>'Domestic 2025'!N285</f>
        <v>Fathom Events</v>
      </c>
      <c r="AB285">
        <f>'Domestic 2025'!F285</f>
        <v>769877</v>
      </c>
      <c r="AD285" t="str">
        <f>'Domestic 2024'!J284</f>
        <v>Falling Forward F…</v>
      </c>
      <c r="AE285">
        <f>'Domestic 2024'!F284</f>
        <v>612999</v>
      </c>
      <c r="AG285" t="str">
        <f>'Domestic 2023'!J284</f>
        <v>Sony Pictures Cla…</v>
      </c>
      <c r="AH285">
        <f>'Domestic 2023'!F284</f>
        <v>327630</v>
      </c>
      <c r="BJ285" t="str">
        <f t="shared" si="70"/>
        <v>Fathom Events</v>
      </c>
      <c r="BK285">
        <f t="shared" si="71"/>
        <v>769877</v>
      </c>
      <c r="BM285" t="str">
        <f t="shared" si="72"/>
        <v>Falling Forward F…</v>
      </c>
      <c r="BN285">
        <f t="shared" si="73"/>
        <v>612999</v>
      </c>
      <c r="BP285" t="str">
        <f t="shared" si="74"/>
        <v>Sony Pictures Entertainment</v>
      </c>
      <c r="BQ285">
        <f t="shared" si="75"/>
        <v>327630</v>
      </c>
    </row>
    <row r="286" spans="27:69" x14ac:dyDescent="0.2">
      <c r="AA286" t="str">
        <f>'Domestic 2025'!N286</f>
        <v>Magnolia Pictures</v>
      </c>
      <c r="AB286">
        <f>'Domestic 2025'!F286</f>
        <v>768905</v>
      </c>
      <c r="AD286" t="str">
        <f>'Domestic 2024'!J285</f>
        <v>Ketchup Entertain…</v>
      </c>
      <c r="AE286">
        <f>'Domestic 2024'!F285</f>
        <v>608034</v>
      </c>
      <c r="AG286" t="str">
        <f>'Domestic 2023'!J285</f>
        <v>National Geograph…</v>
      </c>
      <c r="AH286">
        <f>'Domestic 2023'!F285</f>
        <v>325936</v>
      </c>
      <c r="BJ286" t="str">
        <f t="shared" si="70"/>
        <v>Magnolia Pictures</v>
      </c>
      <c r="BK286">
        <f t="shared" si="71"/>
        <v>768905</v>
      </c>
      <c r="BM286" t="str">
        <f t="shared" si="72"/>
        <v>Ketchup Entertainment</v>
      </c>
      <c r="BN286">
        <f t="shared" si="73"/>
        <v>608034</v>
      </c>
      <c r="BP286" t="str">
        <f t="shared" si="74"/>
        <v>National Geograph…</v>
      </c>
      <c r="BQ286">
        <f t="shared" si="75"/>
        <v>325936</v>
      </c>
    </row>
    <row r="287" spans="27:69" x14ac:dyDescent="0.2">
      <c r="AA287" t="str">
        <f>'Domestic 2025'!N287</f>
        <v>Janus Films</v>
      </c>
      <c r="AB287">
        <f>'Domestic 2025'!F287</f>
        <v>755935</v>
      </c>
      <c r="AD287" t="str">
        <f>'Domestic 2024'!J286</f>
        <v>Sony Pictures Cla…</v>
      </c>
      <c r="AE287">
        <f>'Domestic 2024'!F286</f>
        <v>596966</v>
      </c>
      <c r="AG287" t="str">
        <f>'Domestic 2023'!J286</f>
        <v>RLJ Entertainment</v>
      </c>
      <c r="AH287">
        <f>'Domestic 2023'!F286</f>
        <v>325583</v>
      </c>
      <c r="BJ287" t="str">
        <f t="shared" si="70"/>
        <v>Janus Films</v>
      </c>
      <c r="BK287">
        <f t="shared" si="71"/>
        <v>755935</v>
      </c>
      <c r="BM287" t="str">
        <f t="shared" si="72"/>
        <v>Sony Pictures Entertainment</v>
      </c>
      <c r="BN287">
        <f t="shared" si="73"/>
        <v>596966</v>
      </c>
      <c r="BP287" t="str">
        <f t="shared" si="74"/>
        <v>RLJ Entertainment</v>
      </c>
      <c r="BQ287">
        <f t="shared" si="75"/>
        <v>325583</v>
      </c>
    </row>
    <row r="288" spans="27:69" x14ac:dyDescent="0.2">
      <c r="AA288" t="str">
        <f>'Domestic 2025'!N288</f>
        <v>Keep Smokin’</v>
      </c>
      <c r="AB288">
        <f>'Domestic 2025'!F288</f>
        <v>750396</v>
      </c>
      <c r="AD288" t="str">
        <f>'Domestic 2024'!J287</f>
        <v>Fathom Events</v>
      </c>
      <c r="AE288">
        <f>'Domestic 2024'!F287</f>
        <v>581852</v>
      </c>
      <c r="AG288" t="str">
        <f>'Domestic 2023'!J287</f>
        <v>Iconic Releasing</v>
      </c>
      <c r="AH288">
        <f>'Domestic 2023'!F287</f>
        <v>322397</v>
      </c>
      <c r="BJ288" t="str">
        <f t="shared" si="70"/>
        <v>Keep Smokin’</v>
      </c>
      <c r="BK288">
        <f t="shared" si="71"/>
        <v>750396</v>
      </c>
      <c r="BM288" t="str">
        <f t="shared" si="72"/>
        <v>Fathom Events</v>
      </c>
      <c r="BN288">
        <f t="shared" si="73"/>
        <v>581852</v>
      </c>
      <c r="BP288" t="str">
        <f t="shared" si="74"/>
        <v>Iconic Releasing</v>
      </c>
      <c r="BQ288">
        <f t="shared" si="75"/>
        <v>322397</v>
      </c>
    </row>
    <row r="289" spans="27:69" x14ac:dyDescent="0.2">
      <c r="AA289" t="str">
        <f>'Domestic 2025'!N289</f>
        <v>Viva Pictures</v>
      </c>
      <c r="AB289">
        <f>'Domestic 2025'!F289</f>
        <v>733419</v>
      </c>
      <c r="AD289" t="str">
        <f>'Domestic 2024'!J288</f>
        <v>Briarcliff Entert…</v>
      </c>
      <c r="AE289">
        <f>'Domestic 2024'!F288</f>
        <v>576242</v>
      </c>
      <c r="AG289" t="str">
        <f>'Domestic 2023'!J288</f>
        <v>Film Movement</v>
      </c>
      <c r="AH289">
        <f>'Domestic 2023'!F288</f>
        <v>321788</v>
      </c>
      <c r="BJ289" t="str">
        <f t="shared" si="70"/>
        <v>Viva Pictures</v>
      </c>
      <c r="BK289">
        <f t="shared" si="71"/>
        <v>733419</v>
      </c>
      <c r="BM289" t="str">
        <f t="shared" si="72"/>
        <v>Briarcliff Entertainment</v>
      </c>
      <c r="BN289">
        <f t="shared" si="73"/>
        <v>576242</v>
      </c>
      <c r="BP289" t="str">
        <f t="shared" si="74"/>
        <v>Film Movement</v>
      </c>
      <c r="BQ289">
        <f t="shared" si="75"/>
        <v>321788</v>
      </c>
    </row>
    <row r="290" spans="27:69" x14ac:dyDescent="0.2">
      <c r="AA290" t="str">
        <f>'Domestic 2025'!N290</f>
        <v>Fathom Entertainm…</v>
      </c>
      <c r="AB290">
        <f>'Domestic 2025'!F290</f>
        <v>725556</v>
      </c>
      <c r="AD290" t="str">
        <f>'Domestic 2024'!J289</f>
        <v>Bleecker Street</v>
      </c>
      <c r="AE290">
        <f>'Domestic 2024'!F289</f>
        <v>571909</v>
      </c>
      <c r="AG290" t="str">
        <f>'Domestic 2023'!J289</f>
        <v>Well Go USA</v>
      </c>
      <c r="AH290">
        <f>'Domestic 2023'!F289</f>
        <v>320768</v>
      </c>
      <c r="BJ290" t="str">
        <f t="shared" si="70"/>
        <v>Fathom Entertainment</v>
      </c>
      <c r="BK290">
        <f t="shared" si="71"/>
        <v>725556</v>
      </c>
      <c r="BM290" t="str">
        <f t="shared" si="72"/>
        <v>Bleecker Street</v>
      </c>
      <c r="BN290">
        <f t="shared" si="73"/>
        <v>571909</v>
      </c>
      <c r="BP290" t="str">
        <f t="shared" si="74"/>
        <v>Well Go USA</v>
      </c>
      <c r="BQ290">
        <f t="shared" si="75"/>
        <v>320768</v>
      </c>
    </row>
    <row r="291" spans="27:69" x14ac:dyDescent="0.2">
      <c r="AA291" t="str">
        <f>'Domestic 2025'!N291</f>
        <v>Vertical Entertai…</v>
      </c>
      <c r="AB291">
        <f>'Domestic 2025'!F291</f>
        <v>706033</v>
      </c>
      <c r="AD291" t="str">
        <f>'Domestic 2024'!J290</f>
        <v>Purdie Distributi…</v>
      </c>
      <c r="AE291">
        <f>'Domestic 2024'!F290</f>
        <v>570027</v>
      </c>
      <c r="AG291" t="str">
        <f>'Domestic 2023'!J290</f>
        <v>Samuel Goldwyn Fi…</v>
      </c>
      <c r="AH291">
        <f>'Domestic 2023'!F290</f>
        <v>319848</v>
      </c>
      <c r="BJ291" t="str">
        <f t="shared" si="70"/>
        <v>Vertical Entertainment</v>
      </c>
      <c r="BK291">
        <f t="shared" si="71"/>
        <v>706033</v>
      </c>
      <c r="BM291" t="str">
        <f t="shared" si="72"/>
        <v>Purdie Distributi…</v>
      </c>
      <c r="BN291">
        <f t="shared" si="73"/>
        <v>570027</v>
      </c>
      <c r="BP291" t="str">
        <f t="shared" si="74"/>
        <v>Samuel Goldwyn Fi…</v>
      </c>
      <c r="BQ291">
        <f t="shared" si="75"/>
        <v>319848</v>
      </c>
    </row>
    <row r="292" spans="27:69" x14ac:dyDescent="0.2">
      <c r="AA292" t="str">
        <f>'Domestic 2025'!N292</f>
        <v>Vertical Entertai…</v>
      </c>
      <c r="AB292">
        <f>'Domestic 2025'!F292</f>
        <v>703913</v>
      </c>
      <c r="AD292" t="str">
        <f>'Domestic 2024'!J291</f>
        <v>Oscilloscope Pict…</v>
      </c>
      <c r="AE292">
        <f>'Domestic 2024'!F291</f>
        <v>565170</v>
      </c>
      <c r="AG292" t="str">
        <f>'Domestic 2023'!J291</f>
        <v>Bleecker Street</v>
      </c>
      <c r="AH292">
        <f>'Domestic 2023'!F291</f>
        <v>310745</v>
      </c>
      <c r="BJ292" t="str">
        <f t="shared" si="70"/>
        <v>Vertical Entertainment</v>
      </c>
      <c r="BK292">
        <f t="shared" si="71"/>
        <v>703913</v>
      </c>
      <c r="BM292" t="str">
        <f t="shared" si="72"/>
        <v>Oscilloscope Pict…</v>
      </c>
      <c r="BN292">
        <f t="shared" si="73"/>
        <v>565170</v>
      </c>
      <c r="BP292" t="str">
        <f t="shared" si="74"/>
        <v>Bleecker Street</v>
      </c>
      <c r="BQ292">
        <f t="shared" si="75"/>
        <v>310745</v>
      </c>
    </row>
    <row r="293" spans="27:69" x14ac:dyDescent="0.2">
      <c r="AA293" t="str">
        <f>'Domestic 2025'!N293</f>
        <v>Paramount Pictures</v>
      </c>
      <c r="AB293">
        <f>'Domestic 2025'!F293</f>
        <v>703216</v>
      </c>
      <c r="AD293" t="str">
        <f>'Domestic 2024'!J292</f>
        <v>Warner Bros.</v>
      </c>
      <c r="AE293">
        <f>'Domestic 2024'!F292</f>
        <v>559493</v>
      </c>
      <c r="AG293" t="str">
        <f>'Domestic 2023'!J292</f>
        <v>Crunchyroll</v>
      </c>
      <c r="AH293">
        <f>'Domestic 2023'!F292</f>
        <v>309757</v>
      </c>
      <c r="BJ293" t="str">
        <f t="shared" si="70"/>
        <v>Paramount Skydance</v>
      </c>
      <c r="BK293">
        <f t="shared" si="71"/>
        <v>703216</v>
      </c>
      <c r="BM293" t="str">
        <f t="shared" si="72"/>
        <v>Warner Bros. Discovery</v>
      </c>
      <c r="BN293">
        <f t="shared" si="73"/>
        <v>559493</v>
      </c>
      <c r="BP293" t="str">
        <f t="shared" si="74"/>
        <v>Sony Pictures Entertainment</v>
      </c>
      <c r="BQ293">
        <f t="shared" si="75"/>
        <v>309757</v>
      </c>
    </row>
    <row r="294" spans="27:69" x14ac:dyDescent="0.2">
      <c r="AA294" t="str">
        <f>'Domestic 2025'!N294</f>
        <v>Searchlight Pictu…</v>
      </c>
      <c r="AB294">
        <f>'Domestic 2025'!F294</f>
        <v>695654</v>
      </c>
      <c r="AD294" t="str">
        <f>'Domestic 2024'!J293</f>
        <v>Warner Bros.</v>
      </c>
      <c r="AE294">
        <f>'Domestic 2024'!F293</f>
        <v>557207</v>
      </c>
      <c r="AG294" t="str">
        <f>'Domestic 2023'!J293</f>
        <v>Iconic Releasing</v>
      </c>
      <c r="AH294">
        <f>'Domestic 2023'!F293</f>
        <v>308825</v>
      </c>
      <c r="BJ294" t="str">
        <f t="shared" si="70"/>
        <v>The Walt Disney Company</v>
      </c>
      <c r="BK294">
        <f t="shared" si="71"/>
        <v>695654</v>
      </c>
      <c r="BM294" t="str">
        <f t="shared" si="72"/>
        <v>Warner Bros. Discovery</v>
      </c>
      <c r="BN294">
        <f t="shared" si="73"/>
        <v>557207</v>
      </c>
      <c r="BP294" t="str">
        <f t="shared" si="74"/>
        <v>Iconic Releasing</v>
      </c>
      <c r="BQ294">
        <f t="shared" si="75"/>
        <v>308825</v>
      </c>
    </row>
    <row r="295" spans="27:69" x14ac:dyDescent="0.2">
      <c r="AA295" t="str">
        <f>'Domestic 2025'!N295</f>
        <v>Warner Bros.</v>
      </c>
      <c r="AB295">
        <f>'Domestic 2025'!F295</f>
        <v>692907</v>
      </c>
      <c r="AD295" t="str">
        <f>'Domestic 2024'!J294</f>
        <v>Fathom Events</v>
      </c>
      <c r="AE295">
        <f>'Domestic 2024'!F294</f>
        <v>556643</v>
      </c>
      <c r="AG295" t="str">
        <f>'Domestic 2023'!J294</f>
        <v>Blue Fox Entertai…</v>
      </c>
      <c r="AH295">
        <f>'Domestic 2023'!F294</f>
        <v>306385</v>
      </c>
      <c r="BJ295" t="str">
        <f t="shared" si="70"/>
        <v>Warner Bros. Discovery</v>
      </c>
      <c r="BK295">
        <f t="shared" si="71"/>
        <v>692907</v>
      </c>
      <c r="BM295" t="str">
        <f t="shared" si="72"/>
        <v>Fathom Events</v>
      </c>
      <c r="BN295">
        <f t="shared" si="73"/>
        <v>556643</v>
      </c>
      <c r="BP295" t="str">
        <f t="shared" si="74"/>
        <v>Blue Fox Entertainment</v>
      </c>
      <c r="BQ295">
        <f t="shared" si="75"/>
        <v>306385</v>
      </c>
    </row>
    <row r="296" spans="27:69" x14ac:dyDescent="0.2">
      <c r="AA296" t="str">
        <f>'Domestic 2025'!N296</f>
        <v>Trafalgar Releasi…</v>
      </c>
      <c r="AB296">
        <f>'Domestic 2025'!F296</f>
        <v>689817</v>
      </c>
      <c r="AD296" t="str">
        <f>'Domestic 2024'!J295</f>
        <v>Warner Bros.</v>
      </c>
      <c r="AE296">
        <f>'Domestic 2024'!F295</f>
        <v>547710</v>
      </c>
      <c r="AG296" t="str">
        <f>'Domestic 2023'!J295</f>
        <v>Oscilloscope Pict…</v>
      </c>
      <c r="AH296">
        <f>'Domestic 2023'!F295</f>
        <v>304675</v>
      </c>
      <c r="BJ296" t="str">
        <f t="shared" si="70"/>
        <v>Trafalgar Releasing</v>
      </c>
      <c r="BK296">
        <f t="shared" si="71"/>
        <v>689817</v>
      </c>
      <c r="BM296" t="str">
        <f t="shared" si="72"/>
        <v>Warner Bros. Discovery</v>
      </c>
      <c r="BN296">
        <f t="shared" si="73"/>
        <v>547710</v>
      </c>
      <c r="BP296" t="str">
        <f t="shared" si="74"/>
        <v>Oscilloscope Pict…</v>
      </c>
      <c r="BQ296">
        <f t="shared" si="75"/>
        <v>304675</v>
      </c>
    </row>
    <row r="297" spans="27:69" x14ac:dyDescent="0.2">
      <c r="AA297" t="str">
        <f>'Domestic 2025'!N297</f>
        <v>Sony Pictures</v>
      </c>
      <c r="AB297">
        <f>'Domestic 2025'!F297</f>
        <v>671343</v>
      </c>
      <c r="AD297" t="str">
        <f>'Domestic 2024'!J296</f>
        <v>Bleecker Street</v>
      </c>
      <c r="AE297">
        <f>'Domestic 2024'!F296</f>
        <v>541578</v>
      </c>
      <c r="AG297" t="str">
        <f>'Domestic 2023'!J296</f>
        <v>Roadside Attracti…</v>
      </c>
      <c r="AH297">
        <f>'Domestic 2023'!F296</f>
        <v>303164</v>
      </c>
      <c r="BJ297" t="str">
        <f t="shared" si="70"/>
        <v>Sony Pictures Entertainment</v>
      </c>
      <c r="BK297">
        <f t="shared" si="71"/>
        <v>671343</v>
      </c>
      <c r="BM297" t="str">
        <f t="shared" si="72"/>
        <v>Bleecker Street</v>
      </c>
      <c r="BN297">
        <f t="shared" si="73"/>
        <v>541578</v>
      </c>
      <c r="BP297" t="str">
        <f t="shared" si="74"/>
        <v>Roadside Attractions</v>
      </c>
      <c r="BQ297">
        <f t="shared" si="75"/>
        <v>303164</v>
      </c>
    </row>
    <row r="298" spans="27:69" x14ac:dyDescent="0.2">
      <c r="AA298" t="str">
        <f>'Domestic 2025'!N298</f>
        <v>Searchlight Pictu…</v>
      </c>
      <c r="AB298">
        <f>'Domestic 2025'!F298</f>
        <v>668112</v>
      </c>
      <c r="AD298" t="str">
        <f>'Domestic 2024'!J297</f>
        <v>Fathom Events</v>
      </c>
      <c r="AE298">
        <f>'Domestic 2024'!F297</f>
        <v>534680</v>
      </c>
      <c r="AG298" t="str">
        <f>'Domestic 2023'!J297</f>
        <v>Janus Films</v>
      </c>
      <c r="AH298">
        <f>'Domestic 2023'!F297</f>
        <v>302456</v>
      </c>
      <c r="BJ298" t="str">
        <f t="shared" si="70"/>
        <v>The Walt Disney Company</v>
      </c>
      <c r="BK298">
        <f t="shared" si="71"/>
        <v>668112</v>
      </c>
      <c r="BM298" t="str">
        <f t="shared" si="72"/>
        <v>Fathom Events</v>
      </c>
      <c r="BN298">
        <f t="shared" si="73"/>
        <v>534680</v>
      </c>
      <c r="BP298" t="str">
        <f t="shared" si="74"/>
        <v>Janus Films</v>
      </c>
      <c r="BQ298">
        <f t="shared" si="75"/>
        <v>302456</v>
      </c>
    </row>
    <row r="299" spans="27:69" x14ac:dyDescent="0.2">
      <c r="AA299" t="str">
        <f>'Domestic 2025'!N299</f>
        <v>Sony Pictures Cla…</v>
      </c>
      <c r="AB299">
        <f>'Domestic 2025'!F299</f>
        <v>644585</v>
      </c>
      <c r="AD299" t="str">
        <f>'Domestic 2024'!J298</f>
        <v>Fathom Events</v>
      </c>
      <c r="AE299">
        <f>'Domestic 2024'!F298</f>
        <v>533144</v>
      </c>
      <c r="AG299" t="str">
        <f>'Domestic 2023'!J298</f>
        <v>Iconic Releasing</v>
      </c>
      <c r="AH299">
        <f>'Domestic 2023'!F298</f>
        <v>293436</v>
      </c>
      <c r="BJ299" t="str">
        <f t="shared" si="70"/>
        <v>Sony Pictures Entertainment</v>
      </c>
      <c r="BK299">
        <f t="shared" si="71"/>
        <v>644585</v>
      </c>
      <c r="BM299" t="str">
        <f t="shared" si="72"/>
        <v>Fathom Events</v>
      </c>
      <c r="BN299">
        <f t="shared" si="73"/>
        <v>533144</v>
      </c>
      <c r="BP299" t="str">
        <f t="shared" si="74"/>
        <v>Iconic Releasing</v>
      </c>
      <c r="BQ299">
        <f t="shared" si="75"/>
        <v>293436</v>
      </c>
    </row>
    <row r="300" spans="27:69" x14ac:dyDescent="0.2">
      <c r="AA300" t="str">
        <f>'Domestic 2025'!N300</f>
        <v>Sony Pictures Cla…</v>
      </c>
      <c r="AB300">
        <f>'Domestic 2025'!F300</f>
        <v>639310</v>
      </c>
      <c r="AD300" t="str">
        <f>'Domestic 2024'!J299</f>
        <v>Roadside Attracti…</v>
      </c>
      <c r="AE300">
        <f>'Domestic 2024'!F299</f>
        <v>521366</v>
      </c>
      <c r="AG300" t="str">
        <f>'Domestic 2023'!J299</f>
        <v>Blue Fox Entertai…</v>
      </c>
      <c r="AH300">
        <f>'Domestic 2023'!F299</f>
        <v>288414</v>
      </c>
      <c r="BJ300" t="str">
        <f t="shared" si="70"/>
        <v>Sony Pictures Entertainment</v>
      </c>
      <c r="BK300">
        <f t="shared" si="71"/>
        <v>639310</v>
      </c>
      <c r="BM300" t="str">
        <f t="shared" si="72"/>
        <v>Roadside Attractions</v>
      </c>
      <c r="BN300">
        <f t="shared" si="73"/>
        <v>521366</v>
      </c>
      <c r="BP300" t="str">
        <f t="shared" si="74"/>
        <v>Blue Fox Entertainment</v>
      </c>
      <c r="BQ300">
        <f t="shared" si="75"/>
        <v>288414</v>
      </c>
    </row>
    <row r="301" spans="27:69" x14ac:dyDescent="0.2">
      <c r="AA301" t="str">
        <f>'Domestic 2025'!N301</f>
        <v>Fathom Events</v>
      </c>
      <c r="AB301">
        <f>'Domestic 2025'!F301</f>
        <v>636569</v>
      </c>
      <c r="AD301" t="str">
        <f>'Domestic 2024'!J300</f>
        <v>Fathom Events</v>
      </c>
      <c r="AE301">
        <f>'Domestic 2024'!F300</f>
        <v>513870</v>
      </c>
      <c r="AG301" t="str">
        <f>'Domestic 2023'!J300</f>
        <v>Well Go USA</v>
      </c>
      <c r="AH301">
        <f>'Domestic 2023'!F300</f>
        <v>276743</v>
      </c>
      <c r="BJ301" t="str">
        <f t="shared" si="70"/>
        <v>Fathom Events</v>
      </c>
      <c r="BK301">
        <f t="shared" si="71"/>
        <v>636569</v>
      </c>
      <c r="BM301" t="str">
        <f t="shared" si="72"/>
        <v>Fathom Events</v>
      </c>
      <c r="BN301">
        <f t="shared" si="73"/>
        <v>513870</v>
      </c>
      <c r="BP301" t="str">
        <f t="shared" si="74"/>
        <v>Well Go USA</v>
      </c>
      <c r="BQ301">
        <f t="shared" si="75"/>
        <v>276743</v>
      </c>
    </row>
    <row r="302" spans="27:69" x14ac:dyDescent="0.2">
      <c r="AA302" t="str">
        <f>'Domestic 2025'!N302</f>
        <v>MUBI</v>
      </c>
      <c r="AB302">
        <f>'Domestic 2025'!F302</f>
        <v>633965</v>
      </c>
      <c r="AD302" t="str">
        <f>'Domestic 2024'!J301</f>
        <v>Roadside Attracti…</v>
      </c>
      <c r="AE302">
        <f>'Domestic 2024'!F301</f>
        <v>506520</v>
      </c>
      <c r="AG302" t="str">
        <f>'Domestic 2023'!J301</f>
        <v>Focus Features</v>
      </c>
      <c r="AH302">
        <f>'Domestic 2023'!F301</f>
        <v>276415</v>
      </c>
      <c r="BJ302" t="str">
        <f t="shared" si="70"/>
        <v>MUBI</v>
      </c>
      <c r="BK302">
        <f t="shared" si="71"/>
        <v>633965</v>
      </c>
      <c r="BM302" t="str">
        <f t="shared" si="72"/>
        <v>Roadside Attractions</v>
      </c>
      <c r="BN302">
        <f t="shared" si="73"/>
        <v>506520</v>
      </c>
      <c r="BP302" t="str">
        <f t="shared" si="74"/>
        <v>NBCUniversal (Comcast)</v>
      </c>
      <c r="BQ302">
        <f t="shared" si="75"/>
        <v>276415</v>
      </c>
    </row>
    <row r="303" spans="27:69" x14ac:dyDescent="0.2">
      <c r="AA303" t="str">
        <f>'Domestic 2025'!N303</f>
        <v>Rialto Pictures</v>
      </c>
      <c r="AB303">
        <f>'Domestic 2025'!F303</f>
        <v>631145</v>
      </c>
      <c r="AD303" t="str">
        <f>'Domestic 2024'!J302</f>
        <v>Universal</v>
      </c>
      <c r="AE303">
        <f>'Domestic 2024'!F302</f>
        <v>486080</v>
      </c>
      <c r="AG303" t="str">
        <f>'Domestic 2023'!J302</f>
        <v>Music Box Films</v>
      </c>
      <c r="AH303">
        <f>'Domestic 2023'!F302</f>
        <v>269980</v>
      </c>
      <c r="BJ303" t="str">
        <f t="shared" si="70"/>
        <v>Rialto Pictures</v>
      </c>
      <c r="BK303">
        <f t="shared" si="71"/>
        <v>631145</v>
      </c>
      <c r="BM303" t="str">
        <f t="shared" si="72"/>
        <v>NBCUniversal (Comcast)</v>
      </c>
      <c r="BN303">
        <f t="shared" si="73"/>
        <v>486080</v>
      </c>
      <c r="BP303" t="str">
        <f t="shared" si="74"/>
        <v>Music Box Films</v>
      </c>
      <c r="BQ303">
        <f t="shared" si="75"/>
        <v>269980</v>
      </c>
    </row>
    <row r="304" spans="27:69" x14ac:dyDescent="0.2">
      <c r="AA304" t="str">
        <f>'Domestic 2025'!N304</f>
        <v>Neon</v>
      </c>
      <c r="AB304">
        <f>'Domestic 2025'!F304</f>
        <v>616605</v>
      </c>
      <c r="AD304" t="str">
        <f>'Domestic 2024'!J303</f>
        <v>Janus Films</v>
      </c>
      <c r="AE304">
        <f>'Domestic 2024'!F303</f>
        <v>482258</v>
      </c>
      <c r="AG304" t="str">
        <f>'Domestic 2023'!J303</f>
        <v>GKIDS</v>
      </c>
      <c r="AH304">
        <f>'Domestic 2023'!F303</f>
        <v>266645</v>
      </c>
      <c r="BJ304" t="str">
        <f t="shared" si="70"/>
        <v>Neon</v>
      </c>
      <c r="BK304">
        <f t="shared" si="71"/>
        <v>616605</v>
      </c>
      <c r="BM304" t="str">
        <f t="shared" si="72"/>
        <v>Janus Films</v>
      </c>
      <c r="BN304">
        <f t="shared" si="73"/>
        <v>482258</v>
      </c>
      <c r="BP304" t="str">
        <f t="shared" si="74"/>
        <v>GKIDS</v>
      </c>
      <c r="BQ304">
        <f t="shared" si="75"/>
        <v>266645</v>
      </c>
    </row>
    <row r="305" spans="27:69" x14ac:dyDescent="0.2">
      <c r="AA305" t="str">
        <f>'Domestic 2025'!N305</f>
        <v>Fathom Events</v>
      </c>
      <c r="AB305">
        <f>'Domestic 2025'!F305</f>
        <v>590815</v>
      </c>
      <c r="AD305" t="str">
        <f>'Domestic 2024'!J304</f>
        <v>Falling Forward F…</v>
      </c>
      <c r="AE305">
        <f>'Domestic 2024'!F304</f>
        <v>480991</v>
      </c>
      <c r="AG305" t="str">
        <f>'Domestic 2023'!J304</f>
        <v>Fathom Events</v>
      </c>
      <c r="AH305">
        <f>'Domestic 2023'!F304</f>
        <v>265985</v>
      </c>
      <c r="BJ305" t="str">
        <f t="shared" si="70"/>
        <v>Fathom Events</v>
      </c>
      <c r="BK305">
        <f t="shared" si="71"/>
        <v>590815</v>
      </c>
      <c r="BM305" t="str">
        <f t="shared" si="72"/>
        <v>Falling Forward F…</v>
      </c>
      <c r="BN305">
        <f t="shared" si="73"/>
        <v>480991</v>
      </c>
      <c r="BP305" t="str">
        <f t="shared" si="74"/>
        <v>Fathom Events</v>
      </c>
      <c r="BQ305">
        <f t="shared" si="75"/>
        <v>265985</v>
      </c>
    </row>
    <row r="306" spans="27:69" x14ac:dyDescent="0.2">
      <c r="AA306" t="str">
        <f>'Domestic 2025'!N306</f>
        <v>Lionsgate</v>
      </c>
      <c r="AB306">
        <f>'Domestic 2025'!F306</f>
        <v>590000</v>
      </c>
      <c r="AD306" t="str">
        <f>'Domestic 2024'!J305</f>
        <v>Fathom Events</v>
      </c>
      <c r="AE306">
        <f>'Domestic 2024'!F305</f>
        <v>475835</v>
      </c>
      <c r="AG306" t="str">
        <f>'Domestic 2023'!J305</f>
        <v>Searchlight Pictu…</v>
      </c>
      <c r="AH306">
        <f>'Domestic 2023'!F305</f>
        <v>260974</v>
      </c>
      <c r="BJ306" t="str">
        <f t="shared" si="70"/>
        <v>Lionsgate Studios</v>
      </c>
      <c r="BK306">
        <f t="shared" si="71"/>
        <v>590000</v>
      </c>
      <c r="BM306" t="str">
        <f t="shared" si="72"/>
        <v>Fathom Events</v>
      </c>
      <c r="BN306">
        <f t="shared" si="73"/>
        <v>475835</v>
      </c>
      <c r="BP306" t="str">
        <f t="shared" si="74"/>
        <v>The Walt Disney Company</v>
      </c>
      <c r="BQ306">
        <f t="shared" si="75"/>
        <v>260974</v>
      </c>
    </row>
    <row r="307" spans="27:69" x14ac:dyDescent="0.2">
      <c r="AA307" t="str">
        <f>'Domestic 2025'!N307</f>
        <v>Roadside Attracti…</v>
      </c>
      <c r="AB307">
        <f>'Domestic 2025'!F307</f>
        <v>579165</v>
      </c>
      <c r="AD307" t="str">
        <f>'Domestic 2024'!J306</f>
        <v>Warner Bros.</v>
      </c>
      <c r="AE307">
        <f>'Domestic 2024'!F306</f>
        <v>458189</v>
      </c>
      <c r="AG307" t="str">
        <f>'Domestic 2023'!J306</f>
        <v>Atlas Distribution</v>
      </c>
      <c r="AH307">
        <f>'Domestic 2023'!F306</f>
        <v>250000</v>
      </c>
      <c r="BJ307" t="str">
        <f t="shared" si="70"/>
        <v>Roadside Attractions</v>
      </c>
      <c r="BK307">
        <f t="shared" si="71"/>
        <v>579165</v>
      </c>
      <c r="BM307" t="str">
        <f t="shared" si="72"/>
        <v>Warner Bros. Discovery</v>
      </c>
      <c r="BN307">
        <f t="shared" si="73"/>
        <v>458189</v>
      </c>
      <c r="BP307" t="str">
        <f t="shared" si="74"/>
        <v>Atlas Distribution</v>
      </c>
      <c r="BQ307">
        <f t="shared" si="75"/>
        <v>250000</v>
      </c>
    </row>
    <row r="308" spans="27:69" x14ac:dyDescent="0.2">
      <c r="AA308" t="str">
        <f>'Domestic 2025'!N308</f>
        <v>Fathom Events</v>
      </c>
      <c r="AB308">
        <f>'Domestic 2025'!F308</f>
        <v>560900</v>
      </c>
      <c r="AD308" t="str">
        <f>'Domestic 2024'!J307</f>
        <v>IFC Films</v>
      </c>
      <c r="AE308">
        <f>'Domestic 2024'!F307</f>
        <v>456590</v>
      </c>
      <c r="AG308" t="str">
        <f>'Domestic 2023'!J307</f>
        <v>Area 23a</v>
      </c>
      <c r="AH308">
        <f>'Domestic 2023'!F307</f>
        <v>247450</v>
      </c>
      <c r="BJ308" t="str">
        <f t="shared" si="70"/>
        <v>Fathom Events</v>
      </c>
      <c r="BK308">
        <f t="shared" si="71"/>
        <v>560900</v>
      </c>
      <c r="BM308" t="str">
        <f t="shared" si="72"/>
        <v>IFC Films</v>
      </c>
      <c r="BN308">
        <f t="shared" si="73"/>
        <v>456590</v>
      </c>
      <c r="BP308" t="str">
        <f t="shared" si="74"/>
        <v>Area 23a</v>
      </c>
      <c r="BQ308">
        <f t="shared" si="75"/>
        <v>247450</v>
      </c>
    </row>
    <row r="309" spans="27:69" x14ac:dyDescent="0.2">
      <c r="AA309" t="str">
        <f>'Domestic 2025'!N309</f>
        <v>Universal</v>
      </c>
      <c r="AB309">
        <f>'Domestic 2025'!F309</f>
        <v>559550</v>
      </c>
      <c r="AD309" t="str">
        <f>'Domestic 2024'!J308</f>
        <v>Republic Pictures</v>
      </c>
      <c r="AE309">
        <f>'Domestic 2024'!F308</f>
        <v>455708</v>
      </c>
      <c r="AG309" t="str">
        <f>'Domestic 2023'!J308</f>
        <v>Janus Films</v>
      </c>
      <c r="AH309">
        <f>'Domestic 2023'!F308</f>
        <v>244803</v>
      </c>
      <c r="BJ309" t="str">
        <f t="shared" si="70"/>
        <v>NBCUniversal (Comcast)</v>
      </c>
      <c r="BK309">
        <f t="shared" si="71"/>
        <v>559550</v>
      </c>
      <c r="BM309" t="str">
        <f t="shared" si="72"/>
        <v>Paramount Skydance</v>
      </c>
      <c r="BN309">
        <f t="shared" si="73"/>
        <v>455708</v>
      </c>
      <c r="BP309" t="str">
        <f t="shared" si="74"/>
        <v>Janus Films</v>
      </c>
      <c r="BQ309">
        <f t="shared" si="75"/>
        <v>244803</v>
      </c>
    </row>
    <row r="310" spans="27:69" x14ac:dyDescent="0.2">
      <c r="AA310" t="str">
        <f>'Domestic 2025'!N310</f>
        <v>GKIDS</v>
      </c>
      <c r="AB310">
        <f>'Domestic 2025'!F310</f>
        <v>557116</v>
      </c>
      <c r="AD310" t="str">
        <f>'Domestic 2024'!J309</f>
        <v>Universal</v>
      </c>
      <c r="AE310">
        <f>'Domestic 2024'!F309</f>
        <v>450370</v>
      </c>
      <c r="AG310" t="str">
        <f>'Domestic 2023'!J309</f>
        <v>Universal</v>
      </c>
      <c r="AH310">
        <f>'Domestic 2023'!F309</f>
        <v>243445</v>
      </c>
      <c r="BJ310" t="str">
        <f t="shared" si="70"/>
        <v>GKIDS</v>
      </c>
      <c r="BK310">
        <f t="shared" si="71"/>
        <v>557116</v>
      </c>
      <c r="BM310" t="str">
        <f t="shared" si="72"/>
        <v>NBCUniversal (Comcast)</v>
      </c>
      <c r="BN310">
        <f t="shared" si="73"/>
        <v>450370</v>
      </c>
      <c r="BP310" t="str">
        <f t="shared" si="74"/>
        <v>NBCUniversal (Comcast)</v>
      </c>
      <c r="BQ310">
        <f t="shared" si="75"/>
        <v>243445</v>
      </c>
    </row>
    <row r="311" spans="27:69" x14ac:dyDescent="0.2">
      <c r="AA311" t="str">
        <f>'Domestic 2025'!N311</f>
        <v>Sumerian</v>
      </c>
      <c r="AB311">
        <f>'Domestic 2025'!F311</f>
        <v>555000</v>
      </c>
      <c r="AD311" t="str">
        <f>'Domestic 2024'!J310</f>
        <v>Greenwich</v>
      </c>
      <c r="AE311">
        <f>'Domestic 2024'!F310</f>
        <v>449020</v>
      </c>
      <c r="AG311" t="str">
        <f>'Domestic 2023'!J310</f>
        <v>Universal</v>
      </c>
      <c r="AH311">
        <f>'Domestic 2023'!F310</f>
        <v>239530</v>
      </c>
      <c r="BJ311" t="str">
        <f t="shared" si="70"/>
        <v>Sumerian</v>
      </c>
      <c r="BK311">
        <f t="shared" si="71"/>
        <v>555000</v>
      </c>
      <c r="BM311" t="str">
        <f t="shared" si="72"/>
        <v>Greenwich</v>
      </c>
      <c r="BN311">
        <f t="shared" si="73"/>
        <v>449020</v>
      </c>
      <c r="BP311" t="str">
        <f t="shared" si="74"/>
        <v>NBCUniversal (Comcast)</v>
      </c>
      <c r="BQ311">
        <f t="shared" si="75"/>
        <v>239530</v>
      </c>
    </row>
    <row r="312" spans="27:69" x14ac:dyDescent="0.2">
      <c r="AA312" t="str">
        <f>'Domestic 2025'!N312</f>
        <v>Fathom Events</v>
      </c>
      <c r="AB312">
        <f>'Domestic 2025'!F312</f>
        <v>551935</v>
      </c>
      <c r="AD312" t="str">
        <f>'Domestic 2024'!J311</f>
        <v>IFC Films</v>
      </c>
      <c r="AE312">
        <f>'Domestic 2024'!F311</f>
        <v>433861</v>
      </c>
      <c r="AG312" t="str">
        <f>'Domestic 2023'!J311</f>
        <v>Rialto Pictures</v>
      </c>
      <c r="AH312">
        <f>'Domestic 2023'!F311</f>
        <v>235121</v>
      </c>
      <c r="BJ312" t="str">
        <f t="shared" si="70"/>
        <v>Fathom Events</v>
      </c>
      <c r="BK312">
        <f t="shared" si="71"/>
        <v>551935</v>
      </c>
      <c r="BM312" t="str">
        <f t="shared" si="72"/>
        <v>IFC Films</v>
      </c>
      <c r="BN312">
        <f t="shared" si="73"/>
        <v>433861</v>
      </c>
      <c r="BP312" t="str">
        <f t="shared" si="74"/>
        <v>Rialto Pictures</v>
      </c>
      <c r="BQ312">
        <f t="shared" si="75"/>
        <v>235121</v>
      </c>
    </row>
    <row r="313" spans="27:69" x14ac:dyDescent="0.2">
      <c r="AA313" t="str">
        <f>'Domestic 2025'!N313</f>
        <v>Roadside Attracti…</v>
      </c>
      <c r="AB313">
        <f>'Domestic 2025'!F313</f>
        <v>551286</v>
      </c>
      <c r="AD313" t="str">
        <f>'Domestic 2024'!J312</f>
        <v>Viva Pictures</v>
      </c>
      <c r="AE313">
        <f>'Domestic 2024'!F312</f>
        <v>426776</v>
      </c>
      <c r="AG313" t="str">
        <f>'Domestic 2023'!J312</f>
        <v>Other</v>
      </c>
      <c r="AH313">
        <f>'Domestic 2023'!F312</f>
        <v>235103</v>
      </c>
      <c r="BJ313" t="str">
        <f t="shared" si="70"/>
        <v>Roadside Attractions</v>
      </c>
      <c r="BK313">
        <f t="shared" si="71"/>
        <v>551286</v>
      </c>
      <c r="BM313" t="str">
        <f t="shared" si="72"/>
        <v>Viva Pictures</v>
      </c>
      <c r="BN313">
        <f t="shared" si="73"/>
        <v>426776</v>
      </c>
      <c r="BP313" t="str">
        <f t="shared" si="74"/>
        <v>Other</v>
      </c>
      <c r="BQ313">
        <f t="shared" si="75"/>
        <v>235103</v>
      </c>
    </row>
    <row r="314" spans="27:69" x14ac:dyDescent="0.2">
      <c r="AA314" t="str">
        <f>'Domestic 2025'!N314</f>
        <v>Roadside Attracti…</v>
      </c>
      <c r="AB314">
        <f>'Domestic 2025'!F314</f>
        <v>534372</v>
      </c>
      <c r="AD314" t="str">
        <f>'Domestic 2024'!J313</f>
        <v>Roadside Attracti…</v>
      </c>
      <c r="AE314">
        <f>'Domestic 2024'!F313</f>
        <v>422555</v>
      </c>
      <c r="AG314" t="str">
        <f>'Domestic 2023'!J313</f>
        <v>Universal</v>
      </c>
      <c r="AH314">
        <f>'Domestic 2023'!F313</f>
        <v>227705</v>
      </c>
      <c r="BJ314" t="str">
        <f t="shared" si="70"/>
        <v>Roadside Attractions</v>
      </c>
      <c r="BK314">
        <f t="shared" si="71"/>
        <v>534372</v>
      </c>
      <c r="BM314" t="str">
        <f t="shared" si="72"/>
        <v>Roadside Attractions</v>
      </c>
      <c r="BN314">
        <f t="shared" si="73"/>
        <v>422555</v>
      </c>
      <c r="BP314" t="str">
        <f t="shared" si="74"/>
        <v>NBCUniversal (Comcast)</v>
      </c>
      <c r="BQ314">
        <f t="shared" si="75"/>
        <v>227705</v>
      </c>
    </row>
    <row r="315" spans="27:69" x14ac:dyDescent="0.2">
      <c r="AA315" t="str">
        <f>'Domestic 2025'!N315</f>
        <v>XYZ Films</v>
      </c>
      <c r="AB315">
        <f>'Domestic 2025'!F315</f>
        <v>527217</v>
      </c>
      <c r="AD315" t="str">
        <f>'Domestic 2024'!J314</f>
        <v>Warner Bros.</v>
      </c>
      <c r="AE315">
        <f>'Domestic 2024'!F314</f>
        <v>421798</v>
      </c>
      <c r="AG315" t="str">
        <f>'Domestic 2023'!J314</f>
        <v>Universal</v>
      </c>
      <c r="AH315">
        <f>'Domestic 2023'!F314</f>
        <v>225610</v>
      </c>
      <c r="BJ315" t="str">
        <f t="shared" si="70"/>
        <v>XYZ Films</v>
      </c>
      <c r="BK315">
        <f t="shared" si="71"/>
        <v>527217</v>
      </c>
      <c r="BM315" t="str">
        <f t="shared" si="72"/>
        <v>Warner Bros. Discovery</v>
      </c>
      <c r="BN315">
        <f t="shared" si="73"/>
        <v>421798</v>
      </c>
      <c r="BP315" t="str">
        <f t="shared" si="74"/>
        <v>NBCUniversal (Comcast)</v>
      </c>
      <c r="BQ315">
        <f t="shared" si="75"/>
        <v>225610</v>
      </c>
    </row>
    <row r="316" spans="27:69" x14ac:dyDescent="0.2">
      <c r="AA316" t="str">
        <f>'Domestic 2025'!N316</f>
        <v>Music Box Films</v>
      </c>
      <c r="AB316">
        <f>'Domestic 2025'!F316</f>
        <v>526284</v>
      </c>
      <c r="AD316" t="str">
        <f>'Domestic 2024'!J315</f>
        <v>Rialto Pictures</v>
      </c>
      <c r="AE316">
        <f>'Domestic 2024'!F315</f>
        <v>421742</v>
      </c>
      <c r="AG316" t="str">
        <f>'Domestic 2023'!J315</f>
        <v>Welcome Villain F…</v>
      </c>
      <c r="AH316">
        <f>'Domestic 2023'!F315</f>
        <v>221738</v>
      </c>
      <c r="BJ316" t="str">
        <f t="shared" si="70"/>
        <v>Music Box Films</v>
      </c>
      <c r="BK316">
        <f t="shared" si="71"/>
        <v>526284</v>
      </c>
      <c r="BM316" t="str">
        <f t="shared" si="72"/>
        <v>Rialto Pictures</v>
      </c>
      <c r="BN316">
        <f t="shared" si="73"/>
        <v>421742</v>
      </c>
      <c r="BP316" t="str">
        <f t="shared" si="74"/>
        <v>Welcome Villain F…</v>
      </c>
      <c r="BQ316">
        <f t="shared" si="75"/>
        <v>221738</v>
      </c>
    </row>
    <row r="317" spans="27:69" x14ac:dyDescent="0.2">
      <c r="AA317" t="str">
        <f>'Domestic 2025'!N317</f>
        <v>Watermelon Pictur…</v>
      </c>
      <c r="AB317">
        <f>'Domestic 2025'!F317</f>
        <v>520034</v>
      </c>
      <c r="AD317" t="str">
        <f>'Domestic 2024'!J316</f>
        <v>Iconic Releasing</v>
      </c>
      <c r="AE317">
        <f>'Domestic 2024'!F316</f>
        <v>417579</v>
      </c>
      <c r="AG317" t="str">
        <f>'Domestic 2023'!J316</f>
        <v>Neon</v>
      </c>
      <c r="AH317">
        <f>'Domestic 2023'!F316</f>
        <v>217136</v>
      </c>
      <c r="BJ317" t="str">
        <f t="shared" si="70"/>
        <v>Watermelon Pictur…</v>
      </c>
      <c r="BK317">
        <f t="shared" si="71"/>
        <v>520034</v>
      </c>
      <c r="BM317" t="str">
        <f t="shared" si="72"/>
        <v>Iconic Releasing</v>
      </c>
      <c r="BN317">
        <f t="shared" si="73"/>
        <v>417579</v>
      </c>
      <c r="BP317" t="str">
        <f t="shared" si="74"/>
        <v>Neon</v>
      </c>
      <c r="BQ317">
        <f t="shared" si="75"/>
        <v>217136</v>
      </c>
    </row>
    <row r="318" spans="27:69" x14ac:dyDescent="0.2">
      <c r="AA318" t="str">
        <f>'Domestic 2025'!N318</f>
        <v>Fathom Events</v>
      </c>
      <c r="AB318">
        <f>'Domestic 2025'!F318</f>
        <v>507731</v>
      </c>
      <c r="AD318" t="str">
        <f>'Domestic 2024'!J317</f>
        <v>Janus Films</v>
      </c>
      <c r="AE318">
        <f>'Domestic 2024'!F317</f>
        <v>413978</v>
      </c>
      <c r="AG318" t="str">
        <f>'Domestic 2023'!J317</f>
        <v>Sony Pictures Cla…</v>
      </c>
      <c r="AH318">
        <f>'Domestic 2023'!F317</f>
        <v>214470</v>
      </c>
      <c r="BJ318" t="str">
        <f t="shared" si="70"/>
        <v>Fathom Events</v>
      </c>
      <c r="BK318">
        <f t="shared" si="71"/>
        <v>507731</v>
      </c>
      <c r="BM318" t="str">
        <f t="shared" si="72"/>
        <v>Janus Films</v>
      </c>
      <c r="BN318">
        <f t="shared" si="73"/>
        <v>413978</v>
      </c>
      <c r="BP318" t="str">
        <f t="shared" si="74"/>
        <v>Sony Pictures Entertainment</v>
      </c>
      <c r="BQ318">
        <f t="shared" si="75"/>
        <v>214470</v>
      </c>
    </row>
    <row r="319" spans="27:69" x14ac:dyDescent="0.2">
      <c r="AA319" t="str">
        <f>'Domestic 2025'!N319</f>
        <v>Universal</v>
      </c>
      <c r="AB319">
        <f>'Domestic 2025'!F319</f>
        <v>507380</v>
      </c>
      <c r="AD319" t="str">
        <f>'Domestic 2024'!J318</f>
        <v>GKIDS</v>
      </c>
      <c r="AE319">
        <f>'Domestic 2024'!F318</f>
        <v>409592</v>
      </c>
      <c r="AG319" t="str">
        <f>'Domestic 2023'!J318</f>
        <v>Kino Lorber</v>
      </c>
      <c r="AH319">
        <f>'Domestic 2023'!F318</f>
        <v>213960</v>
      </c>
      <c r="BJ319" t="str">
        <f t="shared" si="70"/>
        <v>NBCUniversal (Comcast)</v>
      </c>
      <c r="BK319">
        <f t="shared" si="71"/>
        <v>507380</v>
      </c>
      <c r="BM319" t="str">
        <f t="shared" si="72"/>
        <v>GKIDS</v>
      </c>
      <c r="BN319">
        <f t="shared" si="73"/>
        <v>409592</v>
      </c>
      <c r="BP319" t="str">
        <f t="shared" si="74"/>
        <v>Kino Lorber</v>
      </c>
      <c r="BQ319">
        <f t="shared" si="75"/>
        <v>213960</v>
      </c>
    </row>
    <row r="320" spans="27:69" x14ac:dyDescent="0.2">
      <c r="AA320" t="str">
        <f>'Domestic 2025'!N320</f>
        <v>Summit Entertainm…</v>
      </c>
      <c r="AB320">
        <f>'Domestic 2025'!F320</f>
        <v>504750</v>
      </c>
      <c r="AD320" t="str">
        <f>'Domestic 2024'!J319</f>
        <v>Warner Bros.</v>
      </c>
      <c r="AE320">
        <f>'Domestic 2024'!F319</f>
        <v>388375</v>
      </c>
      <c r="AG320" t="str">
        <f>'Domestic 2023'!J319</f>
        <v>Super LTD</v>
      </c>
      <c r="AH320">
        <f>'Domestic 2023'!F319</f>
        <v>213953</v>
      </c>
      <c r="BJ320" t="str">
        <f t="shared" si="70"/>
        <v>Summit Entertainm…</v>
      </c>
      <c r="BK320">
        <f t="shared" si="71"/>
        <v>504750</v>
      </c>
      <c r="BM320" t="str">
        <f t="shared" si="72"/>
        <v>Warner Bros. Discovery</v>
      </c>
      <c r="BN320">
        <f t="shared" si="73"/>
        <v>388375</v>
      </c>
      <c r="BP320" t="str">
        <f t="shared" si="74"/>
        <v>Super LTD</v>
      </c>
      <c r="BQ320">
        <f t="shared" si="75"/>
        <v>213953</v>
      </c>
    </row>
    <row r="321" spans="27:69" x14ac:dyDescent="0.2">
      <c r="AA321" t="str">
        <f>'Domestic 2025'!N321</f>
        <v>Sony Pictures</v>
      </c>
      <c r="AB321">
        <f>'Domestic 2025'!F321</f>
        <v>503786</v>
      </c>
      <c r="AD321" t="str">
        <f>'Domestic 2024'!J320</f>
        <v>Blue Fox Entertai…</v>
      </c>
      <c r="AE321">
        <f>'Domestic 2024'!F320</f>
        <v>388067</v>
      </c>
      <c r="AG321" t="str">
        <f>'Domestic 2023'!J320</f>
        <v>Universal</v>
      </c>
      <c r="AH321">
        <f>'Domestic 2023'!F320</f>
        <v>203865</v>
      </c>
      <c r="BJ321" t="str">
        <f t="shared" si="70"/>
        <v>Sony Pictures Entertainment</v>
      </c>
      <c r="BK321">
        <f t="shared" si="71"/>
        <v>503786</v>
      </c>
      <c r="BM321" t="str">
        <f t="shared" si="72"/>
        <v>Blue Fox Entertainment</v>
      </c>
      <c r="BN321">
        <f t="shared" si="73"/>
        <v>388067</v>
      </c>
      <c r="BP321" t="str">
        <f t="shared" si="74"/>
        <v>NBCUniversal (Comcast)</v>
      </c>
      <c r="BQ321">
        <f t="shared" si="75"/>
        <v>203865</v>
      </c>
    </row>
    <row r="322" spans="27:69" x14ac:dyDescent="0.2">
      <c r="AA322" t="str">
        <f>'Domestic 2025'!N322</f>
        <v>Neon</v>
      </c>
      <c r="AB322">
        <f>'Domestic 2025'!F322</f>
        <v>498152</v>
      </c>
      <c r="AD322" t="str">
        <f>'Domestic 2024'!J321</f>
        <v>Blue Fox Entertai…</v>
      </c>
      <c r="AE322">
        <f>'Domestic 2024'!F321</f>
        <v>386891</v>
      </c>
      <c r="AG322" t="str">
        <f>'Domestic 2023'!J321</f>
        <v>Atlas Distribution</v>
      </c>
      <c r="AH322">
        <f>'Domestic 2023'!F321</f>
        <v>203795</v>
      </c>
      <c r="BJ322" t="str">
        <f t="shared" si="70"/>
        <v>Neon</v>
      </c>
      <c r="BK322">
        <f t="shared" si="71"/>
        <v>498152</v>
      </c>
      <c r="BM322" t="str">
        <f t="shared" si="72"/>
        <v>Blue Fox Entertainment</v>
      </c>
      <c r="BN322">
        <f t="shared" si="73"/>
        <v>386891</v>
      </c>
      <c r="BP322" t="str">
        <f t="shared" si="74"/>
        <v>Atlas Distribution</v>
      </c>
      <c r="BQ322">
        <f t="shared" si="75"/>
        <v>203795</v>
      </c>
    </row>
    <row r="323" spans="27:69" x14ac:dyDescent="0.2">
      <c r="AA323" t="str">
        <f>'Domestic 2025'!N323</f>
        <v>Fathom Events</v>
      </c>
      <c r="AB323">
        <f>'Domestic 2025'!F323</f>
        <v>492391</v>
      </c>
      <c r="AD323" t="str">
        <f>'Domestic 2024'!J322</f>
        <v>Republic Pictures</v>
      </c>
      <c r="AE323">
        <f>'Domestic 2024'!F322</f>
        <v>383520</v>
      </c>
      <c r="AG323" t="str">
        <f>'Domestic 2023'!J322</f>
        <v>MGM</v>
      </c>
      <c r="AH323">
        <f>'Domestic 2023'!F322</f>
        <v>203403</v>
      </c>
      <c r="BJ323" t="str">
        <f t="shared" ref="BJ323:BJ386" si="76">IFERROR(VLOOKUP(IFERROR(VLOOKUP(AA323,$T:$U,2,0),AA323),$V:$W,2,0),IFERROR(VLOOKUP(AA323,$T:$U,2,0),AA323))</f>
        <v>Fathom Events</v>
      </c>
      <c r="BK323">
        <f t="shared" ref="BK323:BK386" si="77">AB323</f>
        <v>492391</v>
      </c>
      <c r="BM323" t="str">
        <f t="shared" ref="BM323:BM386" si="78">IFERROR(VLOOKUP(IFERROR(VLOOKUP(AD323,$T:$U,2,0),AD323),$V:$W,2,0),IFERROR(VLOOKUP(AD323,$T:$U,2,0),AD323))</f>
        <v>Paramount Skydance</v>
      </c>
      <c r="BN323">
        <f t="shared" ref="BN323:BN386" si="79">AE323</f>
        <v>383520</v>
      </c>
      <c r="BP323" t="str">
        <f t="shared" ref="BP323:BP386" si="80">IFERROR(VLOOKUP(IFERROR(VLOOKUP(AG323,$T:$U,2,0),AG323),$V:$W,2,0),IFERROR(VLOOKUP(AG323,$T:$U,2,0),AG323))</f>
        <v>Amazon MGM Studios</v>
      </c>
      <c r="BQ323">
        <f t="shared" ref="BQ323:BQ386" si="81">AH323</f>
        <v>203403</v>
      </c>
    </row>
    <row r="324" spans="27:69" x14ac:dyDescent="0.2">
      <c r="AA324" t="str">
        <f>'Domestic 2025'!N324</f>
        <v>Iconic Releasing</v>
      </c>
      <c r="AB324">
        <f>'Domestic 2025'!F324</f>
        <v>478675</v>
      </c>
      <c r="AD324" t="str">
        <f>'Domestic 2024'!J323</f>
        <v>Sony Pictures</v>
      </c>
      <c r="AE324">
        <f>'Domestic 2024'!F323</f>
        <v>379836</v>
      </c>
      <c r="AG324" t="str">
        <f>'Domestic 2023'!J323</f>
        <v>Dreamworks SKG</v>
      </c>
      <c r="AH324">
        <f>'Domestic 2023'!F323</f>
        <v>200560</v>
      </c>
      <c r="BJ324" t="str">
        <f t="shared" si="76"/>
        <v>Iconic Releasing</v>
      </c>
      <c r="BK324">
        <f t="shared" si="77"/>
        <v>478675</v>
      </c>
      <c r="BM324" t="str">
        <f t="shared" si="78"/>
        <v>Sony Pictures Entertainment</v>
      </c>
      <c r="BN324">
        <f t="shared" si="79"/>
        <v>379836</v>
      </c>
      <c r="BP324" t="str">
        <f t="shared" si="80"/>
        <v>NBCUniversal (Comcast)</v>
      </c>
      <c r="BQ324">
        <f t="shared" si="81"/>
        <v>200560</v>
      </c>
    </row>
    <row r="325" spans="27:69" x14ac:dyDescent="0.2">
      <c r="AA325" t="str">
        <f>'Domestic 2025'!N325</f>
        <v>Samuel Goldwyn Fi…</v>
      </c>
      <c r="AB325">
        <f>'Domestic 2025'!F325</f>
        <v>465314</v>
      </c>
      <c r="AD325" t="str">
        <f>'Domestic 2024'!J324</f>
        <v>Fathom Events</v>
      </c>
      <c r="AE325">
        <f>'Domestic 2024'!F324</f>
        <v>378189</v>
      </c>
      <c r="AG325" t="str">
        <f>'Domestic 2023'!J324</f>
        <v>Warner Bros.</v>
      </c>
      <c r="AH325">
        <f>'Domestic 2023'!F324</f>
        <v>199734</v>
      </c>
      <c r="BJ325" t="str">
        <f t="shared" si="76"/>
        <v>Samuel Goldwyn Fi…</v>
      </c>
      <c r="BK325">
        <f t="shared" si="77"/>
        <v>465314</v>
      </c>
      <c r="BM325" t="str">
        <f t="shared" si="78"/>
        <v>Fathom Events</v>
      </c>
      <c r="BN325">
        <f t="shared" si="79"/>
        <v>378189</v>
      </c>
      <c r="BP325" t="str">
        <f t="shared" si="80"/>
        <v>Warner Bros. Discovery</v>
      </c>
      <c r="BQ325">
        <f t="shared" si="81"/>
        <v>199734</v>
      </c>
    </row>
    <row r="326" spans="27:69" x14ac:dyDescent="0.2">
      <c r="AA326" t="str">
        <f>'Domestic 2025'!N326</f>
        <v>Susan Tuckett Med…</v>
      </c>
      <c r="AB326">
        <f>'Domestic 2025'!F326</f>
        <v>463081</v>
      </c>
      <c r="AD326" t="str">
        <f>'Domestic 2024'!J325</f>
        <v>Universal</v>
      </c>
      <c r="AE326">
        <f>'Domestic 2024'!F325</f>
        <v>361195</v>
      </c>
      <c r="AG326" t="str">
        <f>'Domestic 2023'!J325</f>
        <v>Fathom Events</v>
      </c>
      <c r="AH326">
        <f>'Domestic 2023'!F325</f>
        <v>197702</v>
      </c>
      <c r="BJ326" t="str">
        <f t="shared" si="76"/>
        <v>Susan Tuckett Med…</v>
      </c>
      <c r="BK326">
        <f t="shared" si="77"/>
        <v>463081</v>
      </c>
      <c r="BM326" t="str">
        <f t="shared" si="78"/>
        <v>NBCUniversal (Comcast)</v>
      </c>
      <c r="BN326">
        <f t="shared" si="79"/>
        <v>361195</v>
      </c>
      <c r="BP326" t="str">
        <f t="shared" si="80"/>
        <v>Fathom Events</v>
      </c>
      <c r="BQ326">
        <f t="shared" si="81"/>
        <v>197702</v>
      </c>
    </row>
    <row r="327" spans="27:69" x14ac:dyDescent="0.2">
      <c r="AA327" t="str">
        <f>'Domestic 2025'!N327</f>
        <v>Janus Films</v>
      </c>
      <c r="AB327">
        <f>'Domestic 2025'!F327</f>
        <v>461898</v>
      </c>
      <c r="AD327" t="str">
        <f>'Domestic 2024'!J326</f>
        <v>Metrograph Pictur…</v>
      </c>
      <c r="AE327">
        <f>'Domestic 2024'!F326</f>
        <v>352135</v>
      </c>
      <c r="AG327" t="str">
        <f>'Domestic 2023'!J326</f>
        <v>A24</v>
      </c>
      <c r="AH327">
        <f>'Domestic 2023'!F326</f>
        <v>196920</v>
      </c>
      <c r="BJ327" t="str">
        <f t="shared" si="76"/>
        <v>Janus Films</v>
      </c>
      <c r="BK327">
        <f t="shared" si="77"/>
        <v>461898</v>
      </c>
      <c r="BM327" t="str">
        <f t="shared" si="78"/>
        <v>Metrograph Pictur…</v>
      </c>
      <c r="BN327">
        <f t="shared" si="79"/>
        <v>352135</v>
      </c>
      <c r="BP327" t="str">
        <f t="shared" si="80"/>
        <v>A24</v>
      </c>
      <c r="BQ327">
        <f t="shared" si="81"/>
        <v>196920</v>
      </c>
    </row>
    <row r="328" spans="27:69" x14ac:dyDescent="0.2">
      <c r="AA328" t="str">
        <f>'Domestic 2025'!N328</f>
        <v>Universal</v>
      </c>
      <c r="AB328">
        <f>'Domestic 2025'!F328</f>
        <v>459245</v>
      </c>
      <c r="AD328" t="str">
        <f>'Domestic 2024'!J327</f>
        <v>Fathom Events</v>
      </c>
      <c r="AE328">
        <f>'Domestic 2024'!F327</f>
        <v>348410</v>
      </c>
      <c r="AG328" t="str">
        <f>'Domestic 2023'!J327</f>
        <v>Blue Fox Entertai…</v>
      </c>
      <c r="AH328">
        <f>'Domestic 2023'!F327</f>
        <v>192310</v>
      </c>
      <c r="BJ328" t="str">
        <f t="shared" si="76"/>
        <v>NBCUniversal (Comcast)</v>
      </c>
      <c r="BK328">
        <f t="shared" si="77"/>
        <v>459245</v>
      </c>
      <c r="BM328" t="str">
        <f t="shared" si="78"/>
        <v>Fathom Events</v>
      </c>
      <c r="BN328">
        <f t="shared" si="79"/>
        <v>348410</v>
      </c>
      <c r="BP328" t="str">
        <f t="shared" si="80"/>
        <v>Blue Fox Entertainment</v>
      </c>
      <c r="BQ328">
        <f t="shared" si="81"/>
        <v>192310</v>
      </c>
    </row>
    <row r="329" spans="27:69" x14ac:dyDescent="0.2">
      <c r="AA329" t="str">
        <f>'Domestic 2025'!N329</f>
        <v>Briarcliff Entert…</v>
      </c>
      <c r="AB329">
        <f>'Domestic 2025'!F329</f>
        <v>456624</v>
      </c>
      <c r="AD329" t="str">
        <f>'Domestic 2024'!J328</f>
        <v>Fathom Events</v>
      </c>
      <c r="AE329">
        <f>'Domestic 2024'!F328</f>
        <v>348317</v>
      </c>
      <c r="AG329" t="str">
        <f>'Domestic 2023'!J328</f>
        <v>Neon</v>
      </c>
      <c r="AH329">
        <f>'Domestic 2023'!F328</f>
        <v>189579</v>
      </c>
      <c r="BJ329" t="str">
        <f t="shared" si="76"/>
        <v>Briarcliff Entertainment</v>
      </c>
      <c r="BK329">
        <f t="shared" si="77"/>
        <v>456624</v>
      </c>
      <c r="BM329" t="str">
        <f t="shared" si="78"/>
        <v>Fathom Events</v>
      </c>
      <c r="BN329">
        <f t="shared" si="79"/>
        <v>348317</v>
      </c>
      <c r="BP329" t="str">
        <f t="shared" si="80"/>
        <v>Neon</v>
      </c>
      <c r="BQ329">
        <f t="shared" si="81"/>
        <v>189579</v>
      </c>
    </row>
    <row r="330" spans="27:69" x14ac:dyDescent="0.2">
      <c r="AA330" t="str">
        <f>'Domestic 2025'!N330</f>
        <v>Warner Bros.</v>
      </c>
      <c r="AB330">
        <f>'Domestic 2025'!F330</f>
        <v>455963</v>
      </c>
      <c r="AD330" t="str">
        <f>'Domestic 2024'!J329</f>
        <v>20th Century Fox</v>
      </c>
      <c r="AE330">
        <f>'Domestic 2024'!F329</f>
        <v>345760</v>
      </c>
      <c r="AG330" t="str">
        <f>'Domestic 2023'!J329</f>
        <v>Fathom Events</v>
      </c>
      <c r="AH330">
        <f>'Domestic 2023'!F329</f>
        <v>186820</v>
      </c>
      <c r="BJ330" t="str">
        <f t="shared" si="76"/>
        <v>Warner Bros. Discovery</v>
      </c>
      <c r="BK330">
        <f t="shared" si="77"/>
        <v>455963</v>
      </c>
      <c r="BM330" t="str">
        <f t="shared" si="78"/>
        <v>The Walt Disney Company</v>
      </c>
      <c r="BN330">
        <f t="shared" si="79"/>
        <v>345760</v>
      </c>
      <c r="BP330" t="str">
        <f t="shared" si="80"/>
        <v>Fathom Events</v>
      </c>
      <c r="BQ330">
        <f t="shared" si="81"/>
        <v>186820</v>
      </c>
    </row>
    <row r="331" spans="27:69" x14ac:dyDescent="0.2">
      <c r="AA331" t="str">
        <f>'Domestic 2025'!N331</f>
        <v>IFC Entertainment…</v>
      </c>
      <c r="AB331">
        <f>'Domestic 2025'!F331</f>
        <v>455830</v>
      </c>
      <c r="AD331" t="str">
        <f>'Domestic 2024'!J330</f>
        <v>Janus Films</v>
      </c>
      <c r="AE331">
        <f>'Domestic 2024'!F330</f>
        <v>344601</v>
      </c>
      <c r="AG331" t="str">
        <f>'Domestic 2023'!J330</f>
        <v>Sony Pictures</v>
      </c>
      <c r="AH331">
        <f>'Domestic 2023'!F330</f>
        <v>185300</v>
      </c>
      <c r="BJ331" t="str">
        <f t="shared" si="76"/>
        <v>IFC Entertainment</v>
      </c>
      <c r="BK331">
        <f t="shared" si="77"/>
        <v>455830</v>
      </c>
      <c r="BM331" t="str">
        <f t="shared" si="78"/>
        <v>Janus Films</v>
      </c>
      <c r="BN331">
        <f t="shared" si="79"/>
        <v>344601</v>
      </c>
      <c r="BP331" t="str">
        <f t="shared" si="80"/>
        <v>Sony Pictures Entertainment</v>
      </c>
      <c r="BQ331">
        <f t="shared" si="81"/>
        <v>185300</v>
      </c>
    </row>
    <row r="332" spans="27:69" x14ac:dyDescent="0.2">
      <c r="AA332" t="str">
        <f>'Domestic 2025'!N332</f>
        <v>Fathom Events</v>
      </c>
      <c r="AB332">
        <f>'Domestic 2025'!F332</f>
        <v>452711</v>
      </c>
      <c r="AD332" t="str">
        <f>'Domestic 2024'!J331</f>
        <v>Fathom Events</v>
      </c>
      <c r="AE332">
        <f>'Domestic 2024'!F331</f>
        <v>343492</v>
      </c>
      <c r="AG332" t="str">
        <f>'Domestic 2023'!J331</f>
        <v>Fathom Events</v>
      </c>
      <c r="AH332">
        <f>'Domestic 2023'!F331</f>
        <v>182021</v>
      </c>
      <c r="BJ332" t="str">
        <f t="shared" si="76"/>
        <v>Fathom Events</v>
      </c>
      <c r="BK332">
        <f t="shared" si="77"/>
        <v>452711</v>
      </c>
      <c r="BM332" t="str">
        <f t="shared" si="78"/>
        <v>Fathom Events</v>
      </c>
      <c r="BN332">
        <f t="shared" si="79"/>
        <v>343492</v>
      </c>
      <c r="BP332" t="str">
        <f t="shared" si="80"/>
        <v>Fathom Events</v>
      </c>
      <c r="BQ332">
        <f t="shared" si="81"/>
        <v>182021</v>
      </c>
    </row>
    <row r="333" spans="27:69" x14ac:dyDescent="0.2">
      <c r="AA333" t="str">
        <f>'Domestic 2025'!N333</f>
        <v>Warner Bros.</v>
      </c>
      <c r="AB333">
        <f>'Domestic 2025'!F333</f>
        <v>436710</v>
      </c>
      <c r="AD333" t="str">
        <f>'Domestic 2024'!J332</f>
        <v>Well Go USA</v>
      </c>
      <c r="AE333">
        <f>'Domestic 2024'!F332</f>
        <v>336003</v>
      </c>
      <c r="AG333" t="str">
        <f>'Domestic 2023'!J332</f>
        <v>Kino Lorber</v>
      </c>
      <c r="AH333">
        <f>'Domestic 2023'!F332</f>
        <v>178762</v>
      </c>
      <c r="BJ333" t="str">
        <f t="shared" si="76"/>
        <v>Warner Bros. Discovery</v>
      </c>
      <c r="BK333">
        <f t="shared" si="77"/>
        <v>436710</v>
      </c>
      <c r="BM333" t="str">
        <f t="shared" si="78"/>
        <v>Well Go USA</v>
      </c>
      <c r="BN333">
        <f t="shared" si="79"/>
        <v>336003</v>
      </c>
      <c r="BP333" t="str">
        <f t="shared" si="80"/>
        <v>Kino Lorber</v>
      </c>
      <c r="BQ333">
        <f t="shared" si="81"/>
        <v>178762</v>
      </c>
    </row>
    <row r="334" spans="27:69" x14ac:dyDescent="0.2">
      <c r="AA334" t="str">
        <f>'Domestic 2025'!N334</f>
        <v>IFC Films</v>
      </c>
      <c r="AB334">
        <f>'Domestic 2025'!F334</f>
        <v>433817</v>
      </c>
      <c r="AD334" t="str">
        <f>'Domestic 2024'!J333</f>
        <v>Warner Bros.</v>
      </c>
      <c r="AE334">
        <f>'Domestic 2024'!F333</f>
        <v>326632</v>
      </c>
      <c r="AG334" t="str">
        <f>'Domestic 2023'!J333</f>
        <v>Kino Lorber</v>
      </c>
      <c r="AH334">
        <f>'Domestic 2023'!F333</f>
        <v>174258</v>
      </c>
      <c r="BJ334" t="str">
        <f t="shared" si="76"/>
        <v>IFC Films</v>
      </c>
      <c r="BK334">
        <f t="shared" si="77"/>
        <v>433817</v>
      </c>
      <c r="BM334" t="str">
        <f t="shared" si="78"/>
        <v>Warner Bros. Discovery</v>
      </c>
      <c r="BN334">
        <f t="shared" si="79"/>
        <v>326632</v>
      </c>
      <c r="BP334" t="str">
        <f t="shared" si="80"/>
        <v>Kino Lorber</v>
      </c>
      <c r="BQ334">
        <f t="shared" si="81"/>
        <v>174258</v>
      </c>
    </row>
    <row r="335" spans="27:69" x14ac:dyDescent="0.2">
      <c r="AA335" t="str">
        <f>'Domestic 2025'!N335</f>
        <v>IFC Films</v>
      </c>
      <c r="AB335">
        <f>'Domestic 2025'!F335</f>
        <v>433617</v>
      </c>
      <c r="AD335" t="str">
        <f>'Domestic 2024'!J334</f>
        <v>Lionsgate</v>
      </c>
      <c r="AE335">
        <f>'Domestic 2024'!F334</f>
        <v>321000</v>
      </c>
      <c r="AG335" t="str">
        <f>'Domestic 2023'!J334</f>
        <v>Quiver</v>
      </c>
      <c r="AH335">
        <f>'Domestic 2023'!F334</f>
        <v>168109</v>
      </c>
      <c r="BJ335" t="str">
        <f t="shared" si="76"/>
        <v>IFC Films</v>
      </c>
      <c r="BK335">
        <f t="shared" si="77"/>
        <v>433617</v>
      </c>
      <c r="BM335" t="str">
        <f t="shared" si="78"/>
        <v>Lionsgate Studios</v>
      </c>
      <c r="BN335">
        <f t="shared" si="79"/>
        <v>321000</v>
      </c>
      <c r="BP335" t="str">
        <f t="shared" si="80"/>
        <v>Quiver</v>
      </c>
      <c r="BQ335">
        <f t="shared" si="81"/>
        <v>168109</v>
      </c>
    </row>
    <row r="336" spans="27:69" x14ac:dyDescent="0.2">
      <c r="AA336" t="str">
        <f>'Domestic 2025'!N336</f>
        <v>Well Go USA</v>
      </c>
      <c r="AB336">
        <f>'Domestic 2025'!F336</f>
        <v>410904</v>
      </c>
      <c r="AD336" t="str">
        <f>'Domestic 2024'!J335</f>
        <v>Roadside Attracti…</v>
      </c>
      <c r="AE336">
        <f>'Domestic 2024'!F335</f>
        <v>317042</v>
      </c>
      <c r="AG336" t="str">
        <f>'Domestic 2023'!J335</f>
        <v>Brainstorm Media</v>
      </c>
      <c r="AH336">
        <f>'Domestic 2023'!F335</f>
        <v>168099</v>
      </c>
      <c r="BJ336" t="str">
        <f t="shared" si="76"/>
        <v>Well Go USA</v>
      </c>
      <c r="BK336">
        <f t="shared" si="77"/>
        <v>410904</v>
      </c>
      <c r="BM336" t="str">
        <f t="shared" si="78"/>
        <v>Roadside Attractions</v>
      </c>
      <c r="BN336">
        <f t="shared" si="79"/>
        <v>317042</v>
      </c>
      <c r="BP336" t="str">
        <f t="shared" si="80"/>
        <v>Brainstorm Media</v>
      </c>
      <c r="BQ336">
        <f t="shared" si="81"/>
        <v>168099</v>
      </c>
    </row>
    <row r="337" spans="27:69" x14ac:dyDescent="0.2">
      <c r="AA337" t="str">
        <f>'Domestic 2025'!N337</f>
        <v>Well Go USA</v>
      </c>
      <c r="AB337">
        <f>'Domestic 2025'!F337</f>
        <v>407965</v>
      </c>
      <c r="AD337" t="str">
        <f>'Domestic 2024'!J336</f>
        <v>GKIDS</v>
      </c>
      <c r="AE337">
        <f>'Domestic 2024'!F336</f>
        <v>314966</v>
      </c>
      <c r="AG337" t="str">
        <f>'Domestic 2023'!J336</f>
        <v>Kino Lorber</v>
      </c>
      <c r="AH337">
        <f>'Domestic 2023'!F336</f>
        <v>165958</v>
      </c>
      <c r="BJ337" t="str">
        <f t="shared" si="76"/>
        <v>Well Go USA</v>
      </c>
      <c r="BK337">
        <f t="shared" si="77"/>
        <v>407965</v>
      </c>
      <c r="BM337" t="str">
        <f t="shared" si="78"/>
        <v>GKIDS</v>
      </c>
      <c r="BN337">
        <f t="shared" si="79"/>
        <v>314966</v>
      </c>
      <c r="BP337" t="str">
        <f t="shared" si="80"/>
        <v>Kino Lorber</v>
      </c>
      <c r="BQ337">
        <f t="shared" si="81"/>
        <v>165958</v>
      </c>
    </row>
    <row r="338" spans="27:69" x14ac:dyDescent="0.2">
      <c r="AA338" t="str">
        <f>'Domestic 2025'!N338</f>
        <v>Warner Bros.</v>
      </c>
      <c r="AB338">
        <f>'Domestic 2025'!F338</f>
        <v>403070</v>
      </c>
      <c r="AD338" t="str">
        <f>'Domestic 2024'!J337</f>
        <v>Well Go USA</v>
      </c>
      <c r="AE338">
        <f>'Domestic 2024'!F337</f>
        <v>303772</v>
      </c>
      <c r="AG338" t="str">
        <f>'Domestic 2023'!J337</f>
        <v>Janus Films</v>
      </c>
      <c r="AH338">
        <f>'Domestic 2023'!F337</f>
        <v>164294</v>
      </c>
      <c r="BJ338" t="str">
        <f t="shared" si="76"/>
        <v>Warner Bros. Discovery</v>
      </c>
      <c r="BK338">
        <f t="shared" si="77"/>
        <v>403070</v>
      </c>
      <c r="BM338" t="str">
        <f t="shared" si="78"/>
        <v>Well Go USA</v>
      </c>
      <c r="BN338">
        <f t="shared" si="79"/>
        <v>303772</v>
      </c>
      <c r="BP338" t="str">
        <f t="shared" si="80"/>
        <v>Janus Films</v>
      </c>
      <c r="BQ338">
        <f t="shared" si="81"/>
        <v>164294</v>
      </c>
    </row>
    <row r="339" spans="27:69" x14ac:dyDescent="0.2">
      <c r="AA339" t="str">
        <f>'Domestic 2025'!N339</f>
        <v>Fathom Events</v>
      </c>
      <c r="AB339">
        <f>'Domestic 2025'!F339</f>
        <v>400000</v>
      </c>
      <c r="AD339" t="str">
        <f>'Domestic 2024'!J338</f>
        <v>Ketchup Entertain…</v>
      </c>
      <c r="AE339">
        <f>'Domestic 2024'!F338</f>
        <v>302971</v>
      </c>
      <c r="AG339" t="str">
        <f>'Domestic 2023'!J338</f>
        <v>Indican Pictures</v>
      </c>
      <c r="AH339">
        <f>'Domestic 2023'!F338</f>
        <v>161313</v>
      </c>
      <c r="BJ339" t="str">
        <f t="shared" si="76"/>
        <v>Fathom Events</v>
      </c>
      <c r="BK339">
        <f t="shared" si="77"/>
        <v>400000</v>
      </c>
      <c r="BM339" t="str">
        <f t="shared" si="78"/>
        <v>Ketchup Entertainment</v>
      </c>
      <c r="BN339">
        <f t="shared" si="79"/>
        <v>302971</v>
      </c>
      <c r="BP339" t="str">
        <f t="shared" si="80"/>
        <v>Indican Pictures</v>
      </c>
      <c r="BQ339">
        <f t="shared" si="81"/>
        <v>161313</v>
      </c>
    </row>
    <row r="340" spans="27:69" x14ac:dyDescent="0.2">
      <c r="AA340" t="str">
        <f>'Domestic 2025'!N340</f>
        <v>Magnolia Pictures</v>
      </c>
      <c r="AB340">
        <f>'Domestic 2025'!F340</f>
        <v>394239</v>
      </c>
      <c r="AD340" t="str">
        <f>'Domestic 2024'!J339</f>
        <v>New Line</v>
      </c>
      <c r="AE340">
        <f>'Domestic 2024'!F339</f>
        <v>300380</v>
      </c>
      <c r="AG340" t="str">
        <f>'Domestic 2023'!J339</f>
        <v>Bleecker Street</v>
      </c>
      <c r="AH340">
        <f>'Domestic 2023'!F339</f>
        <v>161290</v>
      </c>
      <c r="BJ340" t="str">
        <f t="shared" si="76"/>
        <v>Magnolia Pictures</v>
      </c>
      <c r="BK340">
        <f t="shared" si="77"/>
        <v>394239</v>
      </c>
      <c r="BM340" t="str">
        <f t="shared" si="78"/>
        <v>Warner Bros. Discovery</v>
      </c>
      <c r="BN340">
        <f t="shared" si="79"/>
        <v>300380</v>
      </c>
      <c r="BP340" t="str">
        <f t="shared" si="80"/>
        <v>Bleecker Street</v>
      </c>
      <c r="BQ340">
        <f t="shared" si="81"/>
        <v>161290</v>
      </c>
    </row>
    <row r="341" spans="27:69" x14ac:dyDescent="0.2">
      <c r="AA341" t="str">
        <f>'Domestic 2025'!N341</f>
        <v>Roadside Attracti…</v>
      </c>
      <c r="AB341">
        <f>'Domestic 2025'!F341</f>
        <v>391173</v>
      </c>
      <c r="AD341" t="str">
        <f>'Domestic 2024'!J340</f>
        <v>Yash Raj Films</v>
      </c>
      <c r="AE341">
        <f>'Domestic 2024'!F340</f>
        <v>299344</v>
      </c>
      <c r="AG341" t="str">
        <f>'Domestic 2023'!J340</f>
        <v>Sony Pictures</v>
      </c>
      <c r="AH341">
        <f>'Domestic 2023'!F340</f>
        <v>161222</v>
      </c>
      <c r="BJ341" t="str">
        <f t="shared" si="76"/>
        <v>Roadside Attractions</v>
      </c>
      <c r="BK341">
        <f t="shared" si="77"/>
        <v>391173</v>
      </c>
      <c r="BM341" t="str">
        <f t="shared" si="78"/>
        <v>Yash Raj Films</v>
      </c>
      <c r="BN341">
        <f t="shared" si="79"/>
        <v>299344</v>
      </c>
      <c r="BP341" t="str">
        <f t="shared" si="80"/>
        <v>Sony Pictures Entertainment</v>
      </c>
      <c r="BQ341">
        <f t="shared" si="81"/>
        <v>161222</v>
      </c>
    </row>
    <row r="342" spans="27:69" x14ac:dyDescent="0.2">
      <c r="AA342" t="str">
        <f>'Domestic 2025'!N342</f>
        <v>Universal</v>
      </c>
      <c r="AB342">
        <f>'Domestic 2025'!F342</f>
        <v>387570</v>
      </c>
      <c r="AD342" t="str">
        <f>'Domestic 2024'!J341</f>
        <v>Warner Bros.</v>
      </c>
      <c r="AE342">
        <f>'Domestic 2024'!F341</f>
        <v>298505</v>
      </c>
      <c r="AG342" t="str">
        <f>'Domestic 2023'!J341</f>
        <v>Universal</v>
      </c>
      <c r="AH342">
        <f>'Domestic 2023'!F341</f>
        <v>160905</v>
      </c>
      <c r="BJ342" t="str">
        <f t="shared" si="76"/>
        <v>NBCUniversal (Comcast)</v>
      </c>
      <c r="BK342">
        <f t="shared" si="77"/>
        <v>387570</v>
      </c>
      <c r="BM342" t="str">
        <f t="shared" si="78"/>
        <v>Warner Bros. Discovery</v>
      </c>
      <c r="BN342">
        <f t="shared" si="79"/>
        <v>298505</v>
      </c>
      <c r="BP342" t="str">
        <f t="shared" si="80"/>
        <v>NBCUniversal (Comcast)</v>
      </c>
      <c r="BQ342">
        <f t="shared" si="81"/>
        <v>160905</v>
      </c>
    </row>
    <row r="343" spans="27:69" x14ac:dyDescent="0.2">
      <c r="AA343" t="str">
        <f>'Domestic 2025'!N343</f>
        <v>FUNimation</v>
      </c>
      <c r="AB343">
        <f>'Domestic 2025'!F343</f>
        <v>383542</v>
      </c>
      <c r="AD343" t="str">
        <f>'Domestic 2024'!J342</f>
        <v>Sony Pictures Cla…</v>
      </c>
      <c r="AE343">
        <f>'Domestic 2024'!F342</f>
        <v>296535</v>
      </c>
      <c r="AG343" t="str">
        <f>'Domestic 2023'!J342</f>
        <v>Pantelion Films</v>
      </c>
      <c r="AH343">
        <f>'Domestic 2023'!F342</f>
        <v>160527</v>
      </c>
      <c r="BJ343" t="str">
        <f t="shared" si="76"/>
        <v>Sony Pictures Entertainment</v>
      </c>
      <c r="BK343">
        <f t="shared" si="77"/>
        <v>383542</v>
      </c>
      <c r="BM343" t="str">
        <f t="shared" si="78"/>
        <v>Sony Pictures Entertainment</v>
      </c>
      <c r="BN343">
        <f t="shared" si="79"/>
        <v>296535</v>
      </c>
      <c r="BP343" t="str">
        <f t="shared" si="80"/>
        <v>Pantelion Films</v>
      </c>
      <c r="BQ343">
        <f t="shared" si="81"/>
        <v>160527</v>
      </c>
    </row>
    <row r="344" spans="27:69" x14ac:dyDescent="0.2">
      <c r="AA344" t="str">
        <f>'Domestic 2025'!N344</f>
        <v>Republic Pictures</v>
      </c>
      <c r="AB344">
        <f>'Domestic 2025'!F344</f>
        <v>368186</v>
      </c>
      <c r="AD344" t="str">
        <f>'Domestic 2024'!J343</f>
        <v>Paramount Pictures</v>
      </c>
      <c r="AE344">
        <f>'Domestic 2024'!F343</f>
        <v>292955</v>
      </c>
      <c r="AG344" t="str">
        <f>'Domestic 2023'!J343</f>
        <v>Warner Bros.</v>
      </c>
      <c r="AH344">
        <f>'Domestic 2023'!F343</f>
        <v>152985</v>
      </c>
      <c r="BJ344" t="str">
        <f t="shared" si="76"/>
        <v>Paramount Skydance</v>
      </c>
      <c r="BK344">
        <f t="shared" si="77"/>
        <v>368186</v>
      </c>
      <c r="BM344" t="str">
        <f t="shared" si="78"/>
        <v>Paramount Skydance</v>
      </c>
      <c r="BN344">
        <f t="shared" si="79"/>
        <v>292955</v>
      </c>
      <c r="BP344" t="str">
        <f t="shared" si="80"/>
        <v>Warner Bros. Discovery</v>
      </c>
      <c r="BQ344">
        <f t="shared" si="81"/>
        <v>152985</v>
      </c>
    </row>
    <row r="345" spans="27:69" x14ac:dyDescent="0.2">
      <c r="AA345" t="str">
        <f>'Domestic 2025'!N345</f>
        <v>Universal</v>
      </c>
      <c r="AB345">
        <f>'Domestic 2025'!F345</f>
        <v>367530</v>
      </c>
      <c r="AD345" t="str">
        <f>'Domestic 2024'!J344</f>
        <v>Roadside Attracti…</v>
      </c>
      <c r="AE345">
        <f>'Domestic 2024'!F344</f>
        <v>292687</v>
      </c>
      <c r="AG345" t="str">
        <f>'Domestic 2023'!J344</f>
        <v>IFC Films</v>
      </c>
      <c r="AH345">
        <f>'Domestic 2023'!F344</f>
        <v>152619</v>
      </c>
      <c r="BJ345" t="str">
        <f t="shared" si="76"/>
        <v>NBCUniversal (Comcast)</v>
      </c>
      <c r="BK345">
        <f t="shared" si="77"/>
        <v>367530</v>
      </c>
      <c r="BM345" t="str">
        <f t="shared" si="78"/>
        <v>Roadside Attractions</v>
      </c>
      <c r="BN345">
        <f t="shared" si="79"/>
        <v>292687</v>
      </c>
      <c r="BP345" t="str">
        <f t="shared" si="80"/>
        <v>IFC Films</v>
      </c>
      <c r="BQ345">
        <f t="shared" si="81"/>
        <v>152619</v>
      </c>
    </row>
    <row r="346" spans="27:69" x14ac:dyDescent="0.2">
      <c r="AA346" t="str">
        <f>'Domestic 2025'!N346</f>
        <v>GKIDS</v>
      </c>
      <c r="AB346">
        <f>'Domestic 2025'!F346</f>
        <v>365480</v>
      </c>
      <c r="AD346" t="str">
        <f>'Domestic 2024'!J345</f>
        <v>MUBI</v>
      </c>
      <c r="AE346">
        <f>'Domestic 2024'!F345</f>
        <v>289545</v>
      </c>
      <c r="AG346" t="str">
        <f>'Domestic 2023'!J345</f>
        <v>Universal</v>
      </c>
      <c r="AH346">
        <f>'Domestic 2023'!F345</f>
        <v>151735</v>
      </c>
      <c r="BJ346" t="str">
        <f t="shared" si="76"/>
        <v>GKIDS</v>
      </c>
      <c r="BK346">
        <f t="shared" si="77"/>
        <v>365480</v>
      </c>
      <c r="BM346" t="str">
        <f t="shared" si="78"/>
        <v>MUBI</v>
      </c>
      <c r="BN346">
        <f t="shared" si="79"/>
        <v>289545</v>
      </c>
      <c r="BP346" t="str">
        <f t="shared" si="80"/>
        <v>NBCUniversal (Comcast)</v>
      </c>
      <c r="BQ346">
        <f t="shared" si="81"/>
        <v>151735</v>
      </c>
    </row>
    <row r="347" spans="27:69" x14ac:dyDescent="0.2">
      <c r="AA347" t="str">
        <f>'Domestic 2025'!N347</f>
        <v>Janus Films</v>
      </c>
      <c r="AB347">
        <f>'Domestic 2025'!F347</f>
        <v>355477</v>
      </c>
      <c r="AD347" t="str">
        <f>'Domestic 2024'!J346</f>
        <v>Amazon MGM Studios</v>
      </c>
      <c r="AE347">
        <f>'Domestic 2024'!F346</f>
        <v>283358</v>
      </c>
      <c r="AG347" t="str">
        <f>'Domestic 2023'!J346</f>
        <v>Mongrel Media</v>
      </c>
      <c r="AH347">
        <f>'Domestic 2023'!F346</f>
        <v>151722</v>
      </c>
      <c r="BJ347" t="str">
        <f t="shared" si="76"/>
        <v>Janus Films</v>
      </c>
      <c r="BK347">
        <f t="shared" si="77"/>
        <v>355477</v>
      </c>
      <c r="BM347" t="str">
        <f t="shared" si="78"/>
        <v>Amazon MGM Studios</v>
      </c>
      <c r="BN347">
        <f t="shared" si="79"/>
        <v>283358</v>
      </c>
      <c r="BP347" t="str">
        <f t="shared" si="80"/>
        <v>Mongrel Media</v>
      </c>
      <c r="BQ347">
        <f t="shared" si="81"/>
        <v>151722</v>
      </c>
    </row>
    <row r="348" spans="27:69" x14ac:dyDescent="0.2">
      <c r="AA348" t="str">
        <f>'Domestic 2025'!N348</f>
        <v>Neon</v>
      </c>
      <c r="AB348">
        <f>'Domestic 2025'!F348</f>
        <v>355288</v>
      </c>
      <c r="AD348" t="str">
        <f>'Domestic 2024'!J347</f>
        <v>Sony Pictures</v>
      </c>
      <c r="AE348">
        <f>'Domestic 2024'!F347</f>
        <v>282435</v>
      </c>
      <c r="AG348" t="str">
        <f>'Domestic 2023'!J347</f>
        <v>Other</v>
      </c>
      <c r="AH348">
        <f>'Domestic 2023'!F347</f>
        <v>150528</v>
      </c>
      <c r="BJ348" t="str">
        <f t="shared" si="76"/>
        <v>Neon</v>
      </c>
      <c r="BK348">
        <f t="shared" si="77"/>
        <v>355288</v>
      </c>
      <c r="BM348" t="str">
        <f t="shared" si="78"/>
        <v>Sony Pictures Entertainment</v>
      </c>
      <c r="BN348">
        <f t="shared" si="79"/>
        <v>282435</v>
      </c>
      <c r="BP348" t="str">
        <f t="shared" si="80"/>
        <v>Other</v>
      </c>
      <c r="BQ348">
        <f t="shared" si="81"/>
        <v>150528</v>
      </c>
    </row>
    <row r="349" spans="27:69" x14ac:dyDescent="0.2">
      <c r="AA349" t="str">
        <f>'Domestic 2025'!N349</f>
        <v>Utopia</v>
      </c>
      <c r="AB349">
        <f>'Domestic 2025'!F349</f>
        <v>354538</v>
      </c>
      <c r="AD349" t="str">
        <f>'Domestic 2024'!J348</f>
        <v>Focus Features</v>
      </c>
      <c r="AE349">
        <f>'Domestic 2024'!F348</f>
        <v>280510</v>
      </c>
      <c r="AG349" t="str">
        <f>'Domestic 2023'!J348</f>
        <v>Sony Pictures</v>
      </c>
      <c r="AH349">
        <f>'Domestic 2023'!F348</f>
        <v>149862</v>
      </c>
      <c r="BJ349" t="str">
        <f t="shared" si="76"/>
        <v>Utopia</v>
      </c>
      <c r="BK349">
        <f t="shared" si="77"/>
        <v>354538</v>
      </c>
      <c r="BM349" t="str">
        <f t="shared" si="78"/>
        <v>NBCUniversal (Comcast)</v>
      </c>
      <c r="BN349">
        <f t="shared" si="79"/>
        <v>280510</v>
      </c>
      <c r="BP349" t="str">
        <f t="shared" si="80"/>
        <v>Sony Pictures Entertainment</v>
      </c>
      <c r="BQ349">
        <f t="shared" si="81"/>
        <v>149862</v>
      </c>
    </row>
    <row r="350" spans="27:69" x14ac:dyDescent="0.2">
      <c r="AA350" t="str">
        <f>'Domestic 2025'!N350</f>
        <v>Bleecker Street</v>
      </c>
      <c r="AB350">
        <f>'Domestic 2025'!F350</f>
        <v>350840</v>
      </c>
      <c r="AD350" t="str">
        <f>'Domestic 2024'!J349</f>
        <v>Universal</v>
      </c>
      <c r="AE350">
        <f>'Domestic 2024'!F349</f>
        <v>278930</v>
      </c>
      <c r="AG350" t="str">
        <f>'Domestic 2023'!J349</f>
        <v>20th Century Fox</v>
      </c>
      <c r="AH350">
        <f>'Domestic 2023'!F349</f>
        <v>149025</v>
      </c>
      <c r="BJ350" t="str">
        <f t="shared" si="76"/>
        <v>Bleecker Street</v>
      </c>
      <c r="BK350">
        <f t="shared" si="77"/>
        <v>350840</v>
      </c>
      <c r="BM350" t="str">
        <f t="shared" si="78"/>
        <v>NBCUniversal (Comcast)</v>
      </c>
      <c r="BN350">
        <f t="shared" si="79"/>
        <v>278930</v>
      </c>
      <c r="BP350" t="str">
        <f t="shared" si="80"/>
        <v>The Walt Disney Company</v>
      </c>
      <c r="BQ350">
        <f t="shared" si="81"/>
        <v>149025</v>
      </c>
    </row>
    <row r="351" spans="27:69" x14ac:dyDescent="0.2">
      <c r="AA351" t="str">
        <f>'Domestic 2025'!N351</f>
        <v>Universal</v>
      </c>
      <c r="AB351">
        <f>'Domestic 2025'!F351</f>
        <v>346755</v>
      </c>
      <c r="AD351" t="str">
        <f>'Domestic 2024'!J350</f>
        <v>Warner Bros.</v>
      </c>
      <c r="AE351">
        <f>'Domestic 2024'!F350</f>
        <v>275692</v>
      </c>
      <c r="AG351" t="str">
        <f>'Domestic 2023'!J350</f>
        <v>Roadside Attracti…</v>
      </c>
      <c r="AH351">
        <f>'Domestic 2023'!F350</f>
        <v>147979</v>
      </c>
      <c r="BJ351" t="str">
        <f t="shared" si="76"/>
        <v>NBCUniversal (Comcast)</v>
      </c>
      <c r="BK351">
        <f t="shared" si="77"/>
        <v>346755</v>
      </c>
      <c r="BM351" t="str">
        <f t="shared" si="78"/>
        <v>Warner Bros. Discovery</v>
      </c>
      <c r="BN351">
        <f t="shared" si="79"/>
        <v>275692</v>
      </c>
      <c r="BP351" t="str">
        <f t="shared" si="80"/>
        <v>Roadside Attractions</v>
      </c>
      <c r="BQ351">
        <f t="shared" si="81"/>
        <v>147979</v>
      </c>
    </row>
    <row r="352" spans="27:69" x14ac:dyDescent="0.2">
      <c r="AA352" t="str">
        <f>'Domestic 2025'!N352</f>
        <v>Rialto Pictures</v>
      </c>
      <c r="AB352">
        <f>'Domestic 2025'!F352</f>
        <v>346347</v>
      </c>
      <c r="AD352" t="str">
        <f>'Domestic 2024'!J351</f>
        <v>Fathom Events</v>
      </c>
      <c r="AE352">
        <f>'Domestic 2024'!F351</f>
        <v>273569</v>
      </c>
      <c r="AG352" t="str">
        <f>'Domestic 2023'!J351</f>
        <v>Rialto Pictures</v>
      </c>
      <c r="AH352">
        <f>'Domestic 2023'!F351</f>
        <v>147901</v>
      </c>
      <c r="BJ352" t="str">
        <f t="shared" si="76"/>
        <v>Rialto Pictures</v>
      </c>
      <c r="BK352">
        <f t="shared" si="77"/>
        <v>346347</v>
      </c>
      <c r="BM352" t="str">
        <f t="shared" si="78"/>
        <v>Fathom Events</v>
      </c>
      <c r="BN352">
        <f t="shared" si="79"/>
        <v>273569</v>
      </c>
      <c r="BP352" t="str">
        <f t="shared" si="80"/>
        <v>Rialto Pictures</v>
      </c>
      <c r="BQ352">
        <f t="shared" si="81"/>
        <v>147901</v>
      </c>
    </row>
    <row r="353" spans="27:69" x14ac:dyDescent="0.2">
      <c r="AA353" t="str">
        <f>'Domestic 2025'!N353</f>
        <v>Universal</v>
      </c>
      <c r="AB353">
        <f>'Domestic 2025'!F353</f>
        <v>343635</v>
      </c>
      <c r="AD353" t="str">
        <f>'Domestic 2024'!J352</f>
        <v>Paramount Pictures</v>
      </c>
      <c r="AE353">
        <f>'Domestic 2024'!F352</f>
        <v>270745</v>
      </c>
      <c r="AG353" t="str">
        <f>'Domestic 2023'!J352</f>
        <v>Janus Films</v>
      </c>
      <c r="AH353">
        <f>'Domestic 2023'!F352</f>
        <v>144975</v>
      </c>
      <c r="BJ353" t="str">
        <f t="shared" si="76"/>
        <v>NBCUniversal (Comcast)</v>
      </c>
      <c r="BK353">
        <f t="shared" si="77"/>
        <v>343635</v>
      </c>
      <c r="BM353" t="str">
        <f t="shared" si="78"/>
        <v>Paramount Skydance</v>
      </c>
      <c r="BN353">
        <f t="shared" si="79"/>
        <v>270745</v>
      </c>
      <c r="BP353" t="str">
        <f t="shared" si="80"/>
        <v>Janus Films</v>
      </c>
      <c r="BQ353">
        <f t="shared" si="81"/>
        <v>144975</v>
      </c>
    </row>
    <row r="354" spans="27:69" x14ac:dyDescent="0.2">
      <c r="AA354" t="str">
        <f>'Domestic 2025'!N354</f>
        <v>Fathom Entertainm…</v>
      </c>
      <c r="AB354">
        <f>'Domestic 2025'!F354</f>
        <v>336366</v>
      </c>
      <c r="AD354" t="str">
        <f>'Domestic 2024'!J353</f>
        <v>LD Entertainment</v>
      </c>
      <c r="AE354">
        <f>'Domestic 2024'!F353</f>
        <v>268183</v>
      </c>
      <c r="AG354" t="str">
        <f>'Domestic 2023'!J353</f>
        <v>Well Go USA</v>
      </c>
      <c r="AH354">
        <f>'Domestic 2023'!F353</f>
        <v>142101</v>
      </c>
      <c r="BJ354" t="str">
        <f t="shared" si="76"/>
        <v>Fathom Entertainment</v>
      </c>
      <c r="BK354">
        <f t="shared" si="77"/>
        <v>336366</v>
      </c>
      <c r="BM354" t="str">
        <f t="shared" si="78"/>
        <v>LD Entertainment</v>
      </c>
      <c r="BN354">
        <f t="shared" si="79"/>
        <v>268183</v>
      </c>
      <c r="BP354" t="str">
        <f t="shared" si="80"/>
        <v>Well Go USA</v>
      </c>
      <c r="BQ354">
        <f t="shared" si="81"/>
        <v>142101</v>
      </c>
    </row>
    <row r="355" spans="27:69" x14ac:dyDescent="0.2">
      <c r="AA355" t="str">
        <f>'Domestic 2025'!N355</f>
        <v>MUBI</v>
      </c>
      <c r="AB355">
        <f>'Domestic 2025'!F355</f>
        <v>336339</v>
      </c>
      <c r="AD355" t="str">
        <f>'Domestic 2024'!J354</f>
        <v>Warner Bros.</v>
      </c>
      <c r="AE355">
        <f>'Domestic 2024'!F354</f>
        <v>267320</v>
      </c>
      <c r="AG355" t="str">
        <f>'Domestic 2023'!J354</f>
        <v>Other</v>
      </c>
      <c r="AH355">
        <f>'Domestic 2023'!F354</f>
        <v>142012</v>
      </c>
      <c r="BJ355" t="str">
        <f t="shared" si="76"/>
        <v>MUBI</v>
      </c>
      <c r="BK355">
        <f t="shared" si="77"/>
        <v>336339</v>
      </c>
      <c r="BM355" t="str">
        <f t="shared" si="78"/>
        <v>Warner Bros. Discovery</v>
      </c>
      <c r="BN355">
        <f t="shared" si="79"/>
        <v>267320</v>
      </c>
      <c r="BP355" t="str">
        <f t="shared" si="80"/>
        <v>Other</v>
      </c>
      <c r="BQ355">
        <f t="shared" si="81"/>
        <v>142012</v>
      </c>
    </row>
    <row r="356" spans="27:69" x14ac:dyDescent="0.2">
      <c r="AA356" t="str">
        <f>'Domestic 2025'!N356</f>
        <v>Iconic Releasing</v>
      </c>
      <c r="AB356">
        <f>'Domestic 2025'!F356</f>
        <v>334988</v>
      </c>
      <c r="AD356" t="str">
        <f>'Domestic 2024'!J355</f>
        <v>Warner Bros.</v>
      </c>
      <c r="AE356">
        <f>'Domestic 2024'!F355</f>
        <v>265451</v>
      </c>
      <c r="AG356" t="str">
        <f>'Domestic 2023'!J355</f>
        <v>Shout! Factory</v>
      </c>
      <c r="AH356">
        <f>'Domestic 2023'!F355</f>
        <v>141143</v>
      </c>
      <c r="BJ356" t="str">
        <f t="shared" si="76"/>
        <v>Iconic Releasing</v>
      </c>
      <c r="BK356">
        <f t="shared" si="77"/>
        <v>334988</v>
      </c>
      <c r="BM356" t="str">
        <f t="shared" si="78"/>
        <v>Warner Bros. Discovery</v>
      </c>
      <c r="BN356">
        <f t="shared" si="79"/>
        <v>265451</v>
      </c>
      <c r="BP356" t="str">
        <f t="shared" si="80"/>
        <v>Shout! Factory</v>
      </c>
      <c r="BQ356">
        <f t="shared" si="81"/>
        <v>141143</v>
      </c>
    </row>
    <row r="357" spans="27:69" x14ac:dyDescent="0.2">
      <c r="AA357" t="str">
        <f>'Domestic 2025'!N357</f>
        <v>Sumerian</v>
      </c>
      <c r="AB357">
        <f>'Domestic 2025'!F357</f>
        <v>331542</v>
      </c>
      <c r="AD357" t="str">
        <f>'Domestic 2024'!J356</f>
        <v>Universal</v>
      </c>
      <c r="AE357">
        <f>'Domestic 2024'!F356</f>
        <v>262165</v>
      </c>
      <c r="AG357" t="str">
        <f>'Domestic 2023'!J356</f>
        <v>Greenwich</v>
      </c>
      <c r="AH357">
        <f>'Domestic 2023'!F356</f>
        <v>140399</v>
      </c>
      <c r="BJ357" t="str">
        <f t="shared" si="76"/>
        <v>Sumerian</v>
      </c>
      <c r="BK357">
        <f t="shared" si="77"/>
        <v>331542</v>
      </c>
      <c r="BM357" t="str">
        <f t="shared" si="78"/>
        <v>NBCUniversal (Comcast)</v>
      </c>
      <c r="BN357">
        <f t="shared" si="79"/>
        <v>262165</v>
      </c>
      <c r="BP357" t="str">
        <f t="shared" si="80"/>
        <v>Greenwich</v>
      </c>
      <c r="BQ357">
        <f t="shared" si="81"/>
        <v>140399</v>
      </c>
    </row>
    <row r="358" spans="27:69" x14ac:dyDescent="0.2">
      <c r="AA358" t="str">
        <f>'Domestic 2025'!N358</f>
        <v>Watermelon Pictur…</v>
      </c>
      <c r="AB358">
        <f>'Domestic 2025'!F358</f>
        <v>330188</v>
      </c>
      <c r="AD358" t="str">
        <f>'Domestic 2024'!J357</f>
        <v>Magnolia Pictures</v>
      </c>
      <c r="AE358">
        <f>'Domestic 2024'!F357</f>
        <v>257749</v>
      </c>
      <c r="AG358" t="str">
        <f>'Domestic 2023'!J357</f>
        <v>Shout! Factory</v>
      </c>
      <c r="AH358">
        <f>'Domestic 2023'!F357</f>
        <v>139358</v>
      </c>
      <c r="BJ358" t="str">
        <f t="shared" si="76"/>
        <v>Watermelon Pictur…</v>
      </c>
      <c r="BK358">
        <f t="shared" si="77"/>
        <v>330188</v>
      </c>
      <c r="BM358" t="str">
        <f t="shared" si="78"/>
        <v>Magnolia Pictures</v>
      </c>
      <c r="BN358">
        <f t="shared" si="79"/>
        <v>257749</v>
      </c>
      <c r="BP358" t="str">
        <f t="shared" si="80"/>
        <v>Shout! Factory</v>
      </c>
      <c r="BQ358">
        <f t="shared" si="81"/>
        <v>139358</v>
      </c>
    </row>
    <row r="359" spans="27:69" x14ac:dyDescent="0.2">
      <c r="AA359" t="str">
        <f>'Domestic 2025'!N359</f>
        <v>Universal</v>
      </c>
      <c r="AB359">
        <f>'Domestic 2025'!F359</f>
        <v>328705</v>
      </c>
      <c r="AD359" t="str">
        <f>'Domestic 2024'!J358</f>
        <v>Well Go USA</v>
      </c>
      <c r="AE359">
        <f>'Domestic 2024'!F358</f>
        <v>256979</v>
      </c>
      <c r="AG359" t="str">
        <f>'Domestic 2023'!J358</f>
        <v>IFC Films</v>
      </c>
      <c r="AH359">
        <f>'Domestic 2023'!F358</f>
        <v>138617</v>
      </c>
      <c r="BJ359" t="str">
        <f t="shared" si="76"/>
        <v>NBCUniversal (Comcast)</v>
      </c>
      <c r="BK359">
        <f t="shared" si="77"/>
        <v>328705</v>
      </c>
      <c r="BM359" t="str">
        <f t="shared" si="78"/>
        <v>Well Go USA</v>
      </c>
      <c r="BN359">
        <f t="shared" si="79"/>
        <v>256979</v>
      </c>
      <c r="BP359" t="str">
        <f t="shared" si="80"/>
        <v>IFC Films</v>
      </c>
      <c r="BQ359">
        <f t="shared" si="81"/>
        <v>138617</v>
      </c>
    </row>
    <row r="360" spans="27:69" x14ac:dyDescent="0.2">
      <c r="AA360" t="str">
        <f>'Domestic 2025'!N360</f>
        <v>Blue Fox Entertai…</v>
      </c>
      <c r="AB360">
        <f>'Domestic 2025'!F360</f>
        <v>325449</v>
      </c>
      <c r="AD360" t="str">
        <f>'Domestic 2024'!J359</f>
        <v>Purdie Distributi…</v>
      </c>
      <c r="AE360">
        <f>'Domestic 2024'!F359</f>
        <v>247568</v>
      </c>
      <c r="AG360" t="str">
        <f>'Domestic 2023'!J359</f>
        <v>Indican Pictures</v>
      </c>
      <c r="AH360">
        <f>'Domestic 2023'!F359</f>
        <v>136859</v>
      </c>
      <c r="BJ360" t="str">
        <f t="shared" si="76"/>
        <v>Blue Fox Entertainment</v>
      </c>
      <c r="BK360">
        <f t="shared" si="77"/>
        <v>325449</v>
      </c>
      <c r="BM360" t="str">
        <f t="shared" si="78"/>
        <v>Purdie Distributi…</v>
      </c>
      <c r="BN360">
        <f t="shared" si="79"/>
        <v>247568</v>
      </c>
      <c r="BP360" t="str">
        <f t="shared" si="80"/>
        <v>Indican Pictures</v>
      </c>
      <c r="BQ360">
        <f t="shared" si="81"/>
        <v>136859</v>
      </c>
    </row>
    <row r="361" spans="27:69" x14ac:dyDescent="0.2">
      <c r="AA361" t="str">
        <f>'Domestic 2025'!N361</f>
        <v>IFC Entertainment…</v>
      </c>
      <c r="AB361">
        <f>'Domestic 2025'!F361</f>
        <v>324768</v>
      </c>
      <c r="AD361" t="str">
        <f>'Domestic 2024'!J360</f>
        <v>Utopia</v>
      </c>
      <c r="AE361">
        <f>'Domestic 2024'!F360</f>
        <v>245709</v>
      </c>
      <c r="AG361" t="str">
        <f>'Domestic 2023'!J360</f>
        <v>Iconic Releasing</v>
      </c>
      <c r="AH361">
        <f>'Domestic 2023'!F360</f>
        <v>132634</v>
      </c>
      <c r="BJ361" t="str">
        <f t="shared" si="76"/>
        <v>IFC Entertainment</v>
      </c>
      <c r="BK361">
        <f t="shared" si="77"/>
        <v>324768</v>
      </c>
      <c r="BM361" t="str">
        <f t="shared" si="78"/>
        <v>Utopia</v>
      </c>
      <c r="BN361">
        <f t="shared" si="79"/>
        <v>245709</v>
      </c>
      <c r="BP361" t="str">
        <f t="shared" si="80"/>
        <v>Iconic Releasing</v>
      </c>
      <c r="BQ361">
        <f t="shared" si="81"/>
        <v>132634</v>
      </c>
    </row>
    <row r="362" spans="27:69" x14ac:dyDescent="0.2">
      <c r="AA362" t="str">
        <f>'Domestic 2025'!N362</f>
        <v>Iconic Releasing</v>
      </c>
      <c r="AB362">
        <f>'Domestic 2025'!F362</f>
        <v>310031</v>
      </c>
      <c r="AD362" t="str">
        <f>'Domestic 2024'!J361</f>
        <v>Sony Pictures Cla…</v>
      </c>
      <c r="AE362">
        <f>'Domestic 2024'!F361</f>
        <v>244912</v>
      </c>
      <c r="AG362" t="str">
        <f>'Domestic 2023'!J361</f>
        <v>Magnolia Pictures</v>
      </c>
      <c r="AH362">
        <f>'Domestic 2023'!F361</f>
        <v>131490</v>
      </c>
      <c r="BJ362" t="str">
        <f t="shared" si="76"/>
        <v>Iconic Releasing</v>
      </c>
      <c r="BK362">
        <f t="shared" si="77"/>
        <v>310031</v>
      </c>
      <c r="BM362" t="str">
        <f t="shared" si="78"/>
        <v>Sony Pictures Entertainment</v>
      </c>
      <c r="BN362">
        <f t="shared" si="79"/>
        <v>244912</v>
      </c>
      <c r="BP362" t="str">
        <f t="shared" si="80"/>
        <v>Magnolia Pictures</v>
      </c>
      <c r="BQ362">
        <f t="shared" si="81"/>
        <v>131490</v>
      </c>
    </row>
    <row r="363" spans="27:69" x14ac:dyDescent="0.2">
      <c r="AA363" t="str">
        <f>'Domestic 2025'!N363</f>
        <v>Shudder</v>
      </c>
      <c r="AB363">
        <f>'Domestic 2025'!F363</f>
        <v>308555</v>
      </c>
      <c r="AD363" t="str">
        <f>'Domestic 2024'!J362</f>
        <v>Neon</v>
      </c>
      <c r="AE363">
        <f>'Domestic 2024'!F362</f>
        <v>243535</v>
      </c>
      <c r="AG363" t="str">
        <f>'Domestic 2023'!J362</f>
        <v>Warner Bros.</v>
      </c>
      <c r="AH363">
        <f>'Domestic 2023'!F362</f>
        <v>131233</v>
      </c>
      <c r="BJ363" t="str">
        <f t="shared" si="76"/>
        <v>Shudder</v>
      </c>
      <c r="BK363">
        <f t="shared" si="77"/>
        <v>308555</v>
      </c>
      <c r="BM363" t="str">
        <f t="shared" si="78"/>
        <v>Neon</v>
      </c>
      <c r="BN363">
        <f t="shared" si="79"/>
        <v>243535</v>
      </c>
      <c r="BP363" t="str">
        <f t="shared" si="80"/>
        <v>Warner Bros. Discovery</v>
      </c>
      <c r="BQ363">
        <f t="shared" si="81"/>
        <v>131233</v>
      </c>
    </row>
    <row r="364" spans="27:69" x14ac:dyDescent="0.2">
      <c r="AA364" t="str">
        <f>'Domestic 2025'!N364</f>
        <v>Summit Entertainm…</v>
      </c>
      <c r="AB364">
        <f>'Domestic 2025'!F364</f>
        <v>303206</v>
      </c>
      <c r="AD364" t="str">
        <f>'Domestic 2024'!J363</f>
        <v>Kino Lorber</v>
      </c>
      <c r="AE364">
        <f>'Domestic 2024'!F363</f>
        <v>243162</v>
      </c>
      <c r="AG364" t="str">
        <f>'Domestic 2023'!J363</f>
        <v>Universal</v>
      </c>
      <c r="AH364">
        <f>'Domestic 2023'!F363</f>
        <v>130650</v>
      </c>
      <c r="BJ364" t="str">
        <f t="shared" si="76"/>
        <v>Summit Entertainm…</v>
      </c>
      <c r="BK364">
        <f t="shared" si="77"/>
        <v>303206</v>
      </c>
      <c r="BM364" t="str">
        <f t="shared" si="78"/>
        <v>Kino Lorber</v>
      </c>
      <c r="BN364">
        <f t="shared" si="79"/>
        <v>243162</v>
      </c>
      <c r="BP364" t="str">
        <f t="shared" si="80"/>
        <v>NBCUniversal (Comcast)</v>
      </c>
      <c r="BQ364">
        <f t="shared" si="81"/>
        <v>130650</v>
      </c>
    </row>
    <row r="365" spans="27:69" x14ac:dyDescent="0.2">
      <c r="AA365" t="str">
        <f>'Domestic 2025'!N365</f>
        <v>A24</v>
      </c>
      <c r="AB365">
        <f>'Domestic 2025'!F365</f>
        <v>302801</v>
      </c>
      <c r="AD365" t="str">
        <f>'Domestic 2024'!J364</f>
        <v>Sony Pictures</v>
      </c>
      <c r="AE365">
        <f>'Domestic 2024'!F364</f>
        <v>242069</v>
      </c>
      <c r="AG365" t="str">
        <f>'Domestic 2023'!J364</f>
        <v>GKIDS</v>
      </c>
      <c r="AH365">
        <f>'Domestic 2023'!F364</f>
        <v>127096</v>
      </c>
      <c r="BJ365" t="str">
        <f t="shared" si="76"/>
        <v>A24</v>
      </c>
      <c r="BK365">
        <f t="shared" si="77"/>
        <v>302801</v>
      </c>
      <c r="BM365" t="str">
        <f t="shared" si="78"/>
        <v>Sony Pictures Entertainment</v>
      </c>
      <c r="BN365">
        <f t="shared" si="79"/>
        <v>242069</v>
      </c>
      <c r="BP365" t="str">
        <f t="shared" si="80"/>
        <v>GKIDS</v>
      </c>
      <c r="BQ365">
        <f t="shared" si="81"/>
        <v>127096</v>
      </c>
    </row>
    <row r="366" spans="27:69" x14ac:dyDescent="0.2">
      <c r="AA366" t="str">
        <f>'Domestic 2025'!N366</f>
        <v>Janus Films</v>
      </c>
      <c r="AB366">
        <f>'Domestic 2025'!F366</f>
        <v>291307</v>
      </c>
      <c r="AD366" t="str">
        <f>'Domestic 2024'!J365</f>
        <v>Amazon MGM Studios</v>
      </c>
      <c r="AE366">
        <f>'Domestic 2024'!F365</f>
        <v>236973</v>
      </c>
      <c r="AG366" t="str">
        <f>'Domestic 2023'!J365</f>
        <v>MUBI</v>
      </c>
      <c r="AH366">
        <f>'Domestic 2023'!F365</f>
        <v>126481</v>
      </c>
      <c r="BJ366" t="str">
        <f t="shared" si="76"/>
        <v>Janus Films</v>
      </c>
      <c r="BK366">
        <f t="shared" si="77"/>
        <v>291307</v>
      </c>
      <c r="BM366" t="str">
        <f t="shared" si="78"/>
        <v>Amazon MGM Studios</v>
      </c>
      <c r="BN366">
        <f t="shared" si="79"/>
        <v>236973</v>
      </c>
      <c r="BP366" t="str">
        <f t="shared" si="80"/>
        <v>MUBI</v>
      </c>
      <c r="BQ366">
        <f t="shared" si="81"/>
        <v>126481</v>
      </c>
    </row>
    <row r="367" spans="27:69" x14ac:dyDescent="0.2">
      <c r="AA367" t="str">
        <f>'Domestic 2025'!N367</f>
        <v>Magnolia Pictures</v>
      </c>
      <c r="AB367">
        <f>'Domestic 2025'!F367</f>
        <v>279328</v>
      </c>
      <c r="AD367" t="str">
        <f>'Domestic 2024'!J366</f>
        <v>Oscilloscope Pict…</v>
      </c>
      <c r="AE367">
        <f>'Domestic 2024'!F366</f>
        <v>232803</v>
      </c>
      <c r="AG367" t="str">
        <f>'Domestic 2023'!J366</f>
        <v>Universal</v>
      </c>
      <c r="AH367">
        <f>'Domestic 2023'!F366</f>
        <v>125830</v>
      </c>
      <c r="BJ367" t="str">
        <f t="shared" si="76"/>
        <v>Magnolia Pictures</v>
      </c>
      <c r="BK367">
        <f t="shared" si="77"/>
        <v>279328</v>
      </c>
      <c r="BM367" t="str">
        <f t="shared" si="78"/>
        <v>Oscilloscope Pict…</v>
      </c>
      <c r="BN367">
        <f t="shared" si="79"/>
        <v>232803</v>
      </c>
      <c r="BP367" t="str">
        <f t="shared" si="80"/>
        <v>NBCUniversal (Comcast)</v>
      </c>
      <c r="BQ367">
        <f t="shared" si="81"/>
        <v>125830</v>
      </c>
    </row>
    <row r="368" spans="27:69" x14ac:dyDescent="0.2">
      <c r="AA368" t="str">
        <f>'Domestic 2025'!N368</f>
        <v>Paramount Pictures</v>
      </c>
      <c r="AB368">
        <f>'Domestic 2025'!F368</f>
        <v>276635</v>
      </c>
      <c r="AD368" t="str">
        <f>'Domestic 2024'!J367</f>
        <v>Well Go USA</v>
      </c>
      <c r="AE368">
        <f>'Domestic 2024'!F367</f>
        <v>232584</v>
      </c>
      <c r="AG368" t="str">
        <f>'Domestic 2023'!J367</f>
        <v>Sentai Filmworks</v>
      </c>
      <c r="AH368">
        <f>'Domestic 2023'!F367</f>
        <v>125067</v>
      </c>
      <c r="BJ368" t="str">
        <f t="shared" si="76"/>
        <v>Paramount Skydance</v>
      </c>
      <c r="BK368">
        <f t="shared" si="77"/>
        <v>276635</v>
      </c>
      <c r="BM368" t="str">
        <f t="shared" si="78"/>
        <v>Well Go USA</v>
      </c>
      <c r="BN368">
        <f t="shared" si="79"/>
        <v>232584</v>
      </c>
      <c r="BP368" t="str">
        <f t="shared" si="80"/>
        <v>Sentai Filmworks</v>
      </c>
      <c r="BQ368">
        <f t="shared" si="81"/>
        <v>125067</v>
      </c>
    </row>
    <row r="369" spans="27:69" x14ac:dyDescent="0.2">
      <c r="AA369" t="str">
        <f>'Domestic 2025'!N369</f>
        <v>Miramax</v>
      </c>
      <c r="AB369">
        <f>'Domestic 2025'!F369</f>
        <v>272559</v>
      </c>
      <c r="AD369" t="str">
        <f>'Domestic 2024'!J368</f>
        <v>Warner Bros.</v>
      </c>
      <c r="AE369">
        <f>'Domestic 2024'!F368</f>
        <v>231505</v>
      </c>
      <c r="AG369" t="str">
        <f>'Domestic 2023'!J368</f>
        <v>RLJ Entertainment</v>
      </c>
      <c r="AH369">
        <f>'Domestic 2023'!F368</f>
        <v>123107</v>
      </c>
      <c r="BJ369" t="str">
        <f t="shared" si="76"/>
        <v>Miramax</v>
      </c>
      <c r="BK369">
        <f t="shared" si="77"/>
        <v>272559</v>
      </c>
      <c r="BM369" t="str">
        <f t="shared" si="78"/>
        <v>Warner Bros. Discovery</v>
      </c>
      <c r="BN369">
        <f t="shared" si="79"/>
        <v>231505</v>
      </c>
      <c r="BP369" t="str">
        <f t="shared" si="80"/>
        <v>RLJ Entertainment</v>
      </c>
      <c r="BQ369">
        <f t="shared" si="81"/>
        <v>123107</v>
      </c>
    </row>
    <row r="370" spans="27:69" x14ac:dyDescent="0.2">
      <c r="AA370" t="str">
        <f>'Domestic 2025'!N370</f>
        <v>Iconic Releasing</v>
      </c>
      <c r="AB370">
        <f>'Domestic 2025'!F370</f>
        <v>265986</v>
      </c>
      <c r="AD370" t="str">
        <f>'Domestic 2024'!J369</f>
        <v>Zeitgeist</v>
      </c>
      <c r="AE370">
        <f>'Domestic 2024'!F369</f>
        <v>229763</v>
      </c>
      <c r="AG370" t="str">
        <f>'Domestic 2023'!J369</f>
        <v>Crunchyroll</v>
      </c>
      <c r="AH370">
        <f>'Domestic 2023'!F369</f>
        <v>122154</v>
      </c>
      <c r="BJ370" t="str">
        <f t="shared" si="76"/>
        <v>Iconic Releasing</v>
      </c>
      <c r="BK370">
        <f t="shared" si="77"/>
        <v>265986</v>
      </c>
      <c r="BM370" t="str">
        <f t="shared" si="78"/>
        <v>Zeitgeist</v>
      </c>
      <c r="BN370">
        <f t="shared" si="79"/>
        <v>229763</v>
      </c>
      <c r="BP370" t="str">
        <f t="shared" si="80"/>
        <v>Sony Pictures Entertainment</v>
      </c>
      <c r="BQ370">
        <f t="shared" si="81"/>
        <v>122154</v>
      </c>
    </row>
    <row r="371" spans="27:69" x14ac:dyDescent="0.2">
      <c r="AA371" t="str">
        <f>'Domestic 2025'!N371</f>
        <v>Vertical Entertai…</v>
      </c>
      <c r="AB371">
        <f>'Domestic 2025'!F371</f>
        <v>265837</v>
      </c>
      <c r="AD371" t="str">
        <f>'Domestic 2024'!J370</f>
        <v>Moksha Movies</v>
      </c>
      <c r="AE371">
        <f>'Domestic 2024'!F370</f>
        <v>229418</v>
      </c>
      <c r="AG371" t="str">
        <f>'Domestic 2023'!J370</f>
        <v>Universal</v>
      </c>
      <c r="AH371">
        <f>'Domestic 2023'!F370</f>
        <v>121050</v>
      </c>
      <c r="BJ371" t="str">
        <f t="shared" si="76"/>
        <v>Vertical Entertainment</v>
      </c>
      <c r="BK371">
        <f t="shared" si="77"/>
        <v>265837</v>
      </c>
      <c r="BM371" t="str">
        <f t="shared" si="78"/>
        <v>Moksha Movies</v>
      </c>
      <c r="BN371">
        <f t="shared" si="79"/>
        <v>229418</v>
      </c>
      <c r="BP371" t="str">
        <f t="shared" si="80"/>
        <v>NBCUniversal (Comcast)</v>
      </c>
      <c r="BQ371">
        <f t="shared" si="81"/>
        <v>121050</v>
      </c>
    </row>
    <row r="372" spans="27:69" x14ac:dyDescent="0.2">
      <c r="AA372" t="str">
        <f>'Domestic 2025'!N372</f>
        <v>8 Above</v>
      </c>
      <c r="AB372">
        <f>'Domestic 2025'!F372</f>
        <v>258354</v>
      </c>
      <c r="AD372" t="str">
        <f>'Domestic 2024'!J371</f>
        <v>Canonball Product…</v>
      </c>
      <c r="AE372">
        <f>'Domestic 2024'!F371</f>
        <v>227810</v>
      </c>
      <c r="AG372" t="str">
        <f>'Domestic 2023'!J371</f>
        <v>IFC Films</v>
      </c>
      <c r="AH372">
        <f>'Domestic 2023'!F371</f>
        <v>118926</v>
      </c>
      <c r="BJ372" t="str">
        <f t="shared" si="76"/>
        <v>8 Above</v>
      </c>
      <c r="BK372">
        <f t="shared" si="77"/>
        <v>258354</v>
      </c>
      <c r="BM372" t="str">
        <f t="shared" si="78"/>
        <v>Canonball Product…</v>
      </c>
      <c r="BN372">
        <f t="shared" si="79"/>
        <v>227810</v>
      </c>
      <c r="BP372" t="str">
        <f t="shared" si="80"/>
        <v>IFC Films</v>
      </c>
      <c r="BQ372">
        <f t="shared" si="81"/>
        <v>118926</v>
      </c>
    </row>
    <row r="373" spans="27:69" x14ac:dyDescent="0.2">
      <c r="AA373" t="str">
        <f>'Domestic 2025'!N373</f>
        <v>GKIDS</v>
      </c>
      <c r="AB373">
        <f>'Domestic 2025'!F373</f>
        <v>258252</v>
      </c>
      <c r="AD373" t="str">
        <f>'Domestic 2024'!J372</f>
        <v>Roadside Attracti…</v>
      </c>
      <c r="AE373">
        <f>'Domestic 2024'!F372</f>
        <v>220970</v>
      </c>
      <c r="AG373" t="str">
        <f>'Domestic 2023'!J372</f>
        <v>Iconic Releasing</v>
      </c>
      <c r="AH373">
        <f>'Domestic 2023'!F372</f>
        <v>118281</v>
      </c>
      <c r="BJ373" t="str">
        <f t="shared" si="76"/>
        <v>GKIDS</v>
      </c>
      <c r="BK373">
        <f t="shared" si="77"/>
        <v>258252</v>
      </c>
      <c r="BM373" t="str">
        <f t="shared" si="78"/>
        <v>Roadside Attractions</v>
      </c>
      <c r="BN373">
        <f t="shared" si="79"/>
        <v>220970</v>
      </c>
      <c r="BP373" t="str">
        <f t="shared" si="80"/>
        <v>Iconic Releasing</v>
      </c>
      <c r="BQ373">
        <f t="shared" si="81"/>
        <v>118281</v>
      </c>
    </row>
    <row r="374" spans="27:69" x14ac:dyDescent="0.2">
      <c r="AA374" t="str">
        <f>'Domestic 2025'!N374</f>
        <v>Greenwich</v>
      </c>
      <c r="AB374">
        <f>'Domestic 2025'!F374</f>
        <v>254846</v>
      </c>
      <c r="AD374" t="str">
        <f>'Domestic 2024'!J373</f>
        <v>GKIDS</v>
      </c>
      <c r="AE374">
        <f>'Domestic 2024'!F373</f>
        <v>218261</v>
      </c>
      <c r="AG374" t="str">
        <f>'Domestic 2023'!J373</f>
        <v>Neon</v>
      </c>
      <c r="AH374">
        <f>'Domestic 2023'!F373</f>
        <v>117063</v>
      </c>
      <c r="BJ374" t="str">
        <f t="shared" si="76"/>
        <v>Greenwich</v>
      </c>
      <c r="BK374">
        <f t="shared" si="77"/>
        <v>254846</v>
      </c>
      <c r="BM374" t="str">
        <f t="shared" si="78"/>
        <v>GKIDS</v>
      </c>
      <c r="BN374">
        <f t="shared" si="79"/>
        <v>218261</v>
      </c>
      <c r="BP374" t="str">
        <f t="shared" si="80"/>
        <v>Neon</v>
      </c>
      <c r="BQ374">
        <f t="shared" si="81"/>
        <v>117063</v>
      </c>
    </row>
    <row r="375" spans="27:69" x14ac:dyDescent="0.2">
      <c r="AA375" t="str">
        <f>'Domestic 2025'!N375</f>
        <v>Sony Pictures</v>
      </c>
      <c r="AB375">
        <f>'Domestic 2025'!F375</f>
        <v>253295</v>
      </c>
      <c r="AD375" t="str">
        <f>'Domestic 2024'!J374</f>
        <v>Paramount Pictures</v>
      </c>
      <c r="AE375">
        <f>'Domestic 2024'!F374</f>
        <v>217151</v>
      </c>
      <c r="AG375" t="str">
        <f>'Domestic 2023'!J374</f>
        <v>Utopia</v>
      </c>
      <c r="AH375">
        <f>'Domestic 2023'!F374</f>
        <v>113556</v>
      </c>
      <c r="BJ375" t="str">
        <f t="shared" si="76"/>
        <v>Sony Pictures Entertainment</v>
      </c>
      <c r="BK375">
        <f t="shared" si="77"/>
        <v>253295</v>
      </c>
      <c r="BM375" t="str">
        <f t="shared" si="78"/>
        <v>Paramount Skydance</v>
      </c>
      <c r="BN375">
        <f t="shared" si="79"/>
        <v>217151</v>
      </c>
      <c r="BP375" t="str">
        <f t="shared" si="80"/>
        <v>Utopia</v>
      </c>
      <c r="BQ375">
        <f t="shared" si="81"/>
        <v>113556</v>
      </c>
    </row>
    <row r="376" spans="27:69" x14ac:dyDescent="0.2">
      <c r="AA376" t="str">
        <f>'Domestic 2025'!N376</f>
        <v>Greenwich</v>
      </c>
      <c r="AB376">
        <f>'Domestic 2025'!F376</f>
        <v>251923</v>
      </c>
      <c r="AD376" t="str">
        <f>'Domestic 2024'!J375</f>
        <v>IMAX Films</v>
      </c>
      <c r="AE376">
        <f>'Domestic 2024'!F375</f>
        <v>215347</v>
      </c>
      <c r="AG376" t="str">
        <f>'Domestic 2023'!J375</f>
        <v>Utopia</v>
      </c>
      <c r="AH376">
        <f>'Domestic 2023'!F375</f>
        <v>111589</v>
      </c>
      <c r="BJ376" t="str">
        <f t="shared" si="76"/>
        <v>Greenwich</v>
      </c>
      <c r="BK376">
        <f t="shared" si="77"/>
        <v>251923</v>
      </c>
      <c r="BM376" t="str">
        <f t="shared" si="78"/>
        <v>IMAX Films</v>
      </c>
      <c r="BN376">
        <f t="shared" si="79"/>
        <v>215347</v>
      </c>
      <c r="BP376" t="str">
        <f t="shared" si="80"/>
        <v>Utopia</v>
      </c>
      <c r="BQ376">
        <f t="shared" si="81"/>
        <v>111589</v>
      </c>
    </row>
    <row r="377" spans="27:69" x14ac:dyDescent="0.2">
      <c r="AA377" t="str">
        <f>'Domestic 2025'!N377</f>
        <v>Fathom Events</v>
      </c>
      <c r="AB377">
        <f>'Domestic 2025'!F377</f>
        <v>248470</v>
      </c>
      <c r="AD377" t="str">
        <f>'Domestic 2024'!J376</f>
        <v>Altered Innocence</v>
      </c>
      <c r="AE377">
        <f>'Domestic 2024'!F376</f>
        <v>213555</v>
      </c>
      <c r="AG377" t="str">
        <f>'Domestic 2023'!J376</f>
        <v>Universal</v>
      </c>
      <c r="AH377">
        <f>'Domestic 2023'!F376</f>
        <v>111355</v>
      </c>
      <c r="BJ377" t="str">
        <f t="shared" si="76"/>
        <v>Fathom Events</v>
      </c>
      <c r="BK377">
        <f t="shared" si="77"/>
        <v>248470</v>
      </c>
      <c r="BM377" t="str">
        <f t="shared" si="78"/>
        <v>Altered Innocence</v>
      </c>
      <c r="BN377">
        <f t="shared" si="79"/>
        <v>213555</v>
      </c>
      <c r="BP377" t="str">
        <f t="shared" si="80"/>
        <v>NBCUniversal (Comcast)</v>
      </c>
      <c r="BQ377">
        <f t="shared" si="81"/>
        <v>111355</v>
      </c>
    </row>
    <row r="378" spans="27:69" x14ac:dyDescent="0.2">
      <c r="AA378" t="str">
        <f>'Domestic 2025'!N378</f>
        <v>Janus Films</v>
      </c>
      <c r="AB378">
        <f>'Domestic 2025'!F378</f>
        <v>246513</v>
      </c>
      <c r="AD378" t="str">
        <f>'Domestic 2024'!J377</f>
        <v>Warner Bros.</v>
      </c>
      <c r="AE378">
        <f>'Domestic 2024'!F377</f>
        <v>211676</v>
      </c>
      <c r="AG378" t="str">
        <f>'Domestic 2023'!J377</f>
        <v>Magnolia Pictures</v>
      </c>
      <c r="AH378">
        <f>'Domestic 2023'!F377</f>
        <v>110722</v>
      </c>
      <c r="BJ378" t="str">
        <f t="shared" si="76"/>
        <v>Janus Films</v>
      </c>
      <c r="BK378">
        <f t="shared" si="77"/>
        <v>246513</v>
      </c>
      <c r="BM378" t="str">
        <f t="shared" si="78"/>
        <v>Warner Bros. Discovery</v>
      </c>
      <c r="BN378">
        <f t="shared" si="79"/>
        <v>211676</v>
      </c>
      <c r="BP378" t="str">
        <f t="shared" si="80"/>
        <v>Magnolia Pictures</v>
      </c>
      <c r="BQ378">
        <f t="shared" si="81"/>
        <v>110722</v>
      </c>
    </row>
    <row r="379" spans="27:69" x14ac:dyDescent="0.2">
      <c r="AA379" t="str">
        <f>'Domestic 2025'!N379</f>
        <v>Lionsgate</v>
      </c>
      <c r="AB379">
        <f>'Domestic 2025'!F379</f>
        <v>246085</v>
      </c>
      <c r="AD379" t="str">
        <f>'Domestic 2024'!J378</f>
        <v>Blue Fox Entertai…</v>
      </c>
      <c r="AE379">
        <f>'Domestic 2024'!F378</f>
        <v>210000</v>
      </c>
      <c r="AG379" t="str">
        <f>'Domestic 2023'!J378</f>
        <v>Universal</v>
      </c>
      <c r="AH379">
        <f>'Domestic 2023'!F378</f>
        <v>110210</v>
      </c>
      <c r="BJ379" t="str">
        <f t="shared" si="76"/>
        <v>Lionsgate Studios</v>
      </c>
      <c r="BK379">
        <f t="shared" si="77"/>
        <v>246085</v>
      </c>
      <c r="BM379" t="str">
        <f t="shared" si="78"/>
        <v>Blue Fox Entertainment</v>
      </c>
      <c r="BN379">
        <f t="shared" si="79"/>
        <v>210000</v>
      </c>
      <c r="BP379" t="str">
        <f t="shared" si="80"/>
        <v>NBCUniversal (Comcast)</v>
      </c>
      <c r="BQ379">
        <f t="shared" si="81"/>
        <v>110210</v>
      </c>
    </row>
    <row r="380" spans="27:69" x14ac:dyDescent="0.2">
      <c r="AA380" t="str">
        <f>'Domestic 2025'!N380</f>
        <v>GKIDS</v>
      </c>
      <c r="AB380">
        <f>'Domestic 2025'!F380</f>
        <v>245265</v>
      </c>
      <c r="AD380" t="str">
        <f>'Domestic 2024'!J379</f>
        <v>Universal</v>
      </c>
      <c r="AE380">
        <f>'Domestic 2024'!F379</f>
        <v>206355</v>
      </c>
      <c r="AG380" t="str">
        <f>'Domestic 2023'!J379</f>
        <v>Utopia</v>
      </c>
      <c r="AH380">
        <f>'Domestic 2023'!F379</f>
        <v>106156</v>
      </c>
      <c r="BJ380" t="str">
        <f t="shared" si="76"/>
        <v>GKIDS</v>
      </c>
      <c r="BK380">
        <f t="shared" si="77"/>
        <v>245265</v>
      </c>
      <c r="BM380" t="str">
        <f t="shared" si="78"/>
        <v>NBCUniversal (Comcast)</v>
      </c>
      <c r="BN380">
        <f t="shared" si="79"/>
        <v>206355</v>
      </c>
      <c r="BP380" t="str">
        <f t="shared" si="80"/>
        <v>Utopia</v>
      </c>
      <c r="BQ380">
        <f t="shared" si="81"/>
        <v>106156</v>
      </c>
    </row>
    <row r="381" spans="27:69" x14ac:dyDescent="0.2">
      <c r="AA381" t="str">
        <f>'Domestic 2025'!N381</f>
        <v>SRH</v>
      </c>
      <c r="AB381">
        <f>'Domestic 2025'!F381</f>
        <v>243844</v>
      </c>
      <c r="AD381" t="str">
        <f>'Domestic 2024'!J380</f>
        <v>Warner Bros.</v>
      </c>
      <c r="AE381">
        <f>'Domestic 2024'!F380</f>
        <v>205354</v>
      </c>
      <c r="AG381" t="str">
        <f>'Domestic 2023'!J380</f>
        <v>Universal</v>
      </c>
      <c r="AH381">
        <f>'Domestic 2023'!F380</f>
        <v>105855</v>
      </c>
      <c r="BJ381" t="str">
        <f t="shared" si="76"/>
        <v>SRH</v>
      </c>
      <c r="BK381">
        <f t="shared" si="77"/>
        <v>243844</v>
      </c>
      <c r="BM381" t="str">
        <f t="shared" si="78"/>
        <v>Warner Bros. Discovery</v>
      </c>
      <c r="BN381">
        <f t="shared" si="79"/>
        <v>205354</v>
      </c>
      <c r="BP381" t="str">
        <f t="shared" si="80"/>
        <v>NBCUniversal (Comcast)</v>
      </c>
      <c r="BQ381">
        <f t="shared" si="81"/>
        <v>105855</v>
      </c>
    </row>
    <row r="382" spans="27:69" x14ac:dyDescent="0.2">
      <c r="AA382" t="str">
        <f>'Domestic 2025'!N382</f>
        <v>A24</v>
      </c>
      <c r="AB382">
        <f>'Domestic 2025'!F382</f>
        <v>239533</v>
      </c>
      <c r="AD382" t="str">
        <f>'Domestic 2024'!J381</f>
        <v>Giant Pictures</v>
      </c>
      <c r="AE382">
        <f>'Domestic 2024'!F381</f>
        <v>202796</v>
      </c>
      <c r="AG382" t="str">
        <f>'Domestic 2023'!J381</f>
        <v>Music Box Films</v>
      </c>
      <c r="AH382">
        <f>'Domestic 2023'!F381</f>
        <v>104264</v>
      </c>
      <c r="BJ382" t="str">
        <f t="shared" si="76"/>
        <v>A24</v>
      </c>
      <c r="BK382">
        <f t="shared" si="77"/>
        <v>239533</v>
      </c>
      <c r="BM382" t="str">
        <f t="shared" si="78"/>
        <v>Giant Pictures</v>
      </c>
      <c r="BN382">
        <f t="shared" si="79"/>
        <v>202796</v>
      </c>
      <c r="BP382" t="str">
        <f t="shared" si="80"/>
        <v>Music Box Films</v>
      </c>
      <c r="BQ382">
        <f t="shared" si="81"/>
        <v>104264</v>
      </c>
    </row>
    <row r="383" spans="27:69" x14ac:dyDescent="0.2">
      <c r="AA383" t="str">
        <f>'Domestic 2025'!N383</f>
        <v>Music Box Films</v>
      </c>
      <c r="AB383">
        <f>'Domestic 2025'!F383</f>
        <v>239015</v>
      </c>
      <c r="AD383" t="str">
        <f>'Domestic 2024'!J382</f>
        <v>EDGLRD</v>
      </c>
      <c r="AE383">
        <f>'Domestic 2024'!F382</f>
        <v>201351</v>
      </c>
      <c r="AG383" t="str">
        <f>'Domestic 2023'!J382</f>
        <v>Sony Pictures Cla…</v>
      </c>
      <c r="AH383">
        <f>'Domestic 2023'!F382</f>
        <v>103388</v>
      </c>
      <c r="BJ383" t="str">
        <f t="shared" si="76"/>
        <v>Music Box Films</v>
      </c>
      <c r="BK383">
        <f t="shared" si="77"/>
        <v>239015</v>
      </c>
      <c r="BM383" t="str">
        <f t="shared" si="78"/>
        <v>EDGLRD</v>
      </c>
      <c r="BN383">
        <f t="shared" si="79"/>
        <v>201351</v>
      </c>
      <c r="BP383" t="str">
        <f t="shared" si="80"/>
        <v>Sony Pictures Entertainment</v>
      </c>
      <c r="BQ383">
        <f t="shared" si="81"/>
        <v>103388</v>
      </c>
    </row>
    <row r="384" spans="27:69" x14ac:dyDescent="0.2">
      <c r="AA384" t="str">
        <f>'Domestic 2025'!N384</f>
        <v>Universal</v>
      </c>
      <c r="AB384">
        <f>'Domestic 2025'!F384</f>
        <v>237145</v>
      </c>
      <c r="AD384" t="str">
        <f>'Domestic 2024'!J383</f>
        <v>AMC Theatres Dist…</v>
      </c>
      <c r="AE384">
        <f>'Domestic 2024'!F383</f>
        <v>199943</v>
      </c>
      <c r="AG384" t="str">
        <f>'Domestic 2023'!J383</f>
        <v>Utopia</v>
      </c>
      <c r="AH384">
        <f>'Domestic 2023'!F383</f>
        <v>102891</v>
      </c>
      <c r="BJ384" t="str">
        <f t="shared" si="76"/>
        <v>NBCUniversal (Comcast)</v>
      </c>
      <c r="BK384">
        <f t="shared" si="77"/>
        <v>237145</v>
      </c>
      <c r="BM384" t="str">
        <f t="shared" si="78"/>
        <v>AMC Theatres Distribution</v>
      </c>
      <c r="BN384">
        <f t="shared" si="79"/>
        <v>199943</v>
      </c>
      <c r="BP384" t="str">
        <f t="shared" si="80"/>
        <v>Utopia</v>
      </c>
      <c r="BQ384">
        <f t="shared" si="81"/>
        <v>102891</v>
      </c>
    </row>
    <row r="385" spans="27:69" x14ac:dyDescent="0.2">
      <c r="AA385" t="str">
        <f>'Domestic 2025'!N385</f>
        <v>Universal</v>
      </c>
      <c r="AB385">
        <f>'Domestic 2025'!F385</f>
        <v>235270</v>
      </c>
      <c r="AD385" t="str">
        <f>'Domestic 2024'!J384</f>
        <v>GKIDS</v>
      </c>
      <c r="AE385">
        <f>'Domestic 2024'!F384</f>
        <v>199289</v>
      </c>
      <c r="AG385" t="str">
        <f>'Domestic 2023'!J384</f>
        <v>Iconic Releasing</v>
      </c>
      <c r="AH385">
        <f>'Domestic 2023'!F384</f>
        <v>102531</v>
      </c>
      <c r="BJ385" t="str">
        <f t="shared" si="76"/>
        <v>NBCUniversal (Comcast)</v>
      </c>
      <c r="BK385">
        <f t="shared" si="77"/>
        <v>235270</v>
      </c>
      <c r="BM385" t="str">
        <f t="shared" si="78"/>
        <v>GKIDS</v>
      </c>
      <c r="BN385">
        <f t="shared" si="79"/>
        <v>199289</v>
      </c>
      <c r="BP385" t="str">
        <f t="shared" si="80"/>
        <v>Iconic Releasing</v>
      </c>
      <c r="BQ385">
        <f t="shared" si="81"/>
        <v>102531</v>
      </c>
    </row>
    <row r="386" spans="27:69" x14ac:dyDescent="0.2">
      <c r="AA386" t="str">
        <f>'Domestic 2025'!N386</f>
        <v>Iconic Releasing</v>
      </c>
      <c r="AB386">
        <f>'Domestic 2025'!F386</f>
        <v>230515</v>
      </c>
      <c r="AD386" t="str">
        <f>'Domestic 2024'!J385</f>
        <v>Warner Bros.</v>
      </c>
      <c r="AE386">
        <f>'Domestic 2024'!F385</f>
        <v>195469</v>
      </c>
      <c r="AG386" t="str">
        <f>'Domestic 2023'!J385</f>
        <v>Well Go USA</v>
      </c>
      <c r="AH386">
        <f>'Domestic 2023'!F385</f>
        <v>102021</v>
      </c>
      <c r="BJ386" t="str">
        <f t="shared" si="76"/>
        <v>Iconic Releasing</v>
      </c>
      <c r="BK386">
        <f t="shared" si="77"/>
        <v>230515</v>
      </c>
      <c r="BM386" t="str">
        <f t="shared" si="78"/>
        <v>Warner Bros. Discovery</v>
      </c>
      <c r="BN386">
        <f t="shared" si="79"/>
        <v>195469</v>
      </c>
      <c r="BP386" t="str">
        <f t="shared" si="80"/>
        <v>Well Go USA</v>
      </c>
      <c r="BQ386">
        <f t="shared" si="81"/>
        <v>102021</v>
      </c>
    </row>
    <row r="387" spans="27:69" x14ac:dyDescent="0.2">
      <c r="AA387" t="str">
        <f>'Domestic 2025'!N387</f>
        <v>Fathom Entertainm…</v>
      </c>
      <c r="AB387">
        <f>'Domestic 2025'!F387</f>
        <v>227674</v>
      </c>
      <c r="AD387" t="str">
        <f>'Domestic 2024'!J386</f>
        <v>Angel Studios</v>
      </c>
      <c r="AE387">
        <f>'Domestic 2024'!F386</f>
        <v>192985</v>
      </c>
      <c r="AG387" t="str">
        <f>'Domestic 2023'!J386</f>
        <v>Warner Bros.</v>
      </c>
      <c r="AH387">
        <f>'Domestic 2023'!F386</f>
        <v>98117</v>
      </c>
      <c r="BJ387" t="str">
        <f t="shared" ref="BJ387:BJ450" si="82">IFERROR(VLOOKUP(IFERROR(VLOOKUP(AA387,$T:$U,2,0),AA387),$V:$W,2,0),IFERROR(VLOOKUP(AA387,$T:$U,2,0),AA387))</f>
        <v>Fathom Entertainment</v>
      </c>
      <c r="BK387">
        <f t="shared" ref="BK387:BK450" si="83">AB387</f>
        <v>227674</v>
      </c>
      <c r="BM387" t="str">
        <f t="shared" ref="BM387:BM450" si="84">IFERROR(VLOOKUP(IFERROR(VLOOKUP(AD387,$T:$U,2,0),AD387),$V:$W,2,0),IFERROR(VLOOKUP(AD387,$T:$U,2,0),AD387))</f>
        <v>Angel Studios</v>
      </c>
      <c r="BN387">
        <f t="shared" ref="BN387:BN450" si="85">AE387</f>
        <v>192985</v>
      </c>
      <c r="BP387" t="str">
        <f t="shared" ref="BP387:BP450" si="86">IFERROR(VLOOKUP(IFERROR(VLOOKUP(AG387,$T:$U,2,0),AG387),$V:$W,2,0),IFERROR(VLOOKUP(AG387,$T:$U,2,0),AG387))</f>
        <v>Warner Bros. Discovery</v>
      </c>
      <c r="BQ387">
        <f t="shared" ref="BQ387:BQ450" si="87">AH387</f>
        <v>98117</v>
      </c>
    </row>
    <row r="388" spans="27:69" x14ac:dyDescent="0.2">
      <c r="AA388" t="str">
        <f>'Domestic 2025'!N388</f>
        <v>Kino Lorber</v>
      </c>
      <c r="AB388">
        <f>'Domestic 2025'!F388</f>
        <v>222775</v>
      </c>
      <c r="AD388" t="str">
        <f>'Domestic 2024'!J387</f>
        <v>Warner Bros.</v>
      </c>
      <c r="AE388">
        <f>'Domestic 2024'!F387</f>
        <v>191969</v>
      </c>
      <c r="AG388" t="str">
        <f>'Domestic 2023'!J387</f>
        <v>Utopia</v>
      </c>
      <c r="AH388">
        <f>'Domestic 2023'!F387</f>
        <v>93718</v>
      </c>
      <c r="BJ388" t="str">
        <f t="shared" si="82"/>
        <v>Kino Lorber</v>
      </c>
      <c r="BK388">
        <f t="shared" si="83"/>
        <v>222775</v>
      </c>
      <c r="BM388" t="str">
        <f t="shared" si="84"/>
        <v>Warner Bros. Discovery</v>
      </c>
      <c r="BN388">
        <f t="shared" si="85"/>
        <v>191969</v>
      </c>
      <c r="BP388" t="str">
        <f t="shared" si="86"/>
        <v>Utopia</v>
      </c>
      <c r="BQ388">
        <f t="shared" si="87"/>
        <v>93718</v>
      </c>
    </row>
    <row r="389" spans="27:69" x14ac:dyDescent="0.2">
      <c r="AA389" t="str">
        <f>'Domestic 2025'!N389</f>
        <v>Kino Lorber</v>
      </c>
      <c r="AB389">
        <f>'Domestic 2025'!F389</f>
        <v>221936</v>
      </c>
      <c r="AD389" t="str">
        <f>'Domestic 2024'!J388</f>
        <v>Well Go USA</v>
      </c>
      <c r="AE389">
        <f>'Domestic 2024'!F388</f>
        <v>190686</v>
      </c>
      <c r="AG389" t="str">
        <f>'Domestic 2023'!J388</f>
        <v>Well Go USA</v>
      </c>
      <c r="AH389">
        <f>'Domestic 2023'!F388</f>
        <v>92718</v>
      </c>
      <c r="BJ389" t="str">
        <f t="shared" si="82"/>
        <v>Kino Lorber</v>
      </c>
      <c r="BK389">
        <f t="shared" si="83"/>
        <v>221936</v>
      </c>
      <c r="BM389" t="str">
        <f t="shared" si="84"/>
        <v>Well Go USA</v>
      </c>
      <c r="BN389">
        <f t="shared" si="85"/>
        <v>190686</v>
      </c>
      <c r="BP389" t="str">
        <f t="shared" si="86"/>
        <v>Well Go USA</v>
      </c>
      <c r="BQ389">
        <f t="shared" si="87"/>
        <v>92718</v>
      </c>
    </row>
    <row r="390" spans="27:69" x14ac:dyDescent="0.2">
      <c r="AA390" t="str">
        <f>'Domestic 2025'!N390</f>
        <v>Vertical Entertai…</v>
      </c>
      <c r="AB390">
        <f>'Domestic 2025'!F390</f>
        <v>219915</v>
      </c>
      <c r="AD390" t="str">
        <f>'Domestic 2024'!J389</f>
        <v>Fathom Events</v>
      </c>
      <c r="AE390">
        <f>'Domestic 2024'!F389</f>
        <v>187520</v>
      </c>
      <c r="AG390" t="str">
        <f>'Domestic 2023'!J389</f>
        <v>Magnolia Pictures</v>
      </c>
      <c r="AH390">
        <f>'Domestic 2023'!F389</f>
        <v>92040</v>
      </c>
      <c r="BJ390" t="str">
        <f t="shared" si="82"/>
        <v>Vertical Entertainment</v>
      </c>
      <c r="BK390">
        <f t="shared" si="83"/>
        <v>219915</v>
      </c>
      <c r="BM390" t="str">
        <f t="shared" si="84"/>
        <v>Fathom Events</v>
      </c>
      <c r="BN390">
        <f t="shared" si="85"/>
        <v>187520</v>
      </c>
      <c r="BP390" t="str">
        <f t="shared" si="86"/>
        <v>Magnolia Pictures</v>
      </c>
      <c r="BQ390">
        <f t="shared" si="87"/>
        <v>92040</v>
      </c>
    </row>
    <row r="391" spans="27:69" x14ac:dyDescent="0.2">
      <c r="AA391" t="str">
        <f>'Domestic 2025'!N391</f>
        <v>Universal</v>
      </c>
      <c r="AB391">
        <f>'Domestic 2025'!F391</f>
        <v>216355</v>
      </c>
      <c r="AD391" t="str">
        <f>'Domestic 2024'!J390</f>
        <v>Utopia</v>
      </c>
      <c r="AE391">
        <f>'Domestic 2024'!F390</f>
        <v>187053</v>
      </c>
      <c r="AG391" t="str">
        <f>'Domestic 2023'!J390</f>
        <v>Utopia</v>
      </c>
      <c r="AH391">
        <f>'Domestic 2023'!F390</f>
        <v>91445</v>
      </c>
      <c r="BJ391" t="str">
        <f t="shared" si="82"/>
        <v>NBCUniversal (Comcast)</v>
      </c>
      <c r="BK391">
        <f t="shared" si="83"/>
        <v>216355</v>
      </c>
      <c r="BM391" t="str">
        <f t="shared" si="84"/>
        <v>Utopia</v>
      </c>
      <c r="BN391">
        <f t="shared" si="85"/>
        <v>187053</v>
      </c>
      <c r="BP391" t="str">
        <f t="shared" si="86"/>
        <v>Utopia</v>
      </c>
      <c r="BQ391">
        <f t="shared" si="87"/>
        <v>91445</v>
      </c>
    </row>
    <row r="392" spans="27:69" x14ac:dyDescent="0.2">
      <c r="AA392" t="str">
        <f>'Domestic 2025'!N392</f>
        <v>Oscilloscope Pict…</v>
      </c>
      <c r="AB392">
        <f>'Domestic 2025'!F392</f>
        <v>215249</v>
      </c>
      <c r="AD392" t="str">
        <f>'Domestic 2024'!J391</f>
        <v>Focus Features</v>
      </c>
      <c r="AE392">
        <f>'Domestic 2024'!F391</f>
        <v>186515</v>
      </c>
      <c r="AG392" t="str">
        <f>'Domestic 2023'!J391</f>
        <v>IFC Films</v>
      </c>
      <c r="AH392">
        <f>'Domestic 2023'!F391</f>
        <v>89101</v>
      </c>
      <c r="BJ392" t="str">
        <f t="shared" si="82"/>
        <v>Oscilloscope Pict…</v>
      </c>
      <c r="BK392">
        <f t="shared" si="83"/>
        <v>215249</v>
      </c>
      <c r="BM392" t="str">
        <f t="shared" si="84"/>
        <v>NBCUniversal (Comcast)</v>
      </c>
      <c r="BN392">
        <f t="shared" si="85"/>
        <v>186515</v>
      </c>
      <c r="BP392" t="str">
        <f t="shared" si="86"/>
        <v>IFC Films</v>
      </c>
      <c r="BQ392">
        <f t="shared" si="87"/>
        <v>89101</v>
      </c>
    </row>
    <row r="393" spans="27:69" x14ac:dyDescent="0.2">
      <c r="AA393" t="str">
        <f>'Domestic 2025'!N393</f>
        <v>Fathom Events</v>
      </c>
      <c r="AB393">
        <f>'Domestic 2025'!F393</f>
        <v>214515</v>
      </c>
      <c r="AD393" t="str">
        <f>'Domestic 2024'!J392</f>
        <v>Fathom Events</v>
      </c>
      <c r="AE393">
        <f>'Domestic 2024'!F392</f>
        <v>185186</v>
      </c>
      <c r="AG393" t="str">
        <f>'Domestic 2023'!J392</f>
        <v>Music Box Films</v>
      </c>
      <c r="AH393">
        <f>'Domestic 2023'!F392</f>
        <v>88084</v>
      </c>
      <c r="BJ393" t="str">
        <f t="shared" si="82"/>
        <v>Fathom Events</v>
      </c>
      <c r="BK393">
        <f t="shared" si="83"/>
        <v>214515</v>
      </c>
      <c r="BM393" t="str">
        <f t="shared" si="84"/>
        <v>Fathom Events</v>
      </c>
      <c r="BN393">
        <f t="shared" si="85"/>
        <v>185186</v>
      </c>
      <c r="BP393" t="str">
        <f t="shared" si="86"/>
        <v>Music Box Films</v>
      </c>
      <c r="BQ393">
        <f t="shared" si="87"/>
        <v>88084</v>
      </c>
    </row>
    <row r="394" spans="27:69" x14ac:dyDescent="0.2">
      <c r="AA394" t="str">
        <f>'Domestic 2025'!N394</f>
        <v>IFC Films</v>
      </c>
      <c r="AB394">
        <f>'Domestic 2025'!F394</f>
        <v>213795</v>
      </c>
      <c r="AD394" t="str">
        <f>'Domestic 2024'!J393</f>
        <v>Fathom Events</v>
      </c>
      <c r="AE394">
        <f>'Domestic 2024'!F393</f>
        <v>181230</v>
      </c>
      <c r="AG394" t="str">
        <f>'Domestic 2023'!J393</f>
        <v>Shout! Factory</v>
      </c>
      <c r="AH394">
        <f>'Domestic 2023'!F393</f>
        <v>87786</v>
      </c>
      <c r="BJ394" t="str">
        <f t="shared" si="82"/>
        <v>IFC Films</v>
      </c>
      <c r="BK394">
        <f t="shared" si="83"/>
        <v>213795</v>
      </c>
      <c r="BM394" t="str">
        <f t="shared" si="84"/>
        <v>Fathom Events</v>
      </c>
      <c r="BN394">
        <f t="shared" si="85"/>
        <v>181230</v>
      </c>
      <c r="BP394" t="str">
        <f t="shared" si="86"/>
        <v>Shout! Factory</v>
      </c>
      <c r="BQ394">
        <f t="shared" si="87"/>
        <v>87786</v>
      </c>
    </row>
    <row r="395" spans="27:69" x14ac:dyDescent="0.2">
      <c r="AA395" t="str">
        <f>'Domestic 2025'!N395</f>
        <v>Janus Films</v>
      </c>
      <c r="AB395">
        <f>'Domestic 2025'!F395</f>
        <v>213344</v>
      </c>
      <c r="AD395" t="str">
        <f>'Domestic 2024'!J394</f>
        <v>Sony Pictures</v>
      </c>
      <c r="AE395">
        <f>'Domestic 2024'!F394</f>
        <v>180081</v>
      </c>
      <c r="AG395" t="str">
        <f>'Domestic 2023'!J394</f>
        <v>IFC Films</v>
      </c>
      <c r="AH395">
        <f>'Domestic 2023'!F394</f>
        <v>87344</v>
      </c>
      <c r="BJ395" t="str">
        <f t="shared" si="82"/>
        <v>Janus Films</v>
      </c>
      <c r="BK395">
        <f t="shared" si="83"/>
        <v>213344</v>
      </c>
      <c r="BM395" t="str">
        <f t="shared" si="84"/>
        <v>Sony Pictures Entertainment</v>
      </c>
      <c r="BN395">
        <f t="shared" si="85"/>
        <v>180081</v>
      </c>
      <c r="BP395" t="str">
        <f t="shared" si="86"/>
        <v>IFC Films</v>
      </c>
      <c r="BQ395">
        <f t="shared" si="87"/>
        <v>87344</v>
      </c>
    </row>
    <row r="396" spans="27:69" x14ac:dyDescent="0.2">
      <c r="AA396" t="str">
        <f>'Domestic 2025'!N396</f>
        <v>IFC Entertainment…</v>
      </c>
      <c r="AB396">
        <f>'Domestic 2025'!F396</f>
        <v>212706</v>
      </c>
      <c r="AD396" t="str">
        <f>'Domestic 2024'!J395</f>
        <v>IFC Films</v>
      </c>
      <c r="AE396">
        <f>'Domestic 2024'!F395</f>
        <v>179897</v>
      </c>
      <c r="AG396" t="str">
        <f>'Domestic 2023'!J395</f>
        <v>Well Go USA</v>
      </c>
      <c r="AH396">
        <f>'Domestic 2023'!F395</f>
        <v>84362</v>
      </c>
      <c r="BJ396" t="str">
        <f t="shared" si="82"/>
        <v>IFC Entertainment</v>
      </c>
      <c r="BK396">
        <f t="shared" si="83"/>
        <v>212706</v>
      </c>
      <c r="BM396" t="str">
        <f t="shared" si="84"/>
        <v>IFC Films</v>
      </c>
      <c r="BN396">
        <f t="shared" si="85"/>
        <v>179897</v>
      </c>
      <c r="BP396" t="str">
        <f t="shared" si="86"/>
        <v>Well Go USA</v>
      </c>
      <c r="BQ396">
        <f t="shared" si="87"/>
        <v>84362</v>
      </c>
    </row>
    <row r="397" spans="27:69" x14ac:dyDescent="0.2">
      <c r="AA397" t="str">
        <f>'Domestic 2025'!N397</f>
        <v>Janus Films</v>
      </c>
      <c r="AB397">
        <f>'Domestic 2025'!F397</f>
        <v>208467</v>
      </c>
      <c r="AD397" t="str">
        <f>'Domestic 2024'!J396</f>
        <v>Rialto Pictures</v>
      </c>
      <c r="AE397">
        <f>'Domestic 2024'!F396</f>
        <v>179773</v>
      </c>
      <c r="AG397" t="str">
        <f>'Domestic 2023'!J396</f>
        <v>Music Box Films</v>
      </c>
      <c r="AH397">
        <f>'Domestic 2023'!F396</f>
        <v>84178</v>
      </c>
      <c r="BJ397" t="str">
        <f t="shared" si="82"/>
        <v>Janus Films</v>
      </c>
      <c r="BK397">
        <f t="shared" si="83"/>
        <v>208467</v>
      </c>
      <c r="BM397" t="str">
        <f t="shared" si="84"/>
        <v>Rialto Pictures</v>
      </c>
      <c r="BN397">
        <f t="shared" si="85"/>
        <v>179773</v>
      </c>
      <c r="BP397" t="str">
        <f t="shared" si="86"/>
        <v>Music Box Films</v>
      </c>
      <c r="BQ397">
        <f t="shared" si="87"/>
        <v>84178</v>
      </c>
    </row>
    <row r="398" spans="27:69" x14ac:dyDescent="0.2">
      <c r="AA398" t="str">
        <f>'Domestic 2025'!N398</f>
        <v>Cartuna</v>
      </c>
      <c r="AB398">
        <f>'Domestic 2025'!F398</f>
        <v>205882</v>
      </c>
      <c r="AD398" t="str">
        <f>'Domestic 2024'!J397</f>
        <v>MUBI</v>
      </c>
      <c r="AE398">
        <f>'Domestic 2024'!F397</f>
        <v>177380</v>
      </c>
      <c r="AG398" t="str">
        <f>'Domestic 2023'!J397</f>
        <v>Zipporah</v>
      </c>
      <c r="AH398">
        <f>'Domestic 2023'!F397</f>
        <v>83905</v>
      </c>
      <c r="BJ398" t="str">
        <f t="shared" si="82"/>
        <v>Cartuna</v>
      </c>
      <c r="BK398">
        <f t="shared" si="83"/>
        <v>205882</v>
      </c>
      <c r="BM398" t="str">
        <f t="shared" si="84"/>
        <v>MUBI</v>
      </c>
      <c r="BN398">
        <f t="shared" si="85"/>
        <v>177380</v>
      </c>
      <c r="BP398" t="str">
        <f t="shared" si="86"/>
        <v>Zipporah</v>
      </c>
      <c r="BQ398">
        <f t="shared" si="87"/>
        <v>83905</v>
      </c>
    </row>
    <row r="399" spans="27:69" x14ac:dyDescent="0.2">
      <c r="AA399" t="str">
        <f>'Domestic 2025'!N399</f>
        <v>1-2 Special</v>
      </c>
      <c r="AB399">
        <f>'Domestic 2025'!F399</f>
        <v>204533</v>
      </c>
      <c r="AD399" t="str">
        <f>'Domestic 2024'!J398</f>
        <v>Other</v>
      </c>
      <c r="AE399">
        <f>'Domestic 2024'!F398</f>
        <v>177215</v>
      </c>
      <c r="AG399" t="str">
        <f>'Domestic 2023'!J398</f>
        <v>Greenwich</v>
      </c>
      <c r="AH399">
        <f>'Domestic 2023'!F398</f>
        <v>82902</v>
      </c>
      <c r="BJ399" t="str">
        <f t="shared" si="82"/>
        <v>1-2 Special</v>
      </c>
      <c r="BK399">
        <f t="shared" si="83"/>
        <v>204533</v>
      </c>
      <c r="BM399" t="str">
        <f t="shared" si="84"/>
        <v>Other</v>
      </c>
      <c r="BN399">
        <f t="shared" si="85"/>
        <v>177215</v>
      </c>
      <c r="BP399" t="str">
        <f t="shared" si="86"/>
        <v>Greenwich</v>
      </c>
      <c r="BQ399">
        <f t="shared" si="87"/>
        <v>82902</v>
      </c>
    </row>
    <row r="400" spans="27:69" x14ac:dyDescent="0.2">
      <c r="AA400" t="str">
        <f>'Domestic 2025'!N400</f>
        <v>Indican Pictures</v>
      </c>
      <c r="AB400">
        <f>'Domestic 2025'!F400</f>
        <v>204179</v>
      </c>
      <c r="AD400" t="str">
        <f>'Domestic 2024'!J399</f>
        <v>Janus Films</v>
      </c>
      <c r="AE400">
        <f>'Domestic 2024'!F399</f>
        <v>174977</v>
      </c>
      <c r="AG400" t="str">
        <f>'Domestic 2023'!J399</f>
        <v>Magnolia Pictures</v>
      </c>
      <c r="AH400">
        <f>'Domestic 2023'!F399</f>
        <v>82769</v>
      </c>
      <c r="BJ400" t="str">
        <f t="shared" si="82"/>
        <v>Indican Pictures</v>
      </c>
      <c r="BK400">
        <f t="shared" si="83"/>
        <v>204179</v>
      </c>
      <c r="BM400" t="str">
        <f t="shared" si="84"/>
        <v>Janus Films</v>
      </c>
      <c r="BN400">
        <f t="shared" si="85"/>
        <v>174977</v>
      </c>
      <c r="BP400" t="str">
        <f t="shared" si="86"/>
        <v>Magnolia Pictures</v>
      </c>
      <c r="BQ400">
        <f t="shared" si="87"/>
        <v>82769</v>
      </c>
    </row>
    <row r="401" spans="27:69" x14ac:dyDescent="0.2">
      <c r="AA401" t="str">
        <f>'Domestic 2025'!N401</f>
        <v>Kino Lorber</v>
      </c>
      <c r="AB401">
        <f>'Domestic 2025'!F401</f>
        <v>200679</v>
      </c>
      <c r="AD401" t="str">
        <f>'Domestic 2024'!J400</f>
        <v>Utopia</v>
      </c>
      <c r="AE401">
        <f>'Domestic 2024'!F400</f>
        <v>171756</v>
      </c>
      <c r="AG401" t="str">
        <f>'Domestic 2023'!J400</f>
        <v>Well Go USA</v>
      </c>
      <c r="AH401">
        <f>'Domestic 2023'!F400</f>
        <v>81505</v>
      </c>
      <c r="BJ401" t="str">
        <f t="shared" si="82"/>
        <v>Kino Lorber</v>
      </c>
      <c r="BK401">
        <f t="shared" si="83"/>
        <v>200679</v>
      </c>
      <c r="BM401" t="str">
        <f t="shared" si="84"/>
        <v>Utopia</v>
      </c>
      <c r="BN401">
        <f t="shared" si="85"/>
        <v>171756</v>
      </c>
      <c r="BP401" t="str">
        <f t="shared" si="86"/>
        <v>Well Go USA</v>
      </c>
      <c r="BQ401">
        <f t="shared" si="87"/>
        <v>81505</v>
      </c>
    </row>
    <row r="402" spans="27:69" x14ac:dyDescent="0.2">
      <c r="AA402" t="str">
        <f>'Domestic 2025'!N402</f>
        <v>Atlas Distribution</v>
      </c>
      <c r="AB402">
        <f>'Domestic 2025'!F402</f>
        <v>197000</v>
      </c>
      <c r="AD402" t="str">
        <f>'Domestic 2024'!J401</f>
        <v>Amazon MGM Studios</v>
      </c>
      <c r="AE402">
        <f>'Domestic 2024'!F401</f>
        <v>169317</v>
      </c>
      <c r="AG402" t="str">
        <f>'Domestic 2023'!J401</f>
        <v>Fathom Events</v>
      </c>
      <c r="AH402">
        <f>'Domestic 2023'!F401</f>
        <v>80781</v>
      </c>
      <c r="BJ402" t="str">
        <f t="shared" si="82"/>
        <v>Atlas Distribution</v>
      </c>
      <c r="BK402">
        <f t="shared" si="83"/>
        <v>197000</v>
      </c>
      <c r="BM402" t="str">
        <f t="shared" si="84"/>
        <v>Amazon MGM Studios</v>
      </c>
      <c r="BN402">
        <f t="shared" si="85"/>
        <v>169317</v>
      </c>
      <c r="BP402" t="str">
        <f t="shared" si="86"/>
        <v>Fathom Events</v>
      </c>
      <c r="BQ402">
        <f t="shared" si="87"/>
        <v>80781</v>
      </c>
    </row>
    <row r="403" spans="27:69" x14ac:dyDescent="0.2">
      <c r="AA403" t="str">
        <f>'Domestic 2025'!N403</f>
        <v>Amazon MGM Studios</v>
      </c>
      <c r="AB403">
        <f>'Domestic 2025'!F403</f>
        <v>194878</v>
      </c>
      <c r="AD403" t="str">
        <f>'Domestic 2024'!J402</f>
        <v>Crunchyroll</v>
      </c>
      <c r="AE403">
        <f>'Domestic 2024'!F402</f>
        <v>167948</v>
      </c>
      <c r="AG403" t="str">
        <f>'Domestic 2023'!J402</f>
        <v>Kino Lorber</v>
      </c>
      <c r="AH403">
        <f>'Domestic 2023'!F402</f>
        <v>79439</v>
      </c>
      <c r="BJ403" t="str">
        <f t="shared" si="82"/>
        <v>Amazon MGM Studios</v>
      </c>
      <c r="BK403">
        <f t="shared" si="83"/>
        <v>194878</v>
      </c>
      <c r="BM403" t="str">
        <f t="shared" si="84"/>
        <v>Sony Pictures Entertainment</v>
      </c>
      <c r="BN403">
        <f t="shared" si="85"/>
        <v>167948</v>
      </c>
      <c r="BP403" t="str">
        <f t="shared" si="86"/>
        <v>Kino Lorber</v>
      </c>
      <c r="BQ403">
        <f t="shared" si="87"/>
        <v>79439</v>
      </c>
    </row>
    <row r="404" spans="27:69" x14ac:dyDescent="0.2">
      <c r="AA404" t="str">
        <f>'Domestic 2025'!N404</f>
        <v>IFC Films</v>
      </c>
      <c r="AB404">
        <f>'Domestic 2025'!F404</f>
        <v>192223</v>
      </c>
      <c r="AD404" t="str">
        <f>'Domestic 2024'!J403</f>
        <v>Greenwich</v>
      </c>
      <c r="AE404">
        <f>'Domestic 2024'!F403</f>
        <v>166559</v>
      </c>
      <c r="AG404" t="str">
        <f>'Domestic 2023'!J403</f>
        <v>Ketchup Entertain…</v>
      </c>
      <c r="AH404">
        <f>'Domestic 2023'!F403</f>
        <v>78081</v>
      </c>
      <c r="BJ404" t="str">
        <f t="shared" si="82"/>
        <v>IFC Films</v>
      </c>
      <c r="BK404">
        <f t="shared" si="83"/>
        <v>192223</v>
      </c>
      <c r="BM404" t="str">
        <f t="shared" si="84"/>
        <v>Greenwich</v>
      </c>
      <c r="BN404">
        <f t="shared" si="85"/>
        <v>166559</v>
      </c>
      <c r="BP404" t="str">
        <f t="shared" si="86"/>
        <v>Ketchup Entertainment</v>
      </c>
      <c r="BQ404">
        <f t="shared" si="87"/>
        <v>78081</v>
      </c>
    </row>
    <row r="405" spans="27:69" x14ac:dyDescent="0.2">
      <c r="AA405" t="str">
        <f>'Domestic 2025'!N405</f>
        <v>GKIDS</v>
      </c>
      <c r="AB405">
        <f>'Domestic 2025'!F405</f>
        <v>188265</v>
      </c>
      <c r="AD405" t="str">
        <f>'Domestic 2024'!J404</f>
        <v>Kino Lorber</v>
      </c>
      <c r="AE405">
        <f>'Domestic 2024'!F404</f>
        <v>166233</v>
      </c>
      <c r="AG405" t="str">
        <f>'Domestic 2023'!J404</f>
        <v>Rialto Pictures</v>
      </c>
      <c r="AH405">
        <f>'Domestic 2023'!F404</f>
        <v>77587</v>
      </c>
      <c r="BJ405" t="str">
        <f t="shared" si="82"/>
        <v>GKIDS</v>
      </c>
      <c r="BK405">
        <f t="shared" si="83"/>
        <v>188265</v>
      </c>
      <c r="BM405" t="str">
        <f t="shared" si="84"/>
        <v>Kino Lorber</v>
      </c>
      <c r="BN405">
        <f t="shared" si="85"/>
        <v>166233</v>
      </c>
      <c r="BP405" t="str">
        <f t="shared" si="86"/>
        <v>Rialto Pictures</v>
      </c>
      <c r="BQ405">
        <f t="shared" si="87"/>
        <v>77587</v>
      </c>
    </row>
    <row r="406" spans="27:69" x14ac:dyDescent="0.2">
      <c r="AA406" t="str">
        <f>'Domestic 2025'!N406</f>
        <v>Greenwich</v>
      </c>
      <c r="AB406">
        <f>'Domestic 2025'!F406</f>
        <v>186892</v>
      </c>
      <c r="AD406" t="str">
        <f>'Domestic 2024'!J405</f>
        <v>Roadside Attracti…</v>
      </c>
      <c r="AE406">
        <f>'Domestic 2024'!F405</f>
        <v>165470</v>
      </c>
      <c r="AG406" t="str">
        <f>'Domestic 2023'!J405</f>
        <v>Magnolia Pictures</v>
      </c>
      <c r="AH406">
        <f>'Domestic 2023'!F405</f>
        <v>77278</v>
      </c>
      <c r="BJ406" t="str">
        <f t="shared" si="82"/>
        <v>Greenwich</v>
      </c>
      <c r="BK406">
        <f t="shared" si="83"/>
        <v>186892</v>
      </c>
      <c r="BM406" t="str">
        <f t="shared" si="84"/>
        <v>Roadside Attractions</v>
      </c>
      <c r="BN406">
        <f t="shared" si="85"/>
        <v>165470</v>
      </c>
      <c r="BP406" t="str">
        <f t="shared" si="86"/>
        <v>Magnolia Pictures</v>
      </c>
      <c r="BQ406">
        <f t="shared" si="87"/>
        <v>77278</v>
      </c>
    </row>
    <row r="407" spans="27:69" x14ac:dyDescent="0.2">
      <c r="AA407" t="str">
        <f>'Domestic 2025'!N407</f>
        <v>IFC Entertainment…</v>
      </c>
      <c r="AB407">
        <f>'Domestic 2025'!F407</f>
        <v>185131</v>
      </c>
      <c r="AD407" t="str">
        <f>'Domestic 2024'!J406</f>
        <v>IFC Films</v>
      </c>
      <c r="AE407">
        <f>'Domestic 2024'!F406</f>
        <v>163756</v>
      </c>
      <c r="AG407" t="str">
        <f>'Domestic 2023'!J406</f>
        <v>Blue Fox Entertai…</v>
      </c>
      <c r="AH407">
        <f>'Domestic 2023'!F406</f>
        <v>76727</v>
      </c>
      <c r="BJ407" t="str">
        <f t="shared" si="82"/>
        <v>IFC Entertainment</v>
      </c>
      <c r="BK407">
        <f t="shared" si="83"/>
        <v>185131</v>
      </c>
      <c r="BM407" t="str">
        <f t="shared" si="84"/>
        <v>IFC Films</v>
      </c>
      <c r="BN407">
        <f t="shared" si="85"/>
        <v>163756</v>
      </c>
      <c r="BP407" t="str">
        <f t="shared" si="86"/>
        <v>Blue Fox Entertainment</v>
      </c>
      <c r="BQ407">
        <f t="shared" si="87"/>
        <v>76727</v>
      </c>
    </row>
    <row r="408" spans="27:69" x14ac:dyDescent="0.2">
      <c r="AA408" t="str">
        <f>'Domestic 2025'!N408</f>
        <v>Universal</v>
      </c>
      <c r="AB408">
        <f>'Domestic 2025'!F408</f>
        <v>182585</v>
      </c>
      <c r="AD408" t="str">
        <f>'Domestic 2024'!J407</f>
        <v>Blue Fox Entertai…</v>
      </c>
      <c r="AE408">
        <f>'Domestic 2024'!F407</f>
        <v>162363</v>
      </c>
      <c r="AG408" t="str">
        <f>'Domestic 2023'!J407</f>
        <v>Rialto Pictures</v>
      </c>
      <c r="AH408">
        <f>'Domestic 2023'!F407</f>
        <v>71630</v>
      </c>
      <c r="BJ408" t="str">
        <f t="shared" si="82"/>
        <v>NBCUniversal (Comcast)</v>
      </c>
      <c r="BK408">
        <f t="shared" si="83"/>
        <v>182585</v>
      </c>
      <c r="BM408" t="str">
        <f t="shared" si="84"/>
        <v>Blue Fox Entertainment</v>
      </c>
      <c r="BN408">
        <f t="shared" si="85"/>
        <v>162363</v>
      </c>
      <c r="BP408" t="str">
        <f t="shared" si="86"/>
        <v>Rialto Pictures</v>
      </c>
      <c r="BQ408">
        <f t="shared" si="87"/>
        <v>71630</v>
      </c>
    </row>
    <row r="409" spans="27:69" x14ac:dyDescent="0.2">
      <c r="AA409" t="str">
        <f>'Domestic 2025'!N409</f>
        <v>Janus Films</v>
      </c>
      <c r="AB409">
        <f>'Domestic 2025'!F409</f>
        <v>181451</v>
      </c>
      <c r="AD409" t="str">
        <f>'Domestic 2024'!J408</f>
        <v>Warner Bros. / Fa…</v>
      </c>
      <c r="AE409">
        <f>'Domestic 2024'!F408</f>
        <v>159179</v>
      </c>
      <c r="AG409" t="str">
        <f>'Domestic 2023'!J408</f>
        <v>Universal</v>
      </c>
      <c r="AH409">
        <f>'Domestic 2023'!F408</f>
        <v>70225</v>
      </c>
      <c r="BJ409" t="str">
        <f t="shared" si="82"/>
        <v>Janus Films</v>
      </c>
      <c r="BK409">
        <f t="shared" si="83"/>
        <v>181451</v>
      </c>
      <c r="BM409" t="str">
        <f t="shared" si="84"/>
        <v>Warner Bros. / Fa…</v>
      </c>
      <c r="BN409">
        <f t="shared" si="85"/>
        <v>159179</v>
      </c>
      <c r="BP409" t="str">
        <f t="shared" si="86"/>
        <v>NBCUniversal (Comcast)</v>
      </c>
      <c r="BQ409">
        <f t="shared" si="87"/>
        <v>70225</v>
      </c>
    </row>
    <row r="410" spans="27:69" x14ac:dyDescent="0.2">
      <c r="AA410" t="str">
        <f>'Domestic 2025'!N410</f>
        <v>Greenwich</v>
      </c>
      <c r="AB410">
        <f>'Domestic 2025'!F410</f>
        <v>180426</v>
      </c>
      <c r="AD410" t="str">
        <f>'Domestic 2024'!J409</f>
        <v>Paramount Pictures</v>
      </c>
      <c r="AE410">
        <f>'Domestic 2024'!F409</f>
        <v>158085</v>
      </c>
      <c r="AG410" t="str">
        <f>'Domestic 2023'!J409</f>
        <v>Magnolia Pictures</v>
      </c>
      <c r="AH410">
        <f>'Domestic 2023'!F409</f>
        <v>70038</v>
      </c>
      <c r="BJ410" t="str">
        <f t="shared" si="82"/>
        <v>Greenwich</v>
      </c>
      <c r="BK410">
        <f t="shared" si="83"/>
        <v>180426</v>
      </c>
      <c r="BM410" t="str">
        <f t="shared" si="84"/>
        <v>Paramount Skydance</v>
      </c>
      <c r="BN410">
        <f t="shared" si="85"/>
        <v>158085</v>
      </c>
      <c r="BP410" t="str">
        <f t="shared" si="86"/>
        <v>Magnolia Pictures</v>
      </c>
      <c r="BQ410">
        <f t="shared" si="87"/>
        <v>70038</v>
      </c>
    </row>
    <row r="411" spans="27:69" x14ac:dyDescent="0.2">
      <c r="AA411" t="str">
        <f>'Domestic 2025'!N411</f>
        <v>SDG Releasing</v>
      </c>
      <c r="AB411">
        <f>'Domestic 2025'!F411</f>
        <v>174932</v>
      </c>
      <c r="AD411" t="str">
        <f>'Domestic 2024'!J410</f>
        <v>IFC Films</v>
      </c>
      <c r="AE411">
        <f>'Domestic 2024'!F410</f>
        <v>157305</v>
      </c>
      <c r="AG411" t="str">
        <f>'Domestic 2023'!J410</f>
        <v>Kino Lorber</v>
      </c>
      <c r="AH411">
        <f>'Domestic 2023'!F410</f>
        <v>69609</v>
      </c>
      <c r="BJ411" t="str">
        <f t="shared" si="82"/>
        <v>SDG Releasing</v>
      </c>
      <c r="BK411">
        <f t="shared" si="83"/>
        <v>174932</v>
      </c>
      <c r="BM411" t="str">
        <f t="shared" si="84"/>
        <v>IFC Films</v>
      </c>
      <c r="BN411">
        <f t="shared" si="85"/>
        <v>157305</v>
      </c>
      <c r="BP411" t="str">
        <f t="shared" si="86"/>
        <v>Kino Lorber</v>
      </c>
      <c r="BQ411">
        <f t="shared" si="87"/>
        <v>69609</v>
      </c>
    </row>
    <row r="412" spans="27:69" x14ac:dyDescent="0.2">
      <c r="AA412" t="str">
        <f>'Domestic 2025'!N412</f>
        <v>Blue Fox Entertai…</v>
      </c>
      <c r="AB412">
        <f>'Domestic 2025'!F412</f>
        <v>172560</v>
      </c>
      <c r="AD412" t="str">
        <f>'Domestic 2024'!J411</f>
        <v>Sony Pictures Cla…</v>
      </c>
      <c r="AE412">
        <f>'Domestic 2024'!F411</f>
        <v>155188</v>
      </c>
      <c r="AG412" t="str">
        <f>'Domestic 2023'!J411</f>
        <v>MTV Documentary F…</v>
      </c>
      <c r="AH412">
        <f>'Domestic 2023'!F411</f>
        <v>67594</v>
      </c>
      <c r="BJ412" t="str">
        <f t="shared" si="82"/>
        <v>Blue Fox Entertainment</v>
      </c>
      <c r="BK412">
        <f t="shared" si="83"/>
        <v>172560</v>
      </c>
      <c r="BM412" t="str">
        <f t="shared" si="84"/>
        <v>Sony Pictures Entertainment</v>
      </c>
      <c r="BN412">
        <f t="shared" si="85"/>
        <v>155188</v>
      </c>
      <c r="BP412" t="str">
        <f t="shared" si="86"/>
        <v>MTV Documentary F…</v>
      </c>
      <c r="BQ412">
        <f t="shared" si="87"/>
        <v>67594</v>
      </c>
    </row>
    <row r="413" spans="27:69" x14ac:dyDescent="0.2">
      <c r="AA413" t="str">
        <f>'Domestic 2025'!N413</f>
        <v>Seismic Releasing</v>
      </c>
      <c r="AB413">
        <f>'Domestic 2025'!F413</f>
        <v>172187</v>
      </c>
      <c r="AD413" t="str">
        <f>'Domestic 2024'!J412</f>
        <v>Greenwich</v>
      </c>
      <c r="AE413">
        <f>'Domestic 2024'!F412</f>
        <v>154445</v>
      </c>
      <c r="AG413" t="str">
        <f>'Domestic 2023'!J412</f>
        <v>Music Box Films</v>
      </c>
      <c r="AH413">
        <f>'Domestic 2023'!F412</f>
        <v>67307</v>
      </c>
      <c r="BJ413" t="str">
        <f t="shared" si="82"/>
        <v>Seismic Releasing</v>
      </c>
      <c r="BK413">
        <f t="shared" si="83"/>
        <v>172187</v>
      </c>
      <c r="BM413" t="str">
        <f t="shared" si="84"/>
        <v>Greenwich</v>
      </c>
      <c r="BN413">
        <f t="shared" si="85"/>
        <v>154445</v>
      </c>
      <c r="BP413" t="str">
        <f t="shared" si="86"/>
        <v>Music Box Films</v>
      </c>
      <c r="BQ413">
        <f t="shared" si="87"/>
        <v>67307</v>
      </c>
    </row>
    <row r="414" spans="27:69" x14ac:dyDescent="0.2">
      <c r="AA414" t="str">
        <f>'Domestic 2025'!N414</f>
        <v>Briarcliff Entert…</v>
      </c>
      <c r="AB414">
        <f>'Domestic 2025'!F414</f>
        <v>171832</v>
      </c>
      <c r="AD414" t="str">
        <f>'Domestic 2024'!J413</f>
        <v>Utopia</v>
      </c>
      <c r="AE414">
        <f>'Domestic 2024'!F413</f>
        <v>151894</v>
      </c>
      <c r="AG414" t="str">
        <f>'Domestic 2023'!J413</f>
        <v>Sony Pictures Cla…</v>
      </c>
      <c r="AH414">
        <f>'Domestic 2023'!F413</f>
        <v>64780</v>
      </c>
      <c r="BJ414" t="str">
        <f t="shared" si="82"/>
        <v>Briarcliff Entertainment</v>
      </c>
      <c r="BK414">
        <f t="shared" si="83"/>
        <v>171832</v>
      </c>
      <c r="BM414" t="str">
        <f t="shared" si="84"/>
        <v>Utopia</v>
      </c>
      <c r="BN414">
        <f t="shared" si="85"/>
        <v>151894</v>
      </c>
      <c r="BP414" t="str">
        <f t="shared" si="86"/>
        <v>Sony Pictures Entertainment</v>
      </c>
      <c r="BQ414">
        <f t="shared" si="87"/>
        <v>64780</v>
      </c>
    </row>
    <row r="415" spans="27:69" x14ac:dyDescent="0.2">
      <c r="AA415" t="str">
        <f>'Domestic 2025'!N415</f>
        <v>Blue Harbor</v>
      </c>
      <c r="AB415">
        <f>'Domestic 2025'!F415</f>
        <v>170436</v>
      </c>
      <c r="AD415" t="str">
        <f>'Domestic 2024'!J414</f>
        <v>Fathom Events</v>
      </c>
      <c r="AE415">
        <f>'Domestic 2024'!F414</f>
        <v>151019</v>
      </c>
      <c r="AG415" t="str">
        <f>'Domestic 2023'!J414</f>
        <v>Well Go USA</v>
      </c>
      <c r="AH415">
        <f>'Domestic 2023'!F414</f>
        <v>64759</v>
      </c>
      <c r="BJ415" t="str">
        <f t="shared" si="82"/>
        <v>Blue Harbor</v>
      </c>
      <c r="BK415">
        <f t="shared" si="83"/>
        <v>170436</v>
      </c>
      <c r="BM415" t="str">
        <f t="shared" si="84"/>
        <v>Fathom Events</v>
      </c>
      <c r="BN415">
        <f t="shared" si="85"/>
        <v>151019</v>
      </c>
      <c r="BP415" t="str">
        <f t="shared" si="86"/>
        <v>Well Go USA</v>
      </c>
      <c r="BQ415">
        <f t="shared" si="87"/>
        <v>64759</v>
      </c>
    </row>
    <row r="416" spans="27:69" x14ac:dyDescent="0.2">
      <c r="AA416" t="str">
        <f>'Domestic 2025'!N416</f>
        <v>Searchlight Pictu…</v>
      </c>
      <c r="AB416">
        <f>'Domestic 2025'!F416</f>
        <v>167471</v>
      </c>
      <c r="AD416" t="str">
        <f>'Domestic 2024'!J415</f>
        <v>Warner Bros.</v>
      </c>
      <c r="AE416">
        <f>'Domestic 2024'!F415</f>
        <v>149859</v>
      </c>
      <c r="AG416" t="str">
        <f>'Domestic 2023'!J415</f>
        <v>Magnet Releasing</v>
      </c>
      <c r="AH416">
        <f>'Domestic 2023'!F415</f>
        <v>64484</v>
      </c>
      <c r="BJ416" t="str">
        <f t="shared" si="82"/>
        <v>The Walt Disney Company</v>
      </c>
      <c r="BK416">
        <f t="shared" si="83"/>
        <v>167471</v>
      </c>
      <c r="BM416" t="str">
        <f t="shared" si="84"/>
        <v>Warner Bros. Discovery</v>
      </c>
      <c r="BN416">
        <f t="shared" si="85"/>
        <v>149859</v>
      </c>
      <c r="BP416" t="str">
        <f t="shared" si="86"/>
        <v>Magnet Releasing</v>
      </c>
      <c r="BQ416">
        <f t="shared" si="87"/>
        <v>64484</v>
      </c>
    </row>
    <row r="417" spans="27:69" x14ac:dyDescent="0.2">
      <c r="AA417" t="str">
        <f>'Domestic 2025'!N417</f>
        <v>Universal</v>
      </c>
      <c r="AB417">
        <f>'Domestic 2025'!F417</f>
        <v>164895</v>
      </c>
      <c r="AD417" t="str">
        <f>'Domestic 2024'!J416</f>
        <v>Purdie Distributi…</v>
      </c>
      <c r="AE417">
        <f>'Domestic 2024'!F416</f>
        <v>149575</v>
      </c>
      <c r="AG417" t="str">
        <f>'Domestic 2023'!J416</f>
        <v>Janus Films</v>
      </c>
      <c r="AH417">
        <f>'Domestic 2023'!F416</f>
        <v>63796</v>
      </c>
      <c r="BJ417" t="str">
        <f t="shared" si="82"/>
        <v>NBCUniversal (Comcast)</v>
      </c>
      <c r="BK417">
        <f t="shared" si="83"/>
        <v>164895</v>
      </c>
      <c r="BM417" t="str">
        <f t="shared" si="84"/>
        <v>Purdie Distributi…</v>
      </c>
      <c r="BN417">
        <f t="shared" si="85"/>
        <v>149575</v>
      </c>
      <c r="BP417" t="str">
        <f t="shared" si="86"/>
        <v>Janus Films</v>
      </c>
      <c r="BQ417">
        <f t="shared" si="87"/>
        <v>63796</v>
      </c>
    </row>
    <row r="418" spans="27:69" x14ac:dyDescent="0.2">
      <c r="AA418" t="str">
        <f>'Domestic 2025'!N418</f>
        <v>GKIDS</v>
      </c>
      <c r="AB418">
        <f>'Domestic 2025'!F418</f>
        <v>163676</v>
      </c>
      <c r="AD418" t="str">
        <f>'Domestic 2024'!J417</f>
        <v>MUBI</v>
      </c>
      <c r="AE418">
        <f>'Domestic 2024'!F417</f>
        <v>147838</v>
      </c>
      <c r="AG418" t="str">
        <f>'Domestic 2023'!J417</f>
        <v>Kino Lorber</v>
      </c>
      <c r="AH418">
        <f>'Domestic 2023'!F417</f>
        <v>61033</v>
      </c>
      <c r="BJ418" t="str">
        <f t="shared" si="82"/>
        <v>GKIDS</v>
      </c>
      <c r="BK418">
        <f t="shared" si="83"/>
        <v>163676</v>
      </c>
      <c r="BM418" t="str">
        <f t="shared" si="84"/>
        <v>MUBI</v>
      </c>
      <c r="BN418">
        <f t="shared" si="85"/>
        <v>147838</v>
      </c>
      <c r="BP418" t="str">
        <f t="shared" si="86"/>
        <v>Kino Lorber</v>
      </c>
      <c r="BQ418">
        <f t="shared" si="87"/>
        <v>61033</v>
      </c>
    </row>
    <row r="419" spans="27:69" x14ac:dyDescent="0.2">
      <c r="AA419" t="str">
        <f>'Domestic 2025'!N419</f>
        <v>Music Box Films</v>
      </c>
      <c r="AB419">
        <f>'Domestic 2025'!F419</f>
        <v>159737</v>
      </c>
      <c r="AD419" t="str">
        <f>'Domestic 2024'!J418</f>
        <v>Kino Lorber</v>
      </c>
      <c r="AE419">
        <f>'Domestic 2024'!F418</f>
        <v>147068</v>
      </c>
      <c r="AG419" t="str">
        <f>'Domestic 2023'!J418</f>
        <v>Rialto Pictures</v>
      </c>
      <c r="AH419">
        <f>'Domestic 2023'!F418</f>
        <v>60823</v>
      </c>
      <c r="BJ419" t="str">
        <f t="shared" si="82"/>
        <v>Music Box Films</v>
      </c>
      <c r="BK419">
        <f t="shared" si="83"/>
        <v>159737</v>
      </c>
      <c r="BM419" t="str">
        <f t="shared" si="84"/>
        <v>Kino Lorber</v>
      </c>
      <c r="BN419">
        <f t="shared" si="85"/>
        <v>147068</v>
      </c>
      <c r="BP419" t="str">
        <f t="shared" si="86"/>
        <v>Rialto Pictures</v>
      </c>
      <c r="BQ419">
        <f t="shared" si="87"/>
        <v>60823</v>
      </c>
    </row>
    <row r="420" spans="27:69" x14ac:dyDescent="0.2">
      <c r="AA420" t="str">
        <f>'Domestic 2025'!N420</f>
        <v>Fear City LLC</v>
      </c>
      <c r="AB420">
        <f>'Domestic 2025'!F420</f>
        <v>159523</v>
      </c>
      <c r="AD420" t="str">
        <f>'Domestic 2024'!J419</f>
        <v>Sony Pictures Cla…</v>
      </c>
      <c r="AE420">
        <f>'Domestic 2024'!F419</f>
        <v>144758</v>
      </c>
      <c r="AG420" t="str">
        <f>'Domestic 2023'!J419</f>
        <v>Janus Films</v>
      </c>
      <c r="AH420">
        <f>'Domestic 2023'!F419</f>
        <v>60701</v>
      </c>
      <c r="BJ420" t="str">
        <f t="shared" si="82"/>
        <v>Fear City LLC</v>
      </c>
      <c r="BK420">
        <f t="shared" si="83"/>
        <v>159523</v>
      </c>
      <c r="BM420" t="str">
        <f t="shared" si="84"/>
        <v>Sony Pictures Entertainment</v>
      </c>
      <c r="BN420">
        <f t="shared" si="85"/>
        <v>144758</v>
      </c>
      <c r="BP420" t="str">
        <f t="shared" si="86"/>
        <v>Janus Films</v>
      </c>
      <c r="BQ420">
        <f t="shared" si="87"/>
        <v>60701</v>
      </c>
    </row>
    <row r="421" spans="27:69" x14ac:dyDescent="0.2">
      <c r="AA421" t="str">
        <f>'Domestic 2025'!N421</f>
        <v>Roadside Attracti…</v>
      </c>
      <c r="AB421">
        <f>'Domestic 2025'!F421</f>
        <v>154681</v>
      </c>
      <c r="AD421" t="str">
        <f>'Domestic 2024'!J420</f>
        <v>Sony Pictures</v>
      </c>
      <c r="AE421">
        <f>'Domestic 2024'!F420</f>
        <v>144612</v>
      </c>
      <c r="AG421" t="str">
        <f>'Domestic 2023'!J420</f>
        <v>Kino Lorber</v>
      </c>
      <c r="AH421">
        <f>'Domestic 2023'!F420</f>
        <v>60218</v>
      </c>
      <c r="BJ421" t="str">
        <f t="shared" si="82"/>
        <v>Roadside Attractions</v>
      </c>
      <c r="BK421">
        <f t="shared" si="83"/>
        <v>154681</v>
      </c>
      <c r="BM421" t="str">
        <f t="shared" si="84"/>
        <v>Sony Pictures Entertainment</v>
      </c>
      <c r="BN421">
        <f t="shared" si="85"/>
        <v>144612</v>
      </c>
      <c r="BP421" t="str">
        <f t="shared" si="86"/>
        <v>Kino Lorber</v>
      </c>
      <c r="BQ421">
        <f t="shared" si="87"/>
        <v>60218</v>
      </c>
    </row>
    <row r="422" spans="27:69" x14ac:dyDescent="0.2">
      <c r="AA422" t="str">
        <f>'Domestic 2025'!N422</f>
        <v>Well Go USA</v>
      </c>
      <c r="AB422">
        <f>'Domestic 2025'!F422</f>
        <v>153510</v>
      </c>
      <c r="AD422" t="str">
        <f>'Domestic 2024'!J421</f>
        <v>Walt Disney</v>
      </c>
      <c r="AE422">
        <f>'Domestic 2024'!F421</f>
        <v>144000</v>
      </c>
      <c r="AG422" t="str">
        <f>'Domestic 2023'!J421</f>
        <v>IFC Films</v>
      </c>
      <c r="AH422">
        <f>'Domestic 2023'!F421</f>
        <v>60149</v>
      </c>
      <c r="BJ422" t="str">
        <f t="shared" si="82"/>
        <v>Well Go USA</v>
      </c>
      <c r="BK422">
        <f t="shared" si="83"/>
        <v>153510</v>
      </c>
      <c r="BM422" t="str">
        <f t="shared" si="84"/>
        <v>The Walt Disney Company</v>
      </c>
      <c r="BN422">
        <f t="shared" si="85"/>
        <v>144000</v>
      </c>
      <c r="BP422" t="str">
        <f t="shared" si="86"/>
        <v>IFC Films</v>
      </c>
      <c r="BQ422">
        <f t="shared" si="87"/>
        <v>60149</v>
      </c>
    </row>
    <row r="423" spans="27:69" x14ac:dyDescent="0.2">
      <c r="AA423" t="str">
        <f>'Domestic 2025'!N423</f>
        <v>Bleecker Street</v>
      </c>
      <c r="AB423">
        <f>'Domestic 2025'!F423</f>
        <v>153326</v>
      </c>
      <c r="AD423" t="str">
        <f>'Domestic 2024'!J422</f>
        <v>Kino Lorber</v>
      </c>
      <c r="AE423">
        <f>'Domestic 2024'!F422</f>
        <v>143382</v>
      </c>
      <c r="AG423" t="str">
        <f>'Domestic 2023'!J422</f>
        <v>Roadside Attracti…</v>
      </c>
      <c r="AH423">
        <f>'Domestic 2023'!F422</f>
        <v>59329</v>
      </c>
      <c r="BJ423" t="str">
        <f t="shared" si="82"/>
        <v>Bleecker Street</v>
      </c>
      <c r="BK423">
        <f t="shared" si="83"/>
        <v>153326</v>
      </c>
      <c r="BM423" t="str">
        <f t="shared" si="84"/>
        <v>Kino Lorber</v>
      </c>
      <c r="BN423">
        <f t="shared" si="85"/>
        <v>143382</v>
      </c>
      <c r="BP423" t="str">
        <f t="shared" si="86"/>
        <v>Roadside Attractions</v>
      </c>
      <c r="BQ423">
        <f t="shared" si="87"/>
        <v>59329</v>
      </c>
    </row>
    <row r="424" spans="27:69" x14ac:dyDescent="0.2">
      <c r="AA424" t="str">
        <f>'Domestic 2025'!N424</f>
        <v>Well Go USA</v>
      </c>
      <c r="AB424">
        <f>'Domestic 2025'!F424</f>
        <v>151957</v>
      </c>
      <c r="AD424" t="str">
        <f>'Domestic 2024'!J423</f>
        <v>Universal</v>
      </c>
      <c r="AE424">
        <f>'Domestic 2024'!F423</f>
        <v>142425</v>
      </c>
      <c r="AG424" t="str">
        <f>'Domestic 2023'!J423</f>
        <v>Greenwich</v>
      </c>
      <c r="AH424">
        <f>'Domestic 2023'!F423</f>
        <v>59023</v>
      </c>
      <c r="BJ424" t="str">
        <f t="shared" si="82"/>
        <v>Well Go USA</v>
      </c>
      <c r="BK424">
        <f t="shared" si="83"/>
        <v>151957</v>
      </c>
      <c r="BM424" t="str">
        <f t="shared" si="84"/>
        <v>NBCUniversal (Comcast)</v>
      </c>
      <c r="BN424">
        <f t="shared" si="85"/>
        <v>142425</v>
      </c>
      <c r="BP424" t="str">
        <f t="shared" si="86"/>
        <v>Greenwich</v>
      </c>
      <c r="BQ424">
        <f t="shared" si="87"/>
        <v>59023</v>
      </c>
    </row>
    <row r="425" spans="27:69" x14ac:dyDescent="0.2">
      <c r="AA425" t="str">
        <f>'Domestic 2025'!N425</f>
        <v>Focus Features</v>
      </c>
      <c r="AB425">
        <f>'Domestic 2025'!F425</f>
        <v>150040</v>
      </c>
      <c r="AD425" t="str">
        <f>'Domestic 2024'!J424</f>
        <v>Neon</v>
      </c>
      <c r="AE425">
        <f>'Domestic 2024'!F424</f>
        <v>141660</v>
      </c>
      <c r="AG425" t="str">
        <f>'Domestic 2023'!J424</f>
        <v>Picturehouse</v>
      </c>
      <c r="AH425">
        <f>'Domestic 2023'!F424</f>
        <v>58639</v>
      </c>
      <c r="BJ425" t="str">
        <f t="shared" si="82"/>
        <v>NBCUniversal (Comcast)</v>
      </c>
      <c r="BK425">
        <f t="shared" si="83"/>
        <v>150040</v>
      </c>
      <c r="BM425" t="str">
        <f t="shared" si="84"/>
        <v>Neon</v>
      </c>
      <c r="BN425">
        <f t="shared" si="85"/>
        <v>141660</v>
      </c>
      <c r="BP425" t="str">
        <f t="shared" si="86"/>
        <v>Picturehouse</v>
      </c>
      <c r="BQ425">
        <f t="shared" si="87"/>
        <v>58639</v>
      </c>
    </row>
    <row r="426" spans="27:69" x14ac:dyDescent="0.2">
      <c r="AA426" t="str">
        <f>'Domestic 2025'!N426</f>
        <v>Music Box Films</v>
      </c>
      <c r="AB426">
        <f>'Domestic 2025'!F426</f>
        <v>149370</v>
      </c>
      <c r="AD426" t="str">
        <f>'Domestic 2024'!J425</f>
        <v>Other</v>
      </c>
      <c r="AE426">
        <f>'Domestic 2024'!F425</f>
        <v>140000</v>
      </c>
      <c r="AG426" t="str">
        <f>'Domestic 2023'!J425</f>
        <v>Janus Films</v>
      </c>
      <c r="AH426">
        <f>'Domestic 2023'!F425</f>
        <v>58430</v>
      </c>
      <c r="BJ426" t="str">
        <f t="shared" si="82"/>
        <v>Music Box Films</v>
      </c>
      <c r="BK426">
        <f t="shared" si="83"/>
        <v>149370</v>
      </c>
      <c r="BM426" t="str">
        <f t="shared" si="84"/>
        <v>Other</v>
      </c>
      <c r="BN426">
        <f t="shared" si="85"/>
        <v>140000</v>
      </c>
      <c r="BP426" t="str">
        <f t="shared" si="86"/>
        <v>Janus Films</v>
      </c>
      <c r="BQ426">
        <f t="shared" si="87"/>
        <v>58430</v>
      </c>
    </row>
    <row r="427" spans="27:69" x14ac:dyDescent="0.2">
      <c r="AA427" t="str">
        <f>'Domestic 2025'!N427</f>
        <v>Kino Lorber</v>
      </c>
      <c r="AB427">
        <f>'Domestic 2025'!F427</f>
        <v>148548</v>
      </c>
      <c r="AD427" t="str">
        <f>'Domestic 2024'!J426</f>
        <v>Universal</v>
      </c>
      <c r="AE427">
        <f>'Domestic 2024'!F426</f>
        <v>133705</v>
      </c>
      <c r="AG427" t="str">
        <f>'Domestic 2023'!J426</f>
        <v>Magnolia Pictures</v>
      </c>
      <c r="AH427">
        <f>'Domestic 2023'!F426</f>
        <v>57924</v>
      </c>
      <c r="BJ427" t="str">
        <f t="shared" si="82"/>
        <v>Kino Lorber</v>
      </c>
      <c r="BK427">
        <f t="shared" si="83"/>
        <v>148548</v>
      </c>
      <c r="BM427" t="str">
        <f t="shared" si="84"/>
        <v>NBCUniversal (Comcast)</v>
      </c>
      <c r="BN427">
        <f t="shared" si="85"/>
        <v>133705</v>
      </c>
      <c r="BP427" t="str">
        <f t="shared" si="86"/>
        <v>Magnolia Pictures</v>
      </c>
      <c r="BQ427">
        <f t="shared" si="87"/>
        <v>57924</v>
      </c>
    </row>
    <row r="428" spans="27:69" x14ac:dyDescent="0.2">
      <c r="AA428" t="str">
        <f>'Domestic 2025'!N428</f>
        <v>Amazon MGM Studios</v>
      </c>
      <c r="AB428">
        <f>'Domestic 2025'!F428</f>
        <v>148203</v>
      </c>
      <c r="AD428" t="str">
        <f>'Domestic 2024'!J427</f>
        <v>Vertical Entertai…</v>
      </c>
      <c r="AE428">
        <f>'Domestic 2024'!F427</f>
        <v>131000</v>
      </c>
      <c r="AG428" t="str">
        <f>'Domestic 2023'!J427</f>
        <v>Magnolia Pictures</v>
      </c>
      <c r="AH428">
        <f>'Domestic 2023'!F427</f>
        <v>57666</v>
      </c>
      <c r="BJ428" t="str">
        <f t="shared" si="82"/>
        <v>Amazon MGM Studios</v>
      </c>
      <c r="BK428">
        <f t="shared" si="83"/>
        <v>148203</v>
      </c>
      <c r="BM428" t="str">
        <f t="shared" si="84"/>
        <v>Vertical Entertainment</v>
      </c>
      <c r="BN428">
        <f t="shared" si="85"/>
        <v>131000</v>
      </c>
      <c r="BP428" t="str">
        <f t="shared" si="86"/>
        <v>Magnolia Pictures</v>
      </c>
      <c r="BQ428">
        <f t="shared" si="87"/>
        <v>57666</v>
      </c>
    </row>
    <row r="429" spans="27:69" x14ac:dyDescent="0.2">
      <c r="AA429" t="str">
        <f>'Domestic 2025'!N429</f>
        <v>Fathom Events</v>
      </c>
      <c r="AB429">
        <f>'Domestic 2025'!F429</f>
        <v>146790</v>
      </c>
      <c r="AD429" t="str">
        <f>'Domestic 2024'!J428</f>
        <v>Universal</v>
      </c>
      <c r="AE429">
        <f>'Domestic 2024'!F428</f>
        <v>130875</v>
      </c>
      <c r="AG429" t="str">
        <f>'Domestic 2023'!J428</f>
        <v>Neon</v>
      </c>
      <c r="AH429">
        <f>'Domestic 2023'!F428</f>
        <v>56332</v>
      </c>
      <c r="BJ429" t="str">
        <f t="shared" si="82"/>
        <v>Fathom Events</v>
      </c>
      <c r="BK429">
        <f t="shared" si="83"/>
        <v>146790</v>
      </c>
      <c r="BM429" t="str">
        <f t="shared" si="84"/>
        <v>NBCUniversal (Comcast)</v>
      </c>
      <c r="BN429">
        <f t="shared" si="85"/>
        <v>130875</v>
      </c>
      <c r="BP429" t="str">
        <f t="shared" si="86"/>
        <v>Neon</v>
      </c>
      <c r="BQ429">
        <f t="shared" si="87"/>
        <v>56332</v>
      </c>
    </row>
    <row r="430" spans="27:69" x14ac:dyDescent="0.2">
      <c r="AA430" t="str">
        <f>'Domestic 2025'!N430</f>
        <v>MUBI</v>
      </c>
      <c r="AB430">
        <f>'Domestic 2025'!F430</f>
        <v>143543</v>
      </c>
      <c r="AD430" t="str">
        <f>'Domestic 2024'!J429</f>
        <v>Oscilloscope Pict…</v>
      </c>
      <c r="AE430">
        <f>'Domestic 2024'!F429</f>
        <v>130457</v>
      </c>
      <c r="AG430" t="str">
        <f>'Domestic 2023'!J429</f>
        <v>Rialto Pictures</v>
      </c>
      <c r="AH430">
        <f>'Domestic 2023'!F429</f>
        <v>55548</v>
      </c>
      <c r="BJ430" t="str">
        <f t="shared" si="82"/>
        <v>MUBI</v>
      </c>
      <c r="BK430">
        <f t="shared" si="83"/>
        <v>143543</v>
      </c>
      <c r="BM430" t="str">
        <f t="shared" si="84"/>
        <v>Oscilloscope Pict…</v>
      </c>
      <c r="BN430">
        <f t="shared" si="85"/>
        <v>130457</v>
      </c>
      <c r="BP430" t="str">
        <f t="shared" si="86"/>
        <v>Rialto Pictures</v>
      </c>
      <c r="BQ430">
        <f t="shared" si="87"/>
        <v>55548</v>
      </c>
    </row>
    <row r="431" spans="27:69" x14ac:dyDescent="0.2">
      <c r="AA431" t="str">
        <f>'Domestic 2025'!N431</f>
        <v>Magnolia Pictures</v>
      </c>
      <c r="AB431">
        <f>'Domestic 2025'!F431</f>
        <v>142747</v>
      </c>
      <c r="AD431" t="str">
        <f>'Domestic 2024'!J430</f>
        <v>Focus Features</v>
      </c>
      <c r="AE431">
        <f>'Domestic 2024'!F430</f>
        <v>128790</v>
      </c>
      <c r="AG431" t="str">
        <f>'Domestic 2023'!J430</f>
        <v>Zeitgeist</v>
      </c>
      <c r="AH431">
        <f>'Domestic 2023'!F430</f>
        <v>55124</v>
      </c>
      <c r="BJ431" t="str">
        <f t="shared" si="82"/>
        <v>Magnolia Pictures</v>
      </c>
      <c r="BK431">
        <f t="shared" si="83"/>
        <v>142747</v>
      </c>
      <c r="BM431" t="str">
        <f t="shared" si="84"/>
        <v>NBCUniversal (Comcast)</v>
      </c>
      <c r="BN431">
        <f t="shared" si="85"/>
        <v>128790</v>
      </c>
      <c r="BP431" t="str">
        <f t="shared" si="86"/>
        <v>Zeitgeist</v>
      </c>
      <c r="BQ431">
        <f t="shared" si="87"/>
        <v>55124</v>
      </c>
    </row>
    <row r="432" spans="27:69" x14ac:dyDescent="0.2">
      <c r="AA432" t="str">
        <f>'Domestic 2025'!N432</f>
        <v>Other</v>
      </c>
      <c r="AB432">
        <f>'Domestic 2025'!F432</f>
        <v>142378</v>
      </c>
      <c r="AD432" t="str">
        <f>'Domestic 2024'!J431</f>
        <v>MTV Documentary F…</v>
      </c>
      <c r="AE432">
        <f>'Domestic 2024'!F431</f>
        <v>128531</v>
      </c>
      <c r="AG432" t="str">
        <f>'Domestic 2023'!J431</f>
        <v>Blue Fox Entertai…</v>
      </c>
      <c r="AH432">
        <f>'Domestic 2023'!F431</f>
        <v>54527</v>
      </c>
      <c r="BJ432" t="str">
        <f t="shared" si="82"/>
        <v>Other</v>
      </c>
      <c r="BK432">
        <f t="shared" si="83"/>
        <v>142378</v>
      </c>
      <c r="BM432" t="str">
        <f t="shared" si="84"/>
        <v>MTV Documentary F…</v>
      </c>
      <c r="BN432">
        <f t="shared" si="85"/>
        <v>128531</v>
      </c>
      <c r="BP432" t="str">
        <f t="shared" si="86"/>
        <v>Blue Fox Entertainment</v>
      </c>
      <c r="BQ432">
        <f t="shared" si="87"/>
        <v>54527</v>
      </c>
    </row>
    <row r="433" spans="27:69" x14ac:dyDescent="0.2">
      <c r="AA433" t="str">
        <f>'Domestic 2025'!N433</f>
        <v>Magnolia Pictures</v>
      </c>
      <c r="AB433">
        <f>'Domestic 2025'!F433</f>
        <v>141193</v>
      </c>
      <c r="AD433" t="str">
        <f>'Domestic 2024'!J432</f>
        <v>Level 33</v>
      </c>
      <c r="AE433">
        <f>'Domestic 2024'!F432</f>
        <v>128342</v>
      </c>
      <c r="AG433" t="str">
        <f>'Domestic 2023'!J432</f>
        <v>Oscilloscope Pict…</v>
      </c>
      <c r="AH433">
        <f>'Domestic 2023'!F432</f>
        <v>54013</v>
      </c>
      <c r="BJ433" t="str">
        <f t="shared" si="82"/>
        <v>Magnolia Pictures</v>
      </c>
      <c r="BK433">
        <f t="shared" si="83"/>
        <v>141193</v>
      </c>
      <c r="BM433" t="str">
        <f t="shared" si="84"/>
        <v>Level 33</v>
      </c>
      <c r="BN433">
        <f t="shared" si="85"/>
        <v>128342</v>
      </c>
      <c r="BP433" t="str">
        <f t="shared" si="86"/>
        <v>Oscilloscope Pict…</v>
      </c>
      <c r="BQ433">
        <f t="shared" si="87"/>
        <v>54013</v>
      </c>
    </row>
    <row r="434" spans="27:69" x14ac:dyDescent="0.2">
      <c r="AA434" t="str">
        <f>'Domestic 2025'!N434</f>
        <v>GKIDS</v>
      </c>
      <c r="AB434">
        <f>'Domestic 2025'!F434</f>
        <v>140991</v>
      </c>
      <c r="AD434" t="str">
        <f>'Domestic 2024'!J433</f>
        <v>Universal</v>
      </c>
      <c r="AE434">
        <f>'Domestic 2024'!F433</f>
        <v>123485</v>
      </c>
      <c r="AG434" t="str">
        <f>'Domestic 2023'!J433</f>
        <v>Vertical Entertai…</v>
      </c>
      <c r="AH434">
        <f>'Domestic 2023'!F433</f>
        <v>53376</v>
      </c>
      <c r="BJ434" t="str">
        <f t="shared" si="82"/>
        <v>GKIDS</v>
      </c>
      <c r="BK434">
        <f t="shared" si="83"/>
        <v>140991</v>
      </c>
      <c r="BM434" t="str">
        <f t="shared" si="84"/>
        <v>NBCUniversal (Comcast)</v>
      </c>
      <c r="BN434">
        <f t="shared" si="85"/>
        <v>123485</v>
      </c>
      <c r="BP434" t="str">
        <f t="shared" si="86"/>
        <v>Vertical Entertainment</v>
      </c>
      <c r="BQ434">
        <f t="shared" si="87"/>
        <v>53376</v>
      </c>
    </row>
    <row r="435" spans="27:69" x14ac:dyDescent="0.2">
      <c r="AA435" t="str">
        <f>'Domestic 2025'!N435</f>
        <v>Greenwich</v>
      </c>
      <c r="AB435">
        <f>'Domestic 2025'!F435</f>
        <v>139443</v>
      </c>
      <c r="AD435" t="str">
        <f>'Domestic 2024'!J434</f>
        <v>Well Go USA</v>
      </c>
      <c r="AE435">
        <f>'Domestic 2024'!F434</f>
        <v>122095</v>
      </c>
      <c r="AG435" t="str">
        <f>'Domestic 2023'!J434</f>
        <v>Warner Bros.</v>
      </c>
      <c r="AH435">
        <f>'Domestic 2023'!F434</f>
        <v>52218</v>
      </c>
      <c r="BJ435" t="str">
        <f t="shared" si="82"/>
        <v>Greenwich</v>
      </c>
      <c r="BK435">
        <f t="shared" si="83"/>
        <v>139443</v>
      </c>
      <c r="BM435" t="str">
        <f t="shared" si="84"/>
        <v>Well Go USA</v>
      </c>
      <c r="BN435">
        <f t="shared" si="85"/>
        <v>122095</v>
      </c>
      <c r="BP435" t="str">
        <f t="shared" si="86"/>
        <v>Warner Bros. Discovery</v>
      </c>
      <c r="BQ435">
        <f t="shared" si="87"/>
        <v>52218</v>
      </c>
    </row>
    <row r="436" spans="27:69" x14ac:dyDescent="0.2">
      <c r="AA436" t="str">
        <f>'Domestic 2025'!N436</f>
        <v>Cargo Film &amp; Rele…</v>
      </c>
      <c r="AB436">
        <f>'Domestic 2025'!F436</f>
        <v>138709</v>
      </c>
      <c r="AD436" t="str">
        <f>'Domestic 2024'!J435</f>
        <v>Warner Bros.</v>
      </c>
      <c r="AE436">
        <f>'Domestic 2024'!F435</f>
        <v>121174</v>
      </c>
      <c r="AG436" t="str">
        <f>'Domestic 2023'!J435</f>
        <v>A24</v>
      </c>
      <c r="AH436">
        <f>'Domestic 2023'!F435</f>
        <v>52084</v>
      </c>
      <c r="BJ436" t="str">
        <f t="shared" si="82"/>
        <v>Cargo Film &amp; Rele…</v>
      </c>
      <c r="BK436">
        <f t="shared" si="83"/>
        <v>138709</v>
      </c>
      <c r="BM436" t="str">
        <f t="shared" si="84"/>
        <v>Warner Bros. Discovery</v>
      </c>
      <c r="BN436">
        <f t="shared" si="85"/>
        <v>121174</v>
      </c>
      <c r="BP436" t="str">
        <f t="shared" si="86"/>
        <v>A24</v>
      </c>
      <c r="BQ436">
        <f t="shared" si="87"/>
        <v>52084</v>
      </c>
    </row>
    <row r="437" spans="27:69" x14ac:dyDescent="0.2">
      <c r="AA437" t="str">
        <f>'Domestic 2025'!N437</f>
        <v>Universal</v>
      </c>
      <c r="AB437">
        <f>'Domestic 2025'!F437</f>
        <v>138585</v>
      </c>
      <c r="AD437" t="str">
        <f>'Domestic 2024'!J436</f>
        <v>Janus Films</v>
      </c>
      <c r="AE437">
        <f>'Domestic 2024'!F436</f>
        <v>118988</v>
      </c>
      <c r="AG437" t="str">
        <f>'Domestic 2023'!J436</f>
        <v>Music Box Films</v>
      </c>
      <c r="AH437">
        <f>'Domestic 2023'!F436</f>
        <v>52044</v>
      </c>
      <c r="BJ437" t="str">
        <f t="shared" si="82"/>
        <v>NBCUniversal (Comcast)</v>
      </c>
      <c r="BK437">
        <f t="shared" si="83"/>
        <v>138585</v>
      </c>
      <c r="BM437" t="str">
        <f t="shared" si="84"/>
        <v>Janus Films</v>
      </c>
      <c r="BN437">
        <f t="shared" si="85"/>
        <v>118988</v>
      </c>
      <c r="BP437" t="str">
        <f t="shared" si="86"/>
        <v>Music Box Films</v>
      </c>
      <c r="BQ437">
        <f t="shared" si="87"/>
        <v>52044</v>
      </c>
    </row>
    <row r="438" spans="27:69" x14ac:dyDescent="0.2">
      <c r="AA438" t="str">
        <f>'Domestic 2025'!N438</f>
        <v>Kino Lorber</v>
      </c>
      <c r="AB438">
        <f>'Domestic 2025'!F438</f>
        <v>133396</v>
      </c>
      <c r="AD438" t="str">
        <f>'Domestic 2024'!J437</f>
        <v>Focus Features</v>
      </c>
      <c r="AE438">
        <f>'Domestic 2024'!F437</f>
        <v>117625</v>
      </c>
      <c r="AG438" t="str">
        <f>'Domestic 2023'!J437</f>
        <v>Zeitgeist</v>
      </c>
      <c r="AH438">
        <f>'Domestic 2023'!F437</f>
        <v>51351</v>
      </c>
      <c r="BJ438" t="str">
        <f t="shared" si="82"/>
        <v>Kino Lorber</v>
      </c>
      <c r="BK438">
        <f t="shared" si="83"/>
        <v>133396</v>
      </c>
      <c r="BM438" t="str">
        <f t="shared" si="84"/>
        <v>NBCUniversal (Comcast)</v>
      </c>
      <c r="BN438">
        <f t="shared" si="85"/>
        <v>117625</v>
      </c>
      <c r="BP438" t="str">
        <f t="shared" si="86"/>
        <v>Zeitgeist</v>
      </c>
      <c r="BQ438">
        <f t="shared" si="87"/>
        <v>51351</v>
      </c>
    </row>
    <row r="439" spans="27:69" x14ac:dyDescent="0.2">
      <c r="AA439" t="str">
        <f>'Domestic 2025'!N439</f>
        <v>A24</v>
      </c>
      <c r="AB439">
        <f>'Domestic 2025'!F439</f>
        <v>131609</v>
      </c>
      <c r="AD439" t="str">
        <f>'Domestic 2024'!J438</f>
        <v>Fathom Events</v>
      </c>
      <c r="AE439">
        <f>'Domestic 2024'!F438</f>
        <v>116940</v>
      </c>
      <c r="AG439" t="str">
        <f>'Domestic 2023'!J438</f>
        <v>Oscilloscope Pict…</v>
      </c>
      <c r="AH439">
        <f>'Domestic 2023'!F438</f>
        <v>50377</v>
      </c>
      <c r="BJ439" t="str">
        <f t="shared" si="82"/>
        <v>A24</v>
      </c>
      <c r="BK439">
        <f t="shared" si="83"/>
        <v>131609</v>
      </c>
      <c r="BM439" t="str">
        <f t="shared" si="84"/>
        <v>Fathom Events</v>
      </c>
      <c r="BN439">
        <f t="shared" si="85"/>
        <v>116940</v>
      </c>
      <c r="BP439" t="str">
        <f t="shared" si="86"/>
        <v>Oscilloscope Pict…</v>
      </c>
      <c r="BQ439">
        <f t="shared" si="87"/>
        <v>50377</v>
      </c>
    </row>
    <row r="440" spans="27:69" x14ac:dyDescent="0.2">
      <c r="AA440" t="str">
        <f>'Domestic 2025'!N440</f>
        <v>Magnolia Pictures</v>
      </c>
      <c r="AB440">
        <f>'Domestic 2025'!F440</f>
        <v>129358</v>
      </c>
      <c r="AD440" t="str">
        <f>'Domestic 2024'!J439</f>
        <v>National Geograph…</v>
      </c>
      <c r="AE440">
        <f>'Domestic 2024'!F439</f>
        <v>112251</v>
      </c>
      <c r="AG440" t="str">
        <f>'Domestic 2023'!J439</f>
        <v>Holt Hamilton Dis…</v>
      </c>
      <c r="AH440">
        <f>'Domestic 2023'!F439</f>
        <v>49407</v>
      </c>
      <c r="BJ440" t="str">
        <f t="shared" si="82"/>
        <v>Magnolia Pictures</v>
      </c>
      <c r="BK440">
        <f t="shared" si="83"/>
        <v>129358</v>
      </c>
      <c r="BM440" t="str">
        <f t="shared" si="84"/>
        <v>National Geograph…</v>
      </c>
      <c r="BN440">
        <f t="shared" si="85"/>
        <v>112251</v>
      </c>
      <c r="BP440" t="str">
        <f t="shared" si="86"/>
        <v>Holt Hamilton Dis…</v>
      </c>
      <c r="BQ440">
        <f t="shared" si="87"/>
        <v>49407</v>
      </c>
    </row>
    <row r="441" spans="27:69" x14ac:dyDescent="0.2">
      <c r="AA441" t="str">
        <f>'Domestic 2025'!N441</f>
        <v>20th Century Stud…</v>
      </c>
      <c r="AB441">
        <f>'Domestic 2025'!F441</f>
        <v>129265</v>
      </c>
      <c r="AD441" t="str">
        <f>'Domestic 2024'!J440</f>
        <v>Submarine Deluxe</v>
      </c>
      <c r="AE441">
        <f>'Domestic 2024'!F440</f>
        <v>111088</v>
      </c>
      <c r="AG441" t="str">
        <f>'Domestic 2023'!J440</f>
        <v>Gray Hat Producti…</v>
      </c>
      <c r="AH441">
        <f>'Domestic 2023'!F440</f>
        <v>48834</v>
      </c>
      <c r="BJ441" t="str">
        <f t="shared" si="82"/>
        <v>The Walt Disney Company</v>
      </c>
      <c r="BK441">
        <f t="shared" si="83"/>
        <v>129265</v>
      </c>
      <c r="BM441" t="str">
        <f t="shared" si="84"/>
        <v>Submarine Deluxe</v>
      </c>
      <c r="BN441">
        <f t="shared" si="85"/>
        <v>111088</v>
      </c>
      <c r="BP441" t="str">
        <f t="shared" si="86"/>
        <v>Gray Hat Producti…</v>
      </c>
      <c r="BQ441">
        <f t="shared" si="87"/>
        <v>48834</v>
      </c>
    </row>
    <row r="442" spans="27:69" x14ac:dyDescent="0.2">
      <c r="AA442" t="str">
        <f>'Domestic 2025'!N442</f>
        <v>Fin and Fur Films</v>
      </c>
      <c r="AB442">
        <f>'Domestic 2025'!F442</f>
        <v>128762</v>
      </c>
      <c r="AD442" t="str">
        <f>'Domestic 2024'!J441</f>
        <v>Warner Bros.</v>
      </c>
      <c r="AE442">
        <f>'Domestic 2024'!F441</f>
        <v>108832</v>
      </c>
      <c r="AG442" t="str">
        <f>'Domestic 2023'!J441</f>
        <v>Roadside Attracti…</v>
      </c>
      <c r="AH442">
        <f>'Domestic 2023'!F441</f>
        <v>47362</v>
      </c>
      <c r="BJ442" t="str">
        <f t="shared" si="82"/>
        <v>Fin and Fur Films</v>
      </c>
      <c r="BK442">
        <f t="shared" si="83"/>
        <v>128762</v>
      </c>
      <c r="BM442" t="str">
        <f t="shared" si="84"/>
        <v>Warner Bros. Discovery</v>
      </c>
      <c r="BN442">
        <f t="shared" si="85"/>
        <v>108832</v>
      </c>
      <c r="BP442" t="str">
        <f t="shared" si="86"/>
        <v>Roadside Attractions</v>
      </c>
      <c r="BQ442">
        <f t="shared" si="87"/>
        <v>47362</v>
      </c>
    </row>
    <row r="443" spans="27:69" x14ac:dyDescent="0.2">
      <c r="AA443" t="str">
        <f>'Domestic 2025'!N443</f>
        <v>Other</v>
      </c>
      <c r="AB443">
        <f>'Domestic 2025'!F443</f>
        <v>128429</v>
      </c>
      <c r="AD443" t="str">
        <f>'Domestic 2024'!J442</f>
        <v>Warner Bros.</v>
      </c>
      <c r="AE443">
        <f>'Domestic 2024'!F442</f>
        <v>108790</v>
      </c>
      <c r="AG443" t="str">
        <f>'Domestic 2023'!J442</f>
        <v>MUBI</v>
      </c>
      <c r="AH443">
        <f>'Domestic 2023'!F442</f>
        <v>46666</v>
      </c>
      <c r="BJ443" t="str">
        <f t="shared" si="82"/>
        <v>Other</v>
      </c>
      <c r="BK443">
        <f t="shared" si="83"/>
        <v>128429</v>
      </c>
      <c r="BM443" t="str">
        <f t="shared" si="84"/>
        <v>Warner Bros. Discovery</v>
      </c>
      <c r="BN443">
        <f t="shared" si="85"/>
        <v>108790</v>
      </c>
      <c r="BP443" t="str">
        <f t="shared" si="86"/>
        <v>MUBI</v>
      </c>
      <c r="BQ443">
        <f t="shared" si="87"/>
        <v>46666</v>
      </c>
    </row>
    <row r="444" spans="27:69" x14ac:dyDescent="0.2">
      <c r="AA444" t="str">
        <f>'Domestic 2025'!N444</f>
        <v>Magnet Releasing</v>
      </c>
      <c r="AB444">
        <f>'Domestic 2025'!F444</f>
        <v>123065</v>
      </c>
      <c r="AD444" t="str">
        <f>'Domestic 2024'!J443</f>
        <v>Oscilloscope Pict…</v>
      </c>
      <c r="AE444">
        <f>'Domestic 2024'!F443</f>
        <v>108385</v>
      </c>
      <c r="AG444" t="str">
        <f>'Domestic 2023'!J443</f>
        <v>IFC Films</v>
      </c>
      <c r="AH444">
        <f>'Domestic 2023'!F443</f>
        <v>46472</v>
      </c>
      <c r="BJ444" t="str">
        <f t="shared" si="82"/>
        <v>Magnet Releasing</v>
      </c>
      <c r="BK444">
        <f t="shared" si="83"/>
        <v>123065</v>
      </c>
      <c r="BM444" t="str">
        <f t="shared" si="84"/>
        <v>Oscilloscope Pict…</v>
      </c>
      <c r="BN444">
        <f t="shared" si="85"/>
        <v>108385</v>
      </c>
      <c r="BP444" t="str">
        <f t="shared" si="86"/>
        <v>IFC Films</v>
      </c>
      <c r="BQ444">
        <f t="shared" si="87"/>
        <v>46472</v>
      </c>
    </row>
    <row r="445" spans="27:69" x14ac:dyDescent="0.2">
      <c r="AA445" t="str">
        <f>'Domestic 2025'!N445</f>
        <v>MUBI</v>
      </c>
      <c r="AB445">
        <f>'Domestic 2025'!F445</f>
        <v>121315</v>
      </c>
      <c r="AD445" t="str">
        <f>'Domestic 2024'!J444</f>
        <v>Well Go USA</v>
      </c>
      <c r="AE445">
        <f>'Domestic 2024'!F444</f>
        <v>107975</v>
      </c>
      <c r="AG445" t="str">
        <f>'Domestic 2023'!J444</f>
        <v>IFC Films</v>
      </c>
      <c r="AH445">
        <f>'Domestic 2023'!F444</f>
        <v>46360</v>
      </c>
      <c r="BJ445" t="str">
        <f t="shared" si="82"/>
        <v>MUBI</v>
      </c>
      <c r="BK445">
        <f t="shared" si="83"/>
        <v>121315</v>
      </c>
      <c r="BM445" t="str">
        <f t="shared" si="84"/>
        <v>Well Go USA</v>
      </c>
      <c r="BN445">
        <f t="shared" si="85"/>
        <v>107975</v>
      </c>
      <c r="BP445" t="str">
        <f t="shared" si="86"/>
        <v>IFC Films</v>
      </c>
      <c r="BQ445">
        <f t="shared" si="87"/>
        <v>46360</v>
      </c>
    </row>
    <row r="446" spans="27:69" x14ac:dyDescent="0.2">
      <c r="AA446" t="str">
        <f>'Domestic 2025'!N446</f>
        <v>IFC Entertainment…</v>
      </c>
      <c r="AB446">
        <f>'Domestic 2025'!F446</f>
        <v>118977</v>
      </c>
      <c r="AD446" t="str">
        <f>'Domestic 2024'!J445</f>
        <v>Rialto Pictures</v>
      </c>
      <c r="AE446">
        <f>'Domestic 2024'!F445</f>
        <v>106027</v>
      </c>
      <c r="AG446" t="str">
        <f>'Domestic 2023'!J445</f>
        <v>Greenwich</v>
      </c>
      <c r="AH446">
        <f>'Domestic 2023'!F445</f>
        <v>46105</v>
      </c>
      <c r="BJ446" t="str">
        <f t="shared" si="82"/>
        <v>IFC Entertainment</v>
      </c>
      <c r="BK446">
        <f t="shared" si="83"/>
        <v>118977</v>
      </c>
      <c r="BM446" t="str">
        <f t="shared" si="84"/>
        <v>Rialto Pictures</v>
      </c>
      <c r="BN446">
        <f t="shared" si="85"/>
        <v>106027</v>
      </c>
      <c r="BP446" t="str">
        <f t="shared" si="86"/>
        <v>Greenwich</v>
      </c>
      <c r="BQ446">
        <f t="shared" si="87"/>
        <v>46105</v>
      </c>
    </row>
    <row r="447" spans="27:69" x14ac:dyDescent="0.2">
      <c r="AA447" t="str">
        <f>'Domestic 2025'!N447</f>
        <v>Iconic Releasing</v>
      </c>
      <c r="AB447">
        <f>'Domestic 2025'!F447</f>
        <v>117548</v>
      </c>
      <c r="AD447" t="str">
        <f>'Domestic 2024'!J446</f>
        <v>Neon</v>
      </c>
      <c r="AE447">
        <f>'Domestic 2024'!F446</f>
        <v>105995</v>
      </c>
      <c r="AG447" t="str">
        <f>'Domestic 2023'!J446</f>
        <v>A24</v>
      </c>
      <c r="AH447">
        <f>'Domestic 2023'!F446</f>
        <v>45413</v>
      </c>
      <c r="BJ447" t="str">
        <f t="shared" si="82"/>
        <v>Iconic Releasing</v>
      </c>
      <c r="BK447">
        <f t="shared" si="83"/>
        <v>117548</v>
      </c>
      <c r="BM447" t="str">
        <f t="shared" si="84"/>
        <v>Neon</v>
      </c>
      <c r="BN447">
        <f t="shared" si="85"/>
        <v>105995</v>
      </c>
      <c r="BP447" t="str">
        <f t="shared" si="86"/>
        <v>A24</v>
      </c>
      <c r="BQ447">
        <f t="shared" si="87"/>
        <v>45413</v>
      </c>
    </row>
    <row r="448" spans="27:69" x14ac:dyDescent="0.2">
      <c r="AA448" t="str">
        <f>'Domestic 2025'!N448</f>
        <v>Well Go USA</v>
      </c>
      <c r="AB448">
        <f>'Domestic 2025'!F448</f>
        <v>117402</v>
      </c>
      <c r="AD448" t="str">
        <f>'Domestic 2024'!J447</f>
        <v>Falling Forward F…</v>
      </c>
      <c r="AE448">
        <f>'Domestic 2024'!F447</f>
        <v>104995</v>
      </c>
      <c r="AG448" t="str">
        <f>'Domestic 2023'!J447</f>
        <v>Utopia</v>
      </c>
      <c r="AH448">
        <f>'Domestic 2023'!F447</f>
        <v>45141</v>
      </c>
      <c r="BJ448" t="str">
        <f t="shared" si="82"/>
        <v>Well Go USA</v>
      </c>
      <c r="BK448">
        <f t="shared" si="83"/>
        <v>117402</v>
      </c>
      <c r="BM448" t="str">
        <f t="shared" si="84"/>
        <v>Falling Forward F…</v>
      </c>
      <c r="BN448">
        <f t="shared" si="85"/>
        <v>104995</v>
      </c>
      <c r="BP448" t="str">
        <f t="shared" si="86"/>
        <v>Utopia</v>
      </c>
      <c r="BQ448">
        <f t="shared" si="87"/>
        <v>45141</v>
      </c>
    </row>
    <row r="449" spans="27:69" x14ac:dyDescent="0.2">
      <c r="AA449" t="str">
        <f>'Domestic 2025'!N449</f>
        <v>XYZ Films</v>
      </c>
      <c r="AB449">
        <f>'Domestic 2025'!F449</f>
        <v>116734</v>
      </c>
      <c r="AD449" t="str">
        <f>'Domestic 2024'!J448</f>
        <v>Universal</v>
      </c>
      <c r="AE449">
        <f>'Domestic 2024'!F448</f>
        <v>104630</v>
      </c>
      <c r="AG449" t="str">
        <f>'Domestic 2023'!J448</f>
        <v>Janus Films</v>
      </c>
      <c r="AH449">
        <f>'Domestic 2023'!F448</f>
        <v>44462</v>
      </c>
      <c r="BJ449" t="str">
        <f t="shared" si="82"/>
        <v>XYZ Films</v>
      </c>
      <c r="BK449">
        <f t="shared" si="83"/>
        <v>116734</v>
      </c>
      <c r="BM449" t="str">
        <f t="shared" si="84"/>
        <v>NBCUniversal (Comcast)</v>
      </c>
      <c r="BN449">
        <f t="shared" si="85"/>
        <v>104630</v>
      </c>
      <c r="BP449" t="str">
        <f t="shared" si="86"/>
        <v>Janus Films</v>
      </c>
      <c r="BQ449">
        <f t="shared" si="87"/>
        <v>44462</v>
      </c>
    </row>
    <row r="450" spans="27:69" x14ac:dyDescent="0.2">
      <c r="AA450" t="str">
        <f>'Domestic 2025'!N450</f>
        <v>Focus Features</v>
      </c>
      <c r="AB450">
        <f>'Domestic 2025'!F450</f>
        <v>116690</v>
      </c>
      <c r="AD450" t="str">
        <f>'Domestic 2024'!J449</f>
        <v>Music Box Films</v>
      </c>
      <c r="AE450">
        <f>'Domestic 2024'!F449</f>
        <v>102724</v>
      </c>
      <c r="AG450" t="str">
        <f>'Domestic 2023'!J449</f>
        <v>Kino Lorber</v>
      </c>
      <c r="AH450">
        <f>'Domestic 2023'!F449</f>
        <v>44032</v>
      </c>
      <c r="BJ450" t="str">
        <f t="shared" si="82"/>
        <v>NBCUniversal (Comcast)</v>
      </c>
      <c r="BK450">
        <f t="shared" si="83"/>
        <v>116690</v>
      </c>
      <c r="BM450" t="str">
        <f t="shared" si="84"/>
        <v>Music Box Films</v>
      </c>
      <c r="BN450">
        <f t="shared" si="85"/>
        <v>102724</v>
      </c>
      <c r="BP450" t="str">
        <f t="shared" si="86"/>
        <v>Kino Lorber</v>
      </c>
      <c r="BQ450">
        <f t="shared" si="87"/>
        <v>44032</v>
      </c>
    </row>
    <row r="451" spans="27:69" x14ac:dyDescent="0.2">
      <c r="AA451" t="str">
        <f>'Domestic 2025'!N451</f>
        <v>Janus Films</v>
      </c>
      <c r="AB451">
        <f>'Domestic 2025'!F451</f>
        <v>115465</v>
      </c>
      <c r="AD451" t="str">
        <f>'Domestic 2024'!J450</f>
        <v>Picturehouse</v>
      </c>
      <c r="AE451">
        <f>'Domestic 2024'!F450</f>
        <v>101134</v>
      </c>
      <c r="AG451" t="str">
        <f>'Domestic 2023'!J450</f>
        <v>Rialto Pictures</v>
      </c>
      <c r="AH451">
        <f>'Domestic 2023'!F450</f>
        <v>43822</v>
      </c>
      <c r="BJ451" t="str">
        <f t="shared" ref="BJ451:BJ514" si="88">IFERROR(VLOOKUP(IFERROR(VLOOKUP(AA451,$T:$U,2,0),AA451),$V:$W,2,0),IFERROR(VLOOKUP(AA451,$T:$U,2,0),AA451))</f>
        <v>Janus Films</v>
      </c>
      <c r="BK451">
        <f t="shared" ref="BK451:BK514" si="89">AB451</f>
        <v>115465</v>
      </c>
      <c r="BM451" t="str">
        <f t="shared" ref="BM451:BM514" si="90">IFERROR(VLOOKUP(IFERROR(VLOOKUP(AD451,$T:$U,2,0),AD451),$V:$W,2,0),IFERROR(VLOOKUP(AD451,$T:$U,2,0),AD451))</f>
        <v>Picturehouse</v>
      </c>
      <c r="BN451">
        <f t="shared" ref="BN451:BN514" si="91">AE451</f>
        <v>101134</v>
      </c>
      <c r="BP451" t="str">
        <f t="shared" ref="BP451:BP514" si="92">IFERROR(VLOOKUP(IFERROR(VLOOKUP(AG451,$T:$U,2,0),AG451),$V:$W,2,0),IFERROR(VLOOKUP(AG451,$T:$U,2,0),AG451))</f>
        <v>Rialto Pictures</v>
      </c>
      <c r="BQ451">
        <f t="shared" ref="BQ451:BQ514" si="93">AH451</f>
        <v>43822</v>
      </c>
    </row>
    <row r="452" spans="27:69" x14ac:dyDescent="0.2">
      <c r="AA452" t="str">
        <f>'Domestic 2025'!N452</f>
        <v>Fathom Events</v>
      </c>
      <c r="AB452">
        <f>'Domestic 2025'!F452</f>
        <v>115405</v>
      </c>
      <c r="AD452" t="str">
        <f>'Domestic 2024'!J451</f>
        <v>MUBI</v>
      </c>
      <c r="AE452">
        <f>'Domestic 2024'!F451</f>
        <v>100959</v>
      </c>
      <c r="AG452" t="str">
        <f>'Domestic 2023'!J451</f>
        <v>Music Box Films</v>
      </c>
      <c r="AH452">
        <f>'Domestic 2023'!F451</f>
        <v>42566</v>
      </c>
      <c r="BJ452" t="str">
        <f t="shared" si="88"/>
        <v>Fathom Events</v>
      </c>
      <c r="BK452">
        <f t="shared" si="89"/>
        <v>115405</v>
      </c>
      <c r="BM452" t="str">
        <f t="shared" si="90"/>
        <v>MUBI</v>
      </c>
      <c r="BN452">
        <f t="shared" si="91"/>
        <v>100959</v>
      </c>
      <c r="BP452" t="str">
        <f t="shared" si="92"/>
        <v>Music Box Films</v>
      </c>
      <c r="BQ452">
        <f t="shared" si="93"/>
        <v>42566</v>
      </c>
    </row>
    <row r="453" spans="27:69" x14ac:dyDescent="0.2">
      <c r="AA453" t="str">
        <f>'Domestic 2025'!N453</f>
        <v>Sony Pictures</v>
      </c>
      <c r="AB453">
        <f>'Domestic 2025'!F453</f>
        <v>113610</v>
      </c>
      <c r="AD453" t="str">
        <f>'Domestic 2024'!J452</f>
        <v>Universal</v>
      </c>
      <c r="AE453">
        <f>'Domestic 2024'!F452</f>
        <v>100610</v>
      </c>
      <c r="AG453" t="str">
        <f>'Domestic 2023'!J452</f>
        <v>MUBI</v>
      </c>
      <c r="AH453">
        <f>'Domestic 2023'!F452</f>
        <v>42279</v>
      </c>
      <c r="BJ453" t="str">
        <f t="shared" si="88"/>
        <v>Sony Pictures Entertainment</v>
      </c>
      <c r="BK453">
        <f t="shared" si="89"/>
        <v>113610</v>
      </c>
      <c r="BM453" t="str">
        <f t="shared" si="90"/>
        <v>NBCUniversal (Comcast)</v>
      </c>
      <c r="BN453">
        <f t="shared" si="91"/>
        <v>100610</v>
      </c>
      <c r="BP453" t="str">
        <f t="shared" si="92"/>
        <v>MUBI</v>
      </c>
      <c r="BQ453">
        <f t="shared" si="93"/>
        <v>42279</v>
      </c>
    </row>
    <row r="454" spans="27:69" x14ac:dyDescent="0.2">
      <c r="AA454" t="str">
        <f>'Domestic 2025'!N454</f>
        <v>IFC Entertainment…</v>
      </c>
      <c r="AB454">
        <f>'Domestic 2025'!F454</f>
        <v>113123</v>
      </c>
      <c r="AD454" t="str">
        <f>'Domestic 2024'!J453</f>
        <v>Janus Films</v>
      </c>
      <c r="AE454">
        <f>'Domestic 2024'!F453</f>
        <v>100150</v>
      </c>
      <c r="AG454" t="str">
        <f>'Domestic 2023'!J453</f>
        <v>MUBI</v>
      </c>
      <c r="AH454">
        <f>'Domestic 2023'!F453</f>
        <v>41093</v>
      </c>
      <c r="BJ454" t="str">
        <f t="shared" si="88"/>
        <v>IFC Entertainment</v>
      </c>
      <c r="BK454">
        <f t="shared" si="89"/>
        <v>113123</v>
      </c>
      <c r="BM454" t="str">
        <f t="shared" si="90"/>
        <v>Janus Films</v>
      </c>
      <c r="BN454">
        <f t="shared" si="91"/>
        <v>100150</v>
      </c>
      <c r="BP454" t="str">
        <f t="shared" si="92"/>
        <v>MUBI</v>
      </c>
      <c r="BQ454">
        <f t="shared" si="93"/>
        <v>41093</v>
      </c>
    </row>
    <row r="455" spans="27:69" x14ac:dyDescent="0.2">
      <c r="AA455" t="str">
        <f>'Domestic 2025'!N455</f>
        <v>Iconic Releasing</v>
      </c>
      <c r="AB455">
        <f>'Domestic 2025'!F455</f>
        <v>111685</v>
      </c>
      <c r="AD455" t="str">
        <f>'Domestic 2024'!J454</f>
        <v>Kino Lorber</v>
      </c>
      <c r="AE455">
        <f>'Domestic 2024'!F454</f>
        <v>96595</v>
      </c>
      <c r="AG455" t="str">
        <f>'Domestic 2023'!J454</f>
        <v>Janus Films</v>
      </c>
      <c r="AH455">
        <f>'Domestic 2023'!F454</f>
        <v>40555</v>
      </c>
      <c r="BJ455" t="str">
        <f t="shared" si="88"/>
        <v>Iconic Releasing</v>
      </c>
      <c r="BK455">
        <f t="shared" si="89"/>
        <v>111685</v>
      </c>
      <c r="BM455" t="str">
        <f t="shared" si="90"/>
        <v>Kino Lorber</v>
      </c>
      <c r="BN455">
        <f t="shared" si="91"/>
        <v>96595</v>
      </c>
      <c r="BP455" t="str">
        <f t="shared" si="92"/>
        <v>Janus Films</v>
      </c>
      <c r="BQ455">
        <f t="shared" si="93"/>
        <v>40555</v>
      </c>
    </row>
    <row r="456" spans="27:69" x14ac:dyDescent="0.2">
      <c r="AA456" t="str">
        <f>'Domestic 2025'!N456</f>
        <v>Zeitgeist</v>
      </c>
      <c r="AB456">
        <f>'Domestic 2025'!F456</f>
        <v>111008</v>
      </c>
      <c r="AD456" t="str">
        <f>'Domestic 2024'!J455</f>
        <v>New Line</v>
      </c>
      <c r="AE456">
        <f>'Domestic 2024'!F455</f>
        <v>96486</v>
      </c>
      <c r="AG456" t="str">
        <f>'Domestic 2023'!J455</f>
        <v>Kino Lorber</v>
      </c>
      <c r="AH456">
        <f>'Domestic 2023'!F455</f>
        <v>39288</v>
      </c>
      <c r="BJ456" t="str">
        <f t="shared" si="88"/>
        <v>Zeitgeist</v>
      </c>
      <c r="BK456">
        <f t="shared" si="89"/>
        <v>111008</v>
      </c>
      <c r="BM456" t="str">
        <f t="shared" si="90"/>
        <v>Warner Bros. Discovery</v>
      </c>
      <c r="BN456">
        <f t="shared" si="91"/>
        <v>96486</v>
      </c>
      <c r="BP456" t="str">
        <f t="shared" si="92"/>
        <v>Kino Lorber</v>
      </c>
      <c r="BQ456">
        <f t="shared" si="93"/>
        <v>39288</v>
      </c>
    </row>
    <row r="457" spans="27:69" x14ac:dyDescent="0.2">
      <c r="AA457" t="str">
        <f>'Domestic 2025'!N457</f>
        <v>Rialto Pictures</v>
      </c>
      <c r="AB457">
        <f>'Domestic 2025'!F457</f>
        <v>109893</v>
      </c>
      <c r="AD457" t="str">
        <f>'Domestic 2024'!J456</f>
        <v>New Line</v>
      </c>
      <c r="AE457">
        <f>'Domestic 2024'!F456</f>
        <v>95390</v>
      </c>
      <c r="AG457" t="str">
        <f>'Domestic 2023'!J456</f>
        <v>Blue Fox Entertai…</v>
      </c>
      <c r="AH457">
        <f>'Domestic 2023'!F456</f>
        <v>38953</v>
      </c>
      <c r="BJ457" t="str">
        <f t="shared" si="88"/>
        <v>Rialto Pictures</v>
      </c>
      <c r="BK457">
        <f t="shared" si="89"/>
        <v>109893</v>
      </c>
      <c r="BM457" t="str">
        <f t="shared" si="90"/>
        <v>Warner Bros. Discovery</v>
      </c>
      <c r="BN457">
        <f t="shared" si="91"/>
        <v>95390</v>
      </c>
      <c r="BP457" t="str">
        <f t="shared" si="92"/>
        <v>Blue Fox Entertainment</v>
      </c>
      <c r="BQ457">
        <f t="shared" si="93"/>
        <v>38953</v>
      </c>
    </row>
    <row r="458" spans="27:69" x14ac:dyDescent="0.2">
      <c r="AA458" t="str">
        <f>'Domestic 2025'!N458</f>
        <v>Fathom Events</v>
      </c>
      <c r="AB458">
        <f>'Domestic 2025'!F458</f>
        <v>109530</v>
      </c>
      <c r="AD458" t="str">
        <f>'Domestic 2024'!J457</f>
        <v>Warner Bros.</v>
      </c>
      <c r="AE458">
        <f>'Domestic 2024'!F457</f>
        <v>94815</v>
      </c>
      <c r="AG458" t="str">
        <f>'Domestic 2023'!J457</f>
        <v>Kino Lorber</v>
      </c>
      <c r="AH458">
        <f>'Domestic 2023'!F457</f>
        <v>37835</v>
      </c>
      <c r="BJ458" t="str">
        <f t="shared" si="88"/>
        <v>Fathom Events</v>
      </c>
      <c r="BK458">
        <f t="shared" si="89"/>
        <v>109530</v>
      </c>
      <c r="BM458" t="str">
        <f t="shared" si="90"/>
        <v>Warner Bros. Discovery</v>
      </c>
      <c r="BN458">
        <f t="shared" si="91"/>
        <v>94815</v>
      </c>
      <c r="BP458" t="str">
        <f t="shared" si="92"/>
        <v>Kino Lorber</v>
      </c>
      <c r="BQ458">
        <f t="shared" si="93"/>
        <v>37835</v>
      </c>
    </row>
    <row r="459" spans="27:69" x14ac:dyDescent="0.2">
      <c r="AA459" t="str">
        <f>'Domestic 2025'!N459</f>
        <v>IFC Films</v>
      </c>
      <c r="AB459">
        <f>'Domestic 2025'!F459</f>
        <v>109061</v>
      </c>
      <c r="AD459" t="str">
        <f>'Domestic 2024'!J458</f>
        <v>Well Go USA</v>
      </c>
      <c r="AE459">
        <f>'Domestic 2024'!F458</f>
        <v>94344</v>
      </c>
      <c r="AG459" t="str">
        <f>'Domestic 2023'!J458</f>
        <v>Janus Films</v>
      </c>
      <c r="AH459">
        <f>'Domestic 2023'!F458</f>
        <v>37461</v>
      </c>
      <c r="BJ459" t="str">
        <f t="shared" si="88"/>
        <v>IFC Films</v>
      </c>
      <c r="BK459">
        <f t="shared" si="89"/>
        <v>109061</v>
      </c>
      <c r="BM459" t="str">
        <f t="shared" si="90"/>
        <v>Well Go USA</v>
      </c>
      <c r="BN459">
        <f t="shared" si="91"/>
        <v>94344</v>
      </c>
      <c r="BP459" t="str">
        <f t="shared" si="92"/>
        <v>Janus Films</v>
      </c>
      <c r="BQ459">
        <f t="shared" si="93"/>
        <v>37461</v>
      </c>
    </row>
    <row r="460" spans="27:69" x14ac:dyDescent="0.2">
      <c r="AA460" t="str">
        <f>'Domestic 2025'!N460</f>
        <v>Margot Station</v>
      </c>
      <c r="AB460">
        <f>'Domestic 2025'!F460</f>
        <v>109020</v>
      </c>
      <c r="AD460" t="str">
        <f>'Domestic 2024'!J459</f>
        <v>Kino Lorber</v>
      </c>
      <c r="AE460">
        <f>'Domestic 2024'!F459</f>
        <v>94148</v>
      </c>
      <c r="AG460" t="str">
        <f>'Domestic 2023'!J459</f>
        <v>Red Splat Product…</v>
      </c>
      <c r="AH460">
        <f>'Domestic 2023'!F459</f>
        <v>37295</v>
      </c>
      <c r="BJ460" t="str">
        <f t="shared" si="88"/>
        <v>Margot Station</v>
      </c>
      <c r="BK460">
        <f t="shared" si="89"/>
        <v>109020</v>
      </c>
      <c r="BM460" t="str">
        <f t="shared" si="90"/>
        <v>Kino Lorber</v>
      </c>
      <c r="BN460">
        <f t="shared" si="91"/>
        <v>94148</v>
      </c>
      <c r="BP460" t="str">
        <f t="shared" si="92"/>
        <v>Red Splat Product…</v>
      </c>
      <c r="BQ460">
        <f t="shared" si="93"/>
        <v>37295</v>
      </c>
    </row>
    <row r="461" spans="27:69" x14ac:dyDescent="0.2">
      <c r="AA461" t="str">
        <f>'Domestic 2025'!N461</f>
        <v>Utopia</v>
      </c>
      <c r="AB461">
        <f>'Domestic 2025'!F461</f>
        <v>108957</v>
      </c>
      <c r="AD461" t="str">
        <f>'Domestic 2024'!J460</f>
        <v>Warner Bros.</v>
      </c>
      <c r="AE461">
        <f>'Domestic 2024'!F460</f>
        <v>91858</v>
      </c>
      <c r="AG461" t="str">
        <f>'Domestic 2023'!J460</f>
        <v>Drafthouse Films</v>
      </c>
      <c r="AH461">
        <f>'Domestic 2023'!F460</f>
        <v>36434</v>
      </c>
      <c r="BJ461" t="str">
        <f t="shared" si="88"/>
        <v>Utopia</v>
      </c>
      <c r="BK461">
        <f t="shared" si="89"/>
        <v>108957</v>
      </c>
      <c r="BM461" t="str">
        <f t="shared" si="90"/>
        <v>Warner Bros. Discovery</v>
      </c>
      <c r="BN461">
        <f t="shared" si="91"/>
        <v>91858</v>
      </c>
      <c r="BP461" t="str">
        <f t="shared" si="92"/>
        <v>Drafthouse Films</v>
      </c>
      <c r="BQ461">
        <f t="shared" si="93"/>
        <v>36434</v>
      </c>
    </row>
    <row r="462" spans="27:69" x14ac:dyDescent="0.2">
      <c r="AA462" t="str">
        <f>'Domestic 2025'!N462</f>
        <v>Blue Fox Entertai…</v>
      </c>
      <c r="AB462">
        <f>'Domestic 2025'!F462</f>
        <v>108937</v>
      </c>
      <c r="AD462" t="str">
        <f>'Domestic 2024'!J461</f>
        <v>Fathom Events</v>
      </c>
      <c r="AE462">
        <f>'Domestic 2024'!F461</f>
        <v>90785</v>
      </c>
      <c r="AG462" t="str">
        <f>'Domestic 2023'!J461</f>
        <v>Oscilloscope Pict…</v>
      </c>
      <c r="AH462">
        <f>'Domestic 2023'!F461</f>
        <v>35603</v>
      </c>
      <c r="BJ462" t="str">
        <f t="shared" si="88"/>
        <v>Blue Fox Entertainment</v>
      </c>
      <c r="BK462">
        <f t="shared" si="89"/>
        <v>108937</v>
      </c>
      <c r="BM462" t="str">
        <f t="shared" si="90"/>
        <v>Fathom Events</v>
      </c>
      <c r="BN462">
        <f t="shared" si="91"/>
        <v>90785</v>
      </c>
      <c r="BP462" t="str">
        <f t="shared" si="92"/>
        <v>Oscilloscope Pict…</v>
      </c>
      <c r="BQ462">
        <f t="shared" si="93"/>
        <v>35603</v>
      </c>
    </row>
    <row r="463" spans="27:69" x14ac:dyDescent="0.2">
      <c r="AA463" t="str">
        <f>'Domestic 2025'!N463</f>
        <v>IMAX Films</v>
      </c>
      <c r="AB463">
        <f>'Domestic 2025'!F463</f>
        <v>107953</v>
      </c>
      <c r="AD463" t="str">
        <f>'Domestic 2024'!J462</f>
        <v>IFC Films</v>
      </c>
      <c r="AE463">
        <f>'Domestic 2024'!F462</f>
        <v>89433</v>
      </c>
      <c r="AG463" t="str">
        <f>'Domestic 2023'!J462</f>
        <v>Janus Films</v>
      </c>
      <c r="AH463">
        <f>'Domestic 2023'!F462</f>
        <v>34822</v>
      </c>
      <c r="BJ463" t="str">
        <f t="shared" si="88"/>
        <v>IMAX Films</v>
      </c>
      <c r="BK463">
        <f t="shared" si="89"/>
        <v>107953</v>
      </c>
      <c r="BM463" t="str">
        <f t="shared" si="90"/>
        <v>IFC Films</v>
      </c>
      <c r="BN463">
        <f t="shared" si="91"/>
        <v>89433</v>
      </c>
      <c r="BP463" t="str">
        <f t="shared" si="92"/>
        <v>Janus Films</v>
      </c>
      <c r="BQ463">
        <f t="shared" si="93"/>
        <v>34822</v>
      </c>
    </row>
    <row r="464" spans="27:69" x14ac:dyDescent="0.2">
      <c r="AA464" t="str">
        <f>'Domestic 2025'!N464</f>
        <v>Universal</v>
      </c>
      <c r="AB464">
        <f>'Domestic 2025'!F464</f>
        <v>107350</v>
      </c>
      <c r="AD464" t="str">
        <f>'Domestic 2024'!J463</f>
        <v>Music Box Films</v>
      </c>
      <c r="AE464">
        <f>'Domestic 2024'!F463</f>
        <v>89015</v>
      </c>
      <c r="AG464" t="str">
        <f>'Domestic 2023'!J463</f>
        <v>Magnolia Pictures</v>
      </c>
      <c r="AH464">
        <f>'Domestic 2023'!F463</f>
        <v>34502</v>
      </c>
      <c r="BJ464" t="str">
        <f t="shared" si="88"/>
        <v>NBCUniversal (Comcast)</v>
      </c>
      <c r="BK464">
        <f t="shared" si="89"/>
        <v>107350</v>
      </c>
      <c r="BM464" t="str">
        <f t="shared" si="90"/>
        <v>Music Box Films</v>
      </c>
      <c r="BN464">
        <f t="shared" si="91"/>
        <v>89015</v>
      </c>
      <c r="BP464" t="str">
        <f t="shared" si="92"/>
        <v>Magnolia Pictures</v>
      </c>
      <c r="BQ464">
        <f t="shared" si="93"/>
        <v>34502</v>
      </c>
    </row>
    <row r="465" spans="27:69" x14ac:dyDescent="0.2">
      <c r="AA465" t="str">
        <f>'Domestic 2025'!N465</f>
        <v>Universal</v>
      </c>
      <c r="AB465">
        <f>'Domestic 2025'!F465</f>
        <v>107245</v>
      </c>
      <c r="AD465" t="str">
        <f>'Domestic 2024'!J464</f>
        <v>Blue Fox Entertai…</v>
      </c>
      <c r="AE465">
        <f>'Domestic 2024'!F464</f>
        <v>87995</v>
      </c>
      <c r="AG465" t="str">
        <f>'Domestic 2023'!J464</f>
        <v>Warner Bros.</v>
      </c>
      <c r="AH465">
        <f>'Domestic 2023'!F464</f>
        <v>34164</v>
      </c>
      <c r="BJ465" t="str">
        <f t="shared" si="88"/>
        <v>NBCUniversal (Comcast)</v>
      </c>
      <c r="BK465">
        <f t="shared" si="89"/>
        <v>107245</v>
      </c>
      <c r="BM465" t="str">
        <f t="shared" si="90"/>
        <v>Blue Fox Entertainment</v>
      </c>
      <c r="BN465">
        <f t="shared" si="91"/>
        <v>87995</v>
      </c>
      <c r="BP465" t="str">
        <f t="shared" si="92"/>
        <v>Warner Bros. Discovery</v>
      </c>
      <c r="BQ465">
        <f t="shared" si="93"/>
        <v>34164</v>
      </c>
    </row>
    <row r="466" spans="27:69" x14ac:dyDescent="0.2">
      <c r="AA466" t="str">
        <f>'Domestic 2025'!N466</f>
        <v>Kino Lorber</v>
      </c>
      <c r="AB466">
        <f>'Domestic 2025'!F466</f>
        <v>106838</v>
      </c>
      <c r="AD466" t="str">
        <f>'Domestic 2024'!J465</f>
        <v>Janus Films</v>
      </c>
      <c r="AE466">
        <f>'Domestic 2024'!F465</f>
        <v>86554</v>
      </c>
      <c r="AG466" t="str">
        <f>'Domestic 2023'!J465</f>
        <v>IMAX Films</v>
      </c>
      <c r="AH466">
        <f>'Domestic 2023'!F465</f>
        <v>32774</v>
      </c>
      <c r="BJ466" t="str">
        <f t="shared" si="88"/>
        <v>Kino Lorber</v>
      </c>
      <c r="BK466">
        <f t="shared" si="89"/>
        <v>106838</v>
      </c>
      <c r="BM466" t="str">
        <f t="shared" si="90"/>
        <v>Janus Films</v>
      </c>
      <c r="BN466">
        <f t="shared" si="91"/>
        <v>86554</v>
      </c>
      <c r="BP466" t="str">
        <f t="shared" si="92"/>
        <v>IMAX Films</v>
      </c>
      <c r="BQ466">
        <f t="shared" si="93"/>
        <v>32774</v>
      </c>
    </row>
    <row r="467" spans="27:69" x14ac:dyDescent="0.2">
      <c r="AA467" t="str">
        <f>'Domestic 2025'!N467</f>
        <v>Kino Lorber</v>
      </c>
      <c r="AB467">
        <f>'Domestic 2025'!F467</f>
        <v>106110</v>
      </c>
      <c r="AD467" t="str">
        <f>'Domestic 2024'!J466</f>
        <v>Orion Pictures</v>
      </c>
      <c r="AE467">
        <f>'Domestic 2024'!F466</f>
        <v>86431</v>
      </c>
      <c r="AG467" t="str">
        <f>'Domestic 2023'!J466</f>
        <v>Utopia</v>
      </c>
      <c r="AH467">
        <f>'Domestic 2023'!F466</f>
        <v>32346</v>
      </c>
      <c r="BJ467" t="str">
        <f t="shared" si="88"/>
        <v>Kino Lorber</v>
      </c>
      <c r="BK467">
        <f t="shared" si="89"/>
        <v>106110</v>
      </c>
      <c r="BM467" t="str">
        <f t="shared" si="90"/>
        <v>Amazon MGM Studios</v>
      </c>
      <c r="BN467">
        <f t="shared" si="91"/>
        <v>86431</v>
      </c>
      <c r="BP467" t="str">
        <f t="shared" si="92"/>
        <v>Utopia</v>
      </c>
      <c r="BQ467">
        <f t="shared" si="93"/>
        <v>32346</v>
      </c>
    </row>
    <row r="468" spans="27:69" x14ac:dyDescent="0.2">
      <c r="AA468" t="str">
        <f>'Domestic 2025'!N468</f>
        <v>MUBI</v>
      </c>
      <c r="AB468">
        <f>'Domestic 2025'!F468</f>
        <v>105923</v>
      </c>
      <c r="AD468" t="str">
        <f>'Domestic 2024'!J467</f>
        <v>Iconic Releasing</v>
      </c>
      <c r="AE468">
        <f>'Domestic 2024'!F467</f>
        <v>85962</v>
      </c>
      <c r="AG468" t="str">
        <f>'Domestic 2023'!J467</f>
        <v>Kino Lorber</v>
      </c>
      <c r="AH468">
        <f>'Domestic 2023'!F467</f>
        <v>31879</v>
      </c>
      <c r="BJ468" t="str">
        <f t="shared" si="88"/>
        <v>MUBI</v>
      </c>
      <c r="BK468">
        <f t="shared" si="89"/>
        <v>105923</v>
      </c>
      <c r="BM468" t="str">
        <f t="shared" si="90"/>
        <v>Iconic Releasing</v>
      </c>
      <c r="BN468">
        <f t="shared" si="91"/>
        <v>85962</v>
      </c>
      <c r="BP468" t="str">
        <f t="shared" si="92"/>
        <v>Kino Lorber</v>
      </c>
      <c r="BQ468">
        <f t="shared" si="93"/>
        <v>31879</v>
      </c>
    </row>
    <row r="469" spans="27:69" x14ac:dyDescent="0.2">
      <c r="AA469" t="str">
        <f>'Domestic 2025'!N469</f>
        <v>Abramorama Films</v>
      </c>
      <c r="AB469">
        <f>'Domestic 2025'!F469</f>
        <v>105654</v>
      </c>
      <c r="AD469" t="str">
        <f>'Domestic 2024'!J468</f>
        <v>Atlas Distribution</v>
      </c>
      <c r="AE469">
        <f>'Domestic 2024'!F468</f>
        <v>83500</v>
      </c>
      <c r="AG469" t="str">
        <f>'Domestic 2023'!J468</f>
        <v>Vertical Entertai…</v>
      </c>
      <c r="AH469">
        <f>'Domestic 2023'!F468</f>
        <v>31569</v>
      </c>
      <c r="BJ469" t="str">
        <f t="shared" si="88"/>
        <v>Abramorama Films</v>
      </c>
      <c r="BK469">
        <f t="shared" si="89"/>
        <v>105654</v>
      </c>
      <c r="BM469" t="str">
        <f t="shared" si="90"/>
        <v>Atlas Distribution</v>
      </c>
      <c r="BN469">
        <f t="shared" si="91"/>
        <v>83500</v>
      </c>
      <c r="BP469" t="str">
        <f t="shared" si="92"/>
        <v>Vertical Entertainment</v>
      </c>
      <c r="BQ469">
        <f t="shared" si="93"/>
        <v>31569</v>
      </c>
    </row>
    <row r="470" spans="27:69" x14ac:dyDescent="0.2">
      <c r="AA470" t="str">
        <f>'Domestic 2025'!N470</f>
        <v>Skybound Entertai…</v>
      </c>
      <c r="AB470">
        <f>'Domestic 2025'!F470</f>
        <v>104797</v>
      </c>
      <c r="AD470" t="str">
        <f>'Domestic 2024'!J469</f>
        <v>Warner Bros.</v>
      </c>
      <c r="AE470">
        <f>'Domestic 2024'!F469</f>
        <v>83436</v>
      </c>
      <c r="AG470" t="str">
        <f>'Domestic 2023'!J469</f>
        <v>Sony Pictures Cla…</v>
      </c>
      <c r="AH470">
        <f>'Domestic 2023'!F469</f>
        <v>31252</v>
      </c>
      <c r="BJ470" t="str">
        <f t="shared" si="88"/>
        <v>Skybound Entertai…</v>
      </c>
      <c r="BK470">
        <f t="shared" si="89"/>
        <v>104797</v>
      </c>
      <c r="BM470" t="str">
        <f t="shared" si="90"/>
        <v>Warner Bros. Discovery</v>
      </c>
      <c r="BN470">
        <f t="shared" si="91"/>
        <v>83436</v>
      </c>
      <c r="BP470" t="str">
        <f t="shared" si="92"/>
        <v>Sony Pictures Entertainment</v>
      </c>
      <c r="BQ470">
        <f t="shared" si="93"/>
        <v>31252</v>
      </c>
    </row>
    <row r="471" spans="27:69" x14ac:dyDescent="0.2">
      <c r="AA471" t="str">
        <f>'Domestic 2025'!N471</f>
        <v>Well Go USA</v>
      </c>
      <c r="AB471">
        <f>'Domestic 2025'!F471</f>
        <v>103433</v>
      </c>
      <c r="AD471" t="str">
        <f>'Domestic 2024'!J470</f>
        <v>Utopia</v>
      </c>
      <c r="AE471">
        <f>'Domestic 2024'!F470</f>
        <v>83081</v>
      </c>
      <c r="AG471" t="str">
        <f>'Domestic 2023'!J470</f>
        <v>Indican Pictures</v>
      </c>
      <c r="AH471">
        <f>'Domestic 2023'!F470</f>
        <v>30680</v>
      </c>
      <c r="BJ471" t="str">
        <f t="shared" si="88"/>
        <v>Well Go USA</v>
      </c>
      <c r="BK471">
        <f t="shared" si="89"/>
        <v>103433</v>
      </c>
      <c r="BM471" t="str">
        <f t="shared" si="90"/>
        <v>Utopia</v>
      </c>
      <c r="BN471">
        <f t="shared" si="91"/>
        <v>83081</v>
      </c>
      <c r="BP471" t="str">
        <f t="shared" si="92"/>
        <v>Indican Pictures</v>
      </c>
      <c r="BQ471">
        <f t="shared" si="93"/>
        <v>30680</v>
      </c>
    </row>
    <row r="472" spans="27:69" x14ac:dyDescent="0.2">
      <c r="AA472" t="str">
        <f>'Domestic 2025'!N472</f>
        <v>Rialto Pictures</v>
      </c>
      <c r="AB472">
        <f>'Domestic 2025'!F472</f>
        <v>103362</v>
      </c>
      <c r="AD472" t="str">
        <f>'Domestic 2024'!J471</f>
        <v>Fathom Events</v>
      </c>
      <c r="AE472">
        <f>'Domestic 2024'!F471</f>
        <v>82913</v>
      </c>
      <c r="AG472" t="str">
        <f>'Domestic 2023'!J471</f>
        <v>National Geograph…</v>
      </c>
      <c r="AH472">
        <f>'Domestic 2023'!F471</f>
        <v>30263</v>
      </c>
      <c r="BJ472" t="str">
        <f t="shared" si="88"/>
        <v>Rialto Pictures</v>
      </c>
      <c r="BK472">
        <f t="shared" si="89"/>
        <v>103362</v>
      </c>
      <c r="BM472" t="str">
        <f t="shared" si="90"/>
        <v>Fathom Events</v>
      </c>
      <c r="BN472">
        <f t="shared" si="91"/>
        <v>82913</v>
      </c>
      <c r="BP472" t="str">
        <f t="shared" si="92"/>
        <v>National Geograph…</v>
      </c>
      <c r="BQ472">
        <f t="shared" si="93"/>
        <v>30263</v>
      </c>
    </row>
    <row r="473" spans="27:69" x14ac:dyDescent="0.2">
      <c r="AA473" t="str">
        <f>'Domestic 2025'!N473</f>
        <v>Universal</v>
      </c>
      <c r="AB473">
        <f>'Domestic 2025'!F473</f>
        <v>103325</v>
      </c>
      <c r="AD473" t="str">
        <f>'Domestic 2024'!J472</f>
        <v>Magnolia Pictures</v>
      </c>
      <c r="AE473">
        <f>'Domestic 2024'!F472</f>
        <v>82083</v>
      </c>
      <c r="AG473" t="str">
        <f>'Domestic 2023'!J472</f>
        <v>Rialto Pictures</v>
      </c>
      <c r="AH473">
        <f>'Domestic 2023'!F472</f>
        <v>30195</v>
      </c>
      <c r="BJ473" t="str">
        <f t="shared" si="88"/>
        <v>NBCUniversal (Comcast)</v>
      </c>
      <c r="BK473">
        <f t="shared" si="89"/>
        <v>103325</v>
      </c>
      <c r="BM473" t="str">
        <f t="shared" si="90"/>
        <v>Magnolia Pictures</v>
      </c>
      <c r="BN473">
        <f t="shared" si="91"/>
        <v>82083</v>
      </c>
      <c r="BP473" t="str">
        <f t="shared" si="92"/>
        <v>Rialto Pictures</v>
      </c>
      <c r="BQ473">
        <f t="shared" si="93"/>
        <v>30195</v>
      </c>
    </row>
    <row r="474" spans="27:69" x14ac:dyDescent="0.2">
      <c r="AA474" t="str">
        <f>'Domestic 2025'!N474</f>
        <v>A24</v>
      </c>
      <c r="AB474">
        <f>'Domestic 2025'!F474</f>
        <v>103230</v>
      </c>
      <c r="AD474" t="str">
        <f>'Domestic 2024'!J473</f>
        <v>Warner Bros.</v>
      </c>
      <c r="AE474">
        <f>'Domestic 2024'!F473</f>
        <v>81773</v>
      </c>
      <c r="AG474" t="str">
        <f>'Domestic 2023'!J473</f>
        <v>Greenwich</v>
      </c>
      <c r="AH474">
        <f>'Domestic 2023'!F473</f>
        <v>28654</v>
      </c>
      <c r="BJ474" t="str">
        <f t="shared" si="88"/>
        <v>A24</v>
      </c>
      <c r="BK474">
        <f t="shared" si="89"/>
        <v>103230</v>
      </c>
      <c r="BM474" t="str">
        <f t="shared" si="90"/>
        <v>Warner Bros. Discovery</v>
      </c>
      <c r="BN474">
        <f t="shared" si="91"/>
        <v>81773</v>
      </c>
      <c r="BP474" t="str">
        <f t="shared" si="92"/>
        <v>Greenwich</v>
      </c>
      <c r="BQ474">
        <f t="shared" si="93"/>
        <v>28654</v>
      </c>
    </row>
    <row r="475" spans="27:69" x14ac:dyDescent="0.2">
      <c r="AA475" t="str">
        <f>'Domestic 2025'!N475</f>
        <v>Fathom Events</v>
      </c>
      <c r="AB475">
        <f>'Domestic 2025'!F475</f>
        <v>102885</v>
      </c>
      <c r="AD475" t="str">
        <f>'Domestic 2024'!J474</f>
        <v>Warner Bros.</v>
      </c>
      <c r="AE475">
        <f>'Domestic 2024'!F474</f>
        <v>81346</v>
      </c>
      <c r="AG475" t="str">
        <f>'Domestic 2023'!J474</f>
        <v>Oscilloscope Pict…</v>
      </c>
      <c r="AH475">
        <f>'Domestic 2023'!F474</f>
        <v>28588</v>
      </c>
      <c r="BJ475" t="str">
        <f t="shared" si="88"/>
        <v>Fathom Events</v>
      </c>
      <c r="BK475">
        <f t="shared" si="89"/>
        <v>102885</v>
      </c>
      <c r="BM475" t="str">
        <f t="shared" si="90"/>
        <v>Warner Bros. Discovery</v>
      </c>
      <c r="BN475">
        <f t="shared" si="91"/>
        <v>81346</v>
      </c>
      <c r="BP475" t="str">
        <f t="shared" si="92"/>
        <v>Oscilloscope Pict…</v>
      </c>
      <c r="BQ475">
        <f t="shared" si="93"/>
        <v>28588</v>
      </c>
    </row>
    <row r="476" spans="27:69" x14ac:dyDescent="0.2">
      <c r="AA476" t="str">
        <f>'Domestic 2025'!N476</f>
        <v>GKIDS</v>
      </c>
      <c r="AB476">
        <f>'Domestic 2025'!F476</f>
        <v>102831</v>
      </c>
      <c r="AD476" t="str">
        <f>'Domestic 2024'!J475</f>
        <v>Music Box Films</v>
      </c>
      <c r="AE476">
        <f>'Domestic 2024'!F475</f>
        <v>80431</v>
      </c>
      <c r="AG476" t="str">
        <f>'Domestic 2023'!J475</f>
        <v>Warner Bros.</v>
      </c>
      <c r="AH476">
        <f>'Domestic 2023'!F475</f>
        <v>28574</v>
      </c>
      <c r="BJ476" t="str">
        <f t="shared" si="88"/>
        <v>GKIDS</v>
      </c>
      <c r="BK476">
        <f t="shared" si="89"/>
        <v>102831</v>
      </c>
      <c r="BM476" t="str">
        <f t="shared" si="90"/>
        <v>Music Box Films</v>
      </c>
      <c r="BN476">
        <f t="shared" si="91"/>
        <v>80431</v>
      </c>
      <c r="BP476" t="str">
        <f t="shared" si="92"/>
        <v>Warner Bros. Discovery</v>
      </c>
      <c r="BQ476">
        <f t="shared" si="93"/>
        <v>28574</v>
      </c>
    </row>
    <row r="477" spans="27:69" x14ac:dyDescent="0.2">
      <c r="AA477" t="str">
        <f>'Domestic 2025'!N477</f>
        <v>Angel Studios</v>
      </c>
      <c r="AB477">
        <f>'Domestic 2025'!F477</f>
        <v>101338</v>
      </c>
      <c r="AD477" t="str">
        <f>'Domestic 2024'!J476</f>
        <v>Warner Bros.</v>
      </c>
      <c r="AE477">
        <f>'Domestic 2024'!F476</f>
        <v>79989</v>
      </c>
      <c r="AG477" t="str">
        <f>'Domestic 2023'!J476</f>
        <v>Well Go USA</v>
      </c>
      <c r="AH477">
        <f>'Domestic 2023'!F476</f>
        <v>27527</v>
      </c>
      <c r="BJ477" t="str">
        <f t="shared" si="88"/>
        <v>Angel Studios</v>
      </c>
      <c r="BK477">
        <f t="shared" si="89"/>
        <v>101338</v>
      </c>
      <c r="BM477" t="str">
        <f t="shared" si="90"/>
        <v>Warner Bros. Discovery</v>
      </c>
      <c r="BN477">
        <f t="shared" si="91"/>
        <v>79989</v>
      </c>
      <c r="BP477" t="str">
        <f t="shared" si="92"/>
        <v>Well Go USA</v>
      </c>
      <c r="BQ477">
        <f t="shared" si="93"/>
        <v>27527</v>
      </c>
    </row>
    <row r="478" spans="27:69" x14ac:dyDescent="0.2">
      <c r="AA478" t="str">
        <f>'Domestic 2025'!N478</f>
        <v>Universal</v>
      </c>
      <c r="AB478">
        <f>'Domestic 2025'!F478</f>
        <v>101170</v>
      </c>
      <c r="AD478" t="str">
        <f>'Domestic 2024'!J477</f>
        <v>Fathom Events</v>
      </c>
      <c r="AE478">
        <f>'Domestic 2024'!F477</f>
        <v>79949</v>
      </c>
      <c r="AG478" t="str">
        <f>'Domestic 2023'!J477</f>
        <v>Atlas Distribution</v>
      </c>
      <c r="AH478">
        <f>'Domestic 2023'!F477</f>
        <v>27235</v>
      </c>
      <c r="BJ478" t="str">
        <f t="shared" si="88"/>
        <v>NBCUniversal (Comcast)</v>
      </c>
      <c r="BK478">
        <f t="shared" si="89"/>
        <v>101170</v>
      </c>
      <c r="BM478" t="str">
        <f t="shared" si="90"/>
        <v>Fathom Events</v>
      </c>
      <c r="BN478">
        <f t="shared" si="91"/>
        <v>79949</v>
      </c>
      <c r="BP478" t="str">
        <f t="shared" si="92"/>
        <v>Atlas Distribution</v>
      </c>
      <c r="BQ478">
        <f t="shared" si="93"/>
        <v>27235</v>
      </c>
    </row>
    <row r="479" spans="27:69" x14ac:dyDescent="0.2">
      <c r="AA479" t="str">
        <f>'Domestic 2025'!N479</f>
        <v>Fathom Events</v>
      </c>
      <c r="AB479">
        <f>'Domestic 2025'!F479</f>
        <v>100075</v>
      </c>
      <c r="AD479" t="str">
        <f>'Domestic 2024'!J478</f>
        <v>A24</v>
      </c>
      <c r="AE479">
        <f>'Domestic 2024'!F478</f>
        <v>78179</v>
      </c>
      <c r="AG479" t="str">
        <f>'Domestic 2023'!J478</f>
        <v>Kino Lorber</v>
      </c>
      <c r="AH479">
        <f>'Domestic 2023'!F478</f>
        <v>26890</v>
      </c>
      <c r="BJ479" t="str">
        <f t="shared" si="88"/>
        <v>Fathom Events</v>
      </c>
      <c r="BK479">
        <f t="shared" si="89"/>
        <v>100075</v>
      </c>
      <c r="BM479" t="str">
        <f t="shared" si="90"/>
        <v>A24</v>
      </c>
      <c r="BN479">
        <f t="shared" si="91"/>
        <v>78179</v>
      </c>
      <c r="BP479" t="str">
        <f t="shared" si="92"/>
        <v>Kino Lorber</v>
      </c>
      <c r="BQ479">
        <f t="shared" si="93"/>
        <v>26890</v>
      </c>
    </row>
    <row r="480" spans="27:69" x14ac:dyDescent="0.2">
      <c r="AA480" t="str">
        <f>'Domestic 2025'!N480</f>
        <v>Kino Lorber</v>
      </c>
      <c r="AB480">
        <f>'Domestic 2025'!F480</f>
        <v>99907</v>
      </c>
      <c r="AD480" t="str">
        <f>'Domestic 2024'!J479</f>
        <v>Paramount Pictures</v>
      </c>
      <c r="AE480">
        <f>'Domestic 2024'!F479</f>
        <v>77971</v>
      </c>
      <c r="AG480" t="str">
        <f>'Domestic 2023'!J479</f>
        <v>Film Movement</v>
      </c>
      <c r="AH480">
        <f>'Domestic 2023'!F479</f>
        <v>26410</v>
      </c>
      <c r="BJ480" t="str">
        <f t="shared" si="88"/>
        <v>Kino Lorber</v>
      </c>
      <c r="BK480">
        <f t="shared" si="89"/>
        <v>99907</v>
      </c>
      <c r="BM480" t="str">
        <f t="shared" si="90"/>
        <v>Paramount Skydance</v>
      </c>
      <c r="BN480">
        <f t="shared" si="91"/>
        <v>77971</v>
      </c>
      <c r="BP480" t="str">
        <f t="shared" si="92"/>
        <v>Film Movement</v>
      </c>
      <c r="BQ480">
        <f t="shared" si="93"/>
        <v>26410</v>
      </c>
    </row>
    <row r="481" spans="27:69" x14ac:dyDescent="0.2">
      <c r="AA481" t="str">
        <f>'Domestic 2025'!N481</f>
        <v>Kino Lorber</v>
      </c>
      <c r="AB481">
        <f>'Domestic 2025'!F481</f>
        <v>99753</v>
      </c>
      <c r="AD481" t="str">
        <f>'Domestic 2024'!J480</f>
        <v>Warner Bros.</v>
      </c>
      <c r="AE481">
        <f>'Domestic 2024'!F480</f>
        <v>76804</v>
      </c>
      <c r="AG481" t="str">
        <f>'Domestic 2023'!J480</f>
        <v>Film Movement</v>
      </c>
      <c r="AH481">
        <f>'Domestic 2023'!F480</f>
        <v>24847</v>
      </c>
      <c r="BJ481" t="str">
        <f t="shared" si="88"/>
        <v>Kino Lorber</v>
      </c>
      <c r="BK481">
        <f t="shared" si="89"/>
        <v>99753</v>
      </c>
      <c r="BM481" t="str">
        <f t="shared" si="90"/>
        <v>Warner Bros. Discovery</v>
      </c>
      <c r="BN481">
        <f t="shared" si="91"/>
        <v>76804</v>
      </c>
      <c r="BP481" t="str">
        <f t="shared" si="92"/>
        <v>Film Movement</v>
      </c>
      <c r="BQ481">
        <f t="shared" si="93"/>
        <v>24847</v>
      </c>
    </row>
    <row r="482" spans="27:69" x14ac:dyDescent="0.2">
      <c r="AA482" t="str">
        <f>'Domestic 2025'!N482</f>
        <v>Focus Features</v>
      </c>
      <c r="AB482">
        <f>'Domestic 2025'!F482</f>
        <v>97105</v>
      </c>
      <c r="AD482" t="str">
        <f>'Domestic 2024'!J481</f>
        <v>Briarcliff Entert…</v>
      </c>
      <c r="AE482">
        <f>'Domestic 2024'!F481</f>
        <v>76394</v>
      </c>
      <c r="AG482" t="str">
        <f>'Domestic 2023'!J481</f>
        <v>Freestyle Releasi…</v>
      </c>
      <c r="AH482">
        <f>'Domestic 2023'!F481</f>
        <v>23306</v>
      </c>
      <c r="BJ482" t="str">
        <f t="shared" si="88"/>
        <v>NBCUniversal (Comcast)</v>
      </c>
      <c r="BK482">
        <f t="shared" si="89"/>
        <v>97105</v>
      </c>
      <c r="BM482" t="str">
        <f t="shared" si="90"/>
        <v>Briarcliff Entertainment</v>
      </c>
      <c r="BN482">
        <f t="shared" si="91"/>
        <v>76394</v>
      </c>
      <c r="BP482" t="str">
        <f t="shared" si="92"/>
        <v>Freestyle Releasi…</v>
      </c>
      <c r="BQ482">
        <f t="shared" si="93"/>
        <v>23306</v>
      </c>
    </row>
    <row r="483" spans="27:69" x14ac:dyDescent="0.2">
      <c r="AA483" t="str">
        <f>'Domestic 2025'!N483</f>
        <v>Rialto Pictures</v>
      </c>
      <c r="AB483">
        <f>'Domestic 2025'!F483</f>
        <v>92687</v>
      </c>
      <c r="AD483" t="str">
        <f>'Domestic 2024'!J482</f>
        <v>New Line</v>
      </c>
      <c r="AE483">
        <f>'Domestic 2024'!F482</f>
        <v>75849</v>
      </c>
      <c r="AG483" t="str">
        <f>'Domestic 2023'!J482</f>
        <v>Magnolia Pictures</v>
      </c>
      <c r="AH483">
        <f>'Domestic 2023'!F482</f>
        <v>23142</v>
      </c>
      <c r="BJ483" t="str">
        <f t="shared" si="88"/>
        <v>Rialto Pictures</v>
      </c>
      <c r="BK483">
        <f t="shared" si="89"/>
        <v>92687</v>
      </c>
      <c r="BM483" t="str">
        <f t="shared" si="90"/>
        <v>Warner Bros. Discovery</v>
      </c>
      <c r="BN483">
        <f t="shared" si="91"/>
        <v>75849</v>
      </c>
      <c r="BP483" t="str">
        <f t="shared" si="92"/>
        <v>Magnolia Pictures</v>
      </c>
      <c r="BQ483">
        <f t="shared" si="93"/>
        <v>23142</v>
      </c>
    </row>
    <row r="484" spans="27:69" x14ac:dyDescent="0.2">
      <c r="AA484" t="str">
        <f>'Domestic 2025'!N484</f>
        <v>Vertical Entertai…</v>
      </c>
      <c r="AB484">
        <f>'Domestic 2025'!F484</f>
        <v>92146</v>
      </c>
      <c r="AD484" t="str">
        <f>'Domestic 2024'!J483</f>
        <v>Oscilloscope Pict…</v>
      </c>
      <c r="AE484">
        <f>'Domestic 2024'!F483</f>
        <v>75189</v>
      </c>
      <c r="AG484" t="str">
        <f>'Domestic 2023'!J483</f>
        <v>Greenwich</v>
      </c>
      <c r="AH484">
        <f>'Domestic 2023'!F483</f>
        <v>22789</v>
      </c>
      <c r="BJ484" t="str">
        <f t="shared" si="88"/>
        <v>Vertical Entertainment</v>
      </c>
      <c r="BK484">
        <f t="shared" si="89"/>
        <v>92146</v>
      </c>
      <c r="BM484" t="str">
        <f t="shared" si="90"/>
        <v>Oscilloscope Pict…</v>
      </c>
      <c r="BN484">
        <f t="shared" si="91"/>
        <v>75189</v>
      </c>
      <c r="BP484" t="str">
        <f t="shared" si="92"/>
        <v>Greenwich</v>
      </c>
      <c r="BQ484">
        <f t="shared" si="93"/>
        <v>22789</v>
      </c>
    </row>
    <row r="485" spans="27:69" x14ac:dyDescent="0.2">
      <c r="AA485" t="str">
        <f>'Domestic 2025'!N485</f>
        <v>GKIDS</v>
      </c>
      <c r="AB485">
        <f>'Domestic 2025'!F485</f>
        <v>91796</v>
      </c>
      <c r="AD485" t="str">
        <f>'Domestic 2024'!J484</f>
        <v>Kino Lorber</v>
      </c>
      <c r="AE485">
        <f>'Domestic 2024'!F484</f>
        <v>75056</v>
      </c>
      <c r="AG485" t="str">
        <f>'Domestic 2023'!J484</f>
        <v>Music Box Films</v>
      </c>
      <c r="AH485">
        <f>'Domestic 2023'!F484</f>
        <v>22362</v>
      </c>
      <c r="BJ485" t="str">
        <f t="shared" si="88"/>
        <v>GKIDS</v>
      </c>
      <c r="BK485">
        <f t="shared" si="89"/>
        <v>91796</v>
      </c>
      <c r="BM485" t="str">
        <f t="shared" si="90"/>
        <v>Kino Lorber</v>
      </c>
      <c r="BN485">
        <f t="shared" si="91"/>
        <v>75056</v>
      </c>
      <c r="BP485" t="str">
        <f t="shared" si="92"/>
        <v>Music Box Films</v>
      </c>
      <c r="BQ485">
        <f t="shared" si="93"/>
        <v>22362</v>
      </c>
    </row>
    <row r="486" spans="27:69" x14ac:dyDescent="0.2">
      <c r="AA486" t="str">
        <f>'Domestic 2025'!N486</f>
        <v>Music Box Films</v>
      </c>
      <c r="AB486">
        <f>'Domestic 2025'!F486</f>
        <v>89456</v>
      </c>
      <c r="AD486" t="str">
        <f>'Domestic 2024'!J485</f>
        <v>MUBI</v>
      </c>
      <c r="AE486">
        <f>'Domestic 2024'!F485</f>
        <v>74604</v>
      </c>
      <c r="AG486" t="str">
        <f>'Domestic 2023'!J485</f>
        <v>Oscilloscope Pict…</v>
      </c>
      <c r="AH486">
        <f>'Domestic 2023'!F485</f>
        <v>21861</v>
      </c>
      <c r="BJ486" t="str">
        <f t="shared" si="88"/>
        <v>Music Box Films</v>
      </c>
      <c r="BK486">
        <f t="shared" si="89"/>
        <v>89456</v>
      </c>
      <c r="BM486" t="str">
        <f t="shared" si="90"/>
        <v>MUBI</v>
      </c>
      <c r="BN486">
        <f t="shared" si="91"/>
        <v>74604</v>
      </c>
      <c r="BP486" t="str">
        <f t="shared" si="92"/>
        <v>Oscilloscope Pict…</v>
      </c>
      <c r="BQ486">
        <f t="shared" si="93"/>
        <v>21861</v>
      </c>
    </row>
    <row r="487" spans="27:69" x14ac:dyDescent="0.2">
      <c r="AA487" t="str">
        <f>'Domestic 2025'!N487</f>
        <v>Crunchyroll</v>
      </c>
      <c r="AB487">
        <f>'Domestic 2025'!F487</f>
        <v>88988</v>
      </c>
      <c r="AD487" t="str">
        <f>'Domestic 2024'!J486</f>
        <v>MUBI</v>
      </c>
      <c r="AE487">
        <f>'Domestic 2024'!F486</f>
        <v>73983</v>
      </c>
      <c r="AG487" t="str">
        <f>'Domestic 2023'!J486</f>
        <v>Well Go USA</v>
      </c>
      <c r="AH487">
        <f>'Domestic 2023'!F486</f>
        <v>21587</v>
      </c>
      <c r="BJ487" t="str">
        <f t="shared" si="88"/>
        <v>Sony Pictures Entertainment</v>
      </c>
      <c r="BK487">
        <f t="shared" si="89"/>
        <v>88988</v>
      </c>
      <c r="BM487" t="str">
        <f t="shared" si="90"/>
        <v>MUBI</v>
      </c>
      <c r="BN487">
        <f t="shared" si="91"/>
        <v>73983</v>
      </c>
      <c r="BP487" t="str">
        <f t="shared" si="92"/>
        <v>Well Go USA</v>
      </c>
      <c r="BQ487">
        <f t="shared" si="93"/>
        <v>21587</v>
      </c>
    </row>
    <row r="488" spans="27:69" x14ac:dyDescent="0.2">
      <c r="AA488" t="str">
        <f>'Domestic 2025'!N488</f>
        <v>Oscilloscope Pict…</v>
      </c>
      <c r="AB488">
        <f>'Domestic 2025'!F488</f>
        <v>88292</v>
      </c>
      <c r="AD488" t="str">
        <f>'Domestic 2024'!J487</f>
        <v>Warner Bros.</v>
      </c>
      <c r="AE488">
        <f>'Domestic 2024'!F487</f>
        <v>73668</v>
      </c>
      <c r="AG488" t="str">
        <f>'Domestic 2023'!J487</f>
        <v>Well Go USA</v>
      </c>
      <c r="AH488">
        <f>'Domestic 2023'!F487</f>
        <v>21284</v>
      </c>
      <c r="BJ488" t="str">
        <f t="shared" si="88"/>
        <v>Oscilloscope Pict…</v>
      </c>
      <c r="BK488">
        <f t="shared" si="89"/>
        <v>88292</v>
      </c>
      <c r="BM488" t="str">
        <f t="shared" si="90"/>
        <v>Warner Bros. Discovery</v>
      </c>
      <c r="BN488">
        <f t="shared" si="91"/>
        <v>73668</v>
      </c>
      <c r="BP488" t="str">
        <f t="shared" si="92"/>
        <v>Well Go USA</v>
      </c>
      <c r="BQ488">
        <f t="shared" si="93"/>
        <v>21284</v>
      </c>
    </row>
    <row r="489" spans="27:69" x14ac:dyDescent="0.2">
      <c r="AA489" t="str">
        <f>'Domestic 2025'!N489</f>
        <v>Sony Pictures</v>
      </c>
      <c r="AB489">
        <f>'Domestic 2025'!F489</f>
        <v>87563</v>
      </c>
      <c r="AD489" t="str">
        <f>'Domestic 2024'!J488</f>
        <v>Falling Forward F…</v>
      </c>
      <c r="AE489">
        <f>'Domestic 2024'!F488</f>
        <v>72931</v>
      </c>
      <c r="AG489" t="str">
        <f>'Domestic 2023'!J488</f>
        <v>Self Distributed</v>
      </c>
      <c r="AH489">
        <f>'Domestic 2023'!F488</f>
        <v>21169</v>
      </c>
      <c r="BJ489" t="str">
        <f t="shared" si="88"/>
        <v>Sony Pictures Entertainment</v>
      </c>
      <c r="BK489">
        <f t="shared" si="89"/>
        <v>87563</v>
      </c>
      <c r="BM489" t="str">
        <f t="shared" si="90"/>
        <v>Falling Forward F…</v>
      </c>
      <c r="BN489">
        <f t="shared" si="91"/>
        <v>72931</v>
      </c>
      <c r="BP489" t="str">
        <f t="shared" si="92"/>
        <v>Self Distributed</v>
      </c>
      <c r="BQ489">
        <f t="shared" si="93"/>
        <v>21169</v>
      </c>
    </row>
    <row r="490" spans="27:69" x14ac:dyDescent="0.2">
      <c r="AA490" t="str">
        <f>'Domestic 2025'!N490</f>
        <v>MUBI</v>
      </c>
      <c r="AB490">
        <f>'Domestic 2025'!F490</f>
        <v>84752</v>
      </c>
      <c r="AD490" t="str">
        <f>'Domestic 2024'!J489</f>
        <v>Mongrel Media</v>
      </c>
      <c r="AE490">
        <f>'Domestic 2024'!F489</f>
        <v>71487</v>
      </c>
      <c r="AG490" t="str">
        <f>'Domestic 2023'!J489</f>
        <v>Zeitgeist</v>
      </c>
      <c r="AH490">
        <f>'Domestic 2023'!F489</f>
        <v>21108</v>
      </c>
      <c r="BJ490" t="str">
        <f t="shared" si="88"/>
        <v>MUBI</v>
      </c>
      <c r="BK490">
        <f t="shared" si="89"/>
        <v>84752</v>
      </c>
      <c r="BM490" t="str">
        <f t="shared" si="90"/>
        <v>Mongrel Media</v>
      </c>
      <c r="BN490">
        <f t="shared" si="91"/>
        <v>71487</v>
      </c>
      <c r="BP490" t="str">
        <f t="shared" si="92"/>
        <v>Zeitgeist</v>
      </c>
      <c r="BQ490">
        <f t="shared" si="93"/>
        <v>21108</v>
      </c>
    </row>
    <row r="491" spans="27:69" x14ac:dyDescent="0.2">
      <c r="AA491" t="str">
        <f>'Domestic 2025'!N491</f>
        <v>Dekanalog</v>
      </c>
      <c r="AB491">
        <f>'Domestic 2025'!F491</f>
        <v>83937</v>
      </c>
      <c r="AD491" t="str">
        <f>'Domestic 2024'!J490</f>
        <v>Rialto Pictures</v>
      </c>
      <c r="AE491">
        <f>'Domestic 2024'!F490</f>
        <v>70659</v>
      </c>
      <c r="AG491" t="str">
        <f>'Domestic 2023'!J490</f>
        <v>Rialto Pictures</v>
      </c>
      <c r="AH491">
        <f>'Domestic 2023'!F490</f>
        <v>19984</v>
      </c>
      <c r="BJ491" t="str">
        <f t="shared" si="88"/>
        <v>Dekanalog</v>
      </c>
      <c r="BK491">
        <f t="shared" si="89"/>
        <v>83937</v>
      </c>
      <c r="BM491" t="str">
        <f t="shared" si="90"/>
        <v>Rialto Pictures</v>
      </c>
      <c r="BN491">
        <f t="shared" si="91"/>
        <v>70659</v>
      </c>
      <c r="BP491" t="str">
        <f t="shared" si="92"/>
        <v>Rialto Pictures</v>
      </c>
      <c r="BQ491">
        <f t="shared" si="93"/>
        <v>19984</v>
      </c>
    </row>
    <row r="492" spans="27:69" x14ac:dyDescent="0.2">
      <c r="AA492" t="str">
        <f>'Domestic 2025'!N492</f>
        <v>GKIDS</v>
      </c>
      <c r="AB492">
        <f>'Domestic 2025'!F492</f>
        <v>77592</v>
      </c>
      <c r="AD492" t="str">
        <f>'Domestic 2024'!J491</f>
        <v>Greenwich</v>
      </c>
      <c r="AE492">
        <f>'Domestic 2024'!F491</f>
        <v>68389</v>
      </c>
      <c r="AG492" t="str">
        <f>'Domestic 2023'!J491</f>
        <v>Kino Lorber</v>
      </c>
      <c r="AH492">
        <f>'Domestic 2023'!F491</f>
        <v>19833</v>
      </c>
      <c r="BJ492" t="str">
        <f t="shared" si="88"/>
        <v>GKIDS</v>
      </c>
      <c r="BK492">
        <f t="shared" si="89"/>
        <v>77592</v>
      </c>
      <c r="BM492" t="str">
        <f t="shared" si="90"/>
        <v>Greenwich</v>
      </c>
      <c r="BN492">
        <f t="shared" si="91"/>
        <v>68389</v>
      </c>
      <c r="BP492" t="str">
        <f t="shared" si="92"/>
        <v>Kino Lorber</v>
      </c>
      <c r="BQ492">
        <f t="shared" si="93"/>
        <v>19833</v>
      </c>
    </row>
    <row r="493" spans="27:69" x14ac:dyDescent="0.2">
      <c r="AA493" t="str">
        <f>'Domestic 2025'!N493</f>
        <v>XYZ Films</v>
      </c>
      <c r="AB493">
        <f>'Domestic 2025'!F493</f>
        <v>76999</v>
      </c>
      <c r="AD493" t="str">
        <f>'Domestic 2024'!J492</f>
        <v>GKIDS</v>
      </c>
      <c r="AE493">
        <f>'Domestic 2024'!F492</f>
        <v>67498</v>
      </c>
      <c r="AG493" t="str">
        <f>'Domestic 2023'!J492</f>
        <v>The Film Collabor…</v>
      </c>
      <c r="AH493">
        <f>'Domestic 2023'!F492</f>
        <v>19832</v>
      </c>
      <c r="BJ493" t="str">
        <f t="shared" si="88"/>
        <v>XYZ Films</v>
      </c>
      <c r="BK493">
        <f t="shared" si="89"/>
        <v>76999</v>
      </c>
      <c r="BM493" t="str">
        <f t="shared" si="90"/>
        <v>GKIDS</v>
      </c>
      <c r="BN493">
        <f t="shared" si="91"/>
        <v>67498</v>
      </c>
      <c r="BP493" t="str">
        <f t="shared" si="92"/>
        <v>The Film Collabor…</v>
      </c>
      <c r="BQ493">
        <f t="shared" si="93"/>
        <v>19832</v>
      </c>
    </row>
    <row r="494" spans="27:69" x14ac:dyDescent="0.2">
      <c r="AA494" t="str">
        <f>'Domestic 2025'!N494</f>
        <v>Warner Bros.</v>
      </c>
      <c r="AB494">
        <f>'Domestic 2025'!F494</f>
        <v>76861</v>
      </c>
      <c r="AD494" t="str">
        <f>'Domestic 2024'!J493</f>
        <v>Kino Lorber</v>
      </c>
      <c r="AE494">
        <f>'Domestic 2024'!F493</f>
        <v>66974</v>
      </c>
      <c r="AG494" t="str">
        <f>'Domestic 2023'!J493</f>
        <v>Music Box Films</v>
      </c>
      <c r="AH494">
        <f>'Domestic 2023'!F493</f>
        <v>19359</v>
      </c>
      <c r="BJ494" t="str">
        <f t="shared" si="88"/>
        <v>Warner Bros. Discovery</v>
      </c>
      <c r="BK494">
        <f t="shared" si="89"/>
        <v>76861</v>
      </c>
      <c r="BM494" t="str">
        <f t="shared" si="90"/>
        <v>Kino Lorber</v>
      </c>
      <c r="BN494">
        <f t="shared" si="91"/>
        <v>66974</v>
      </c>
      <c r="BP494" t="str">
        <f t="shared" si="92"/>
        <v>Music Box Films</v>
      </c>
      <c r="BQ494">
        <f t="shared" si="93"/>
        <v>19359</v>
      </c>
    </row>
    <row r="495" spans="27:69" x14ac:dyDescent="0.2">
      <c r="AA495" t="str">
        <f>'Domestic 2025'!N495</f>
        <v>Watermelon Pictur…</v>
      </c>
      <c r="AB495">
        <f>'Domestic 2025'!F495</f>
        <v>75016</v>
      </c>
      <c r="AD495" t="str">
        <f>'Domestic 2024'!J494</f>
        <v>MUBI</v>
      </c>
      <c r="AE495">
        <f>'Domestic 2024'!F494</f>
        <v>66511</v>
      </c>
      <c r="AG495" t="str">
        <f>'Domestic 2023'!J494</f>
        <v>Kino Lorber</v>
      </c>
      <c r="AH495">
        <f>'Domestic 2023'!F494</f>
        <v>19246</v>
      </c>
      <c r="BJ495" t="str">
        <f t="shared" si="88"/>
        <v>Watermelon Pictur…</v>
      </c>
      <c r="BK495">
        <f t="shared" si="89"/>
        <v>75016</v>
      </c>
      <c r="BM495" t="str">
        <f t="shared" si="90"/>
        <v>MUBI</v>
      </c>
      <c r="BN495">
        <f t="shared" si="91"/>
        <v>66511</v>
      </c>
      <c r="BP495" t="str">
        <f t="shared" si="92"/>
        <v>Kino Lorber</v>
      </c>
      <c r="BQ495">
        <f t="shared" si="93"/>
        <v>19246</v>
      </c>
    </row>
    <row r="496" spans="27:69" x14ac:dyDescent="0.2">
      <c r="AA496" t="str">
        <f>'Domestic 2025'!N496</f>
        <v>Ruby Pictures Inc.</v>
      </c>
      <c r="AB496">
        <f>'Domestic 2025'!F496</f>
        <v>72267</v>
      </c>
      <c r="AD496" t="str">
        <f>'Domestic 2024'!J495</f>
        <v>NCM Fathom</v>
      </c>
      <c r="AE496">
        <f>'Domestic 2024'!F495</f>
        <v>66475</v>
      </c>
      <c r="AG496" t="str">
        <f>'Domestic 2023'!J495</f>
        <v>Kino Lorber</v>
      </c>
      <c r="AH496">
        <f>'Domestic 2023'!F495</f>
        <v>18649</v>
      </c>
      <c r="BJ496" t="str">
        <f t="shared" si="88"/>
        <v>Ruby Pictures Inc.</v>
      </c>
      <c r="BK496">
        <f t="shared" si="89"/>
        <v>72267</v>
      </c>
      <c r="BM496" t="str">
        <f t="shared" si="90"/>
        <v>NCM Fathom</v>
      </c>
      <c r="BN496">
        <f t="shared" si="91"/>
        <v>66475</v>
      </c>
      <c r="BP496" t="str">
        <f t="shared" si="92"/>
        <v>Kino Lorber</v>
      </c>
      <c r="BQ496">
        <f t="shared" si="93"/>
        <v>18649</v>
      </c>
    </row>
    <row r="497" spans="27:69" x14ac:dyDescent="0.2">
      <c r="AA497" t="str">
        <f>'Domestic 2025'!N497</f>
        <v>IFC Films</v>
      </c>
      <c r="AB497">
        <f>'Domestic 2025'!F497</f>
        <v>71629</v>
      </c>
      <c r="AD497" t="str">
        <f>'Domestic 2024'!J496</f>
        <v>Pantelion Films</v>
      </c>
      <c r="AE497">
        <f>'Domestic 2024'!F496</f>
        <v>66432</v>
      </c>
      <c r="AG497" t="str">
        <f>'Domestic 2023'!J496</f>
        <v>Abramorama Films</v>
      </c>
      <c r="AH497">
        <f>'Domestic 2023'!F496</f>
        <v>18571</v>
      </c>
      <c r="BJ497" t="str">
        <f t="shared" si="88"/>
        <v>IFC Films</v>
      </c>
      <c r="BK497">
        <f t="shared" si="89"/>
        <v>71629</v>
      </c>
      <c r="BM497" t="str">
        <f t="shared" si="90"/>
        <v>Pantelion Films</v>
      </c>
      <c r="BN497">
        <f t="shared" si="91"/>
        <v>66432</v>
      </c>
      <c r="BP497" t="str">
        <f t="shared" si="92"/>
        <v>Abramorama Films</v>
      </c>
      <c r="BQ497">
        <f t="shared" si="93"/>
        <v>18571</v>
      </c>
    </row>
    <row r="498" spans="27:69" x14ac:dyDescent="0.2">
      <c r="AA498" t="str">
        <f>'Domestic 2025'!N498</f>
        <v>Mongrel Media</v>
      </c>
      <c r="AB498">
        <f>'Domestic 2025'!F498</f>
        <v>71361</v>
      </c>
      <c r="AD498" t="str">
        <f>'Domestic 2024'!J497</f>
        <v>Kino Lorber</v>
      </c>
      <c r="AE498">
        <f>'Domestic 2024'!F497</f>
        <v>65636</v>
      </c>
      <c r="AG498" t="str">
        <f>'Domestic 2023'!J497</f>
        <v>Greenwich</v>
      </c>
      <c r="AH498">
        <f>'Domestic 2023'!F497</f>
        <v>18513</v>
      </c>
      <c r="BJ498" t="str">
        <f t="shared" si="88"/>
        <v>Mongrel Media</v>
      </c>
      <c r="BK498">
        <f t="shared" si="89"/>
        <v>71361</v>
      </c>
      <c r="BM498" t="str">
        <f t="shared" si="90"/>
        <v>Kino Lorber</v>
      </c>
      <c r="BN498">
        <f t="shared" si="91"/>
        <v>65636</v>
      </c>
      <c r="BP498" t="str">
        <f t="shared" si="92"/>
        <v>Greenwich</v>
      </c>
      <c r="BQ498">
        <f t="shared" si="93"/>
        <v>18513</v>
      </c>
    </row>
    <row r="499" spans="27:69" x14ac:dyDescent="0.2">
      <c r="AA499" t="str">
        <f>'Domestic 2025'!N499</f>
        <v>Rialto Pictures</v>
      </c>
      <c r="AB499">
        <f>'Domestic 2025'!F499</f>
        <v>70462</v>
      </c>
      <c r="AD499" t="str">
        <f>'Domestic 2024'!J498</f>
        <v>Zeitgeist</v>
      </c>
      <c r="AE499">
        <f>'Domestic 2024'!F498</f>
        <v>65334</v>
      </c>
      <c r="AG499" t="str">
        <f>'Domestic 2023'!J498</f>
        <v>IFC Films</v>
      </c>
      <c r="AH499">
        <f>'Domestic 2023'!F498</f>
        <v>18447</v>
      </c>
      <c r="BJ499" t="str">
        <f t="shared" si="88"/>
        <v>Rialto Pictures</v>
      </c>
      <c r="BK499">
        <f t="shared" si="89"/>
        <v>70462</v>
      </c>
      <c r="BM499" t="str">
        <f t="shared" si="90"/>
        <v>Zeitgeist</v>
      </c>
      <c r="BN499">
        <f t="shared" si="91"/>
        <v>65334</v>
      </c>
      <c r="BP499" t="str">
        <f t="shared" si="92"/>
        <v>IFC Films</v>
      </c>
      <c r="BQ499">
        <f t="shared" si="93"/>
        <v>18447</v>
      </c>
    </row>
    <row r="500" spans="27:69" x14ac:dyDescent="0.2">
      <c r="AA500" t="str">
        <f>'Domestic 2025'!N500</f>
        <v>Purdie Distributi…</v>
      </c>
      <c r="AB500">
        <f>'Domestic 2025'!F500</f>
        <v>68677</v>
      </c>
      <c r="AD500" t="str">
        <f>'Domestic 2024'!J499</f>
        <v>Warner Bros.</v>
      </c>
      <c r="AE500">
        <f>'Domestic 2024'!F499</f>
        <v>65229</v>
      </c>
      <c r="AG500" t="str">
        <f>'Domestic 2023'!J499</f>
        <v>Well Go USA</v>
      </c>
      <c r="AH500">
        <f>'Domestic 2023'!F499</f>
        <v>18232</v>
      </c>
      <c r="BJ500" t="str">
        <f t="shared" si="88"/>
        <v>Purdie Distributi…</v>
      </c>
      <c r="BK500">
        <f t="shared" si="89"/>
        <v>68677</v>
      </c>
      <c r="BM500" t="str">
        <f t="shared" si="90"/>
        <v>Warner Bros. Discovery</v>
      </c>
      <c r="BN500">
        <f t="shared" si="91"/>
        <v>65229</v>
      </c>
      <c r="BP500" t="str">
        <f t="shared" si="92"/>
        <v>Well Go USA</v>
      </c>
      <c r="BQ500">
        <f t="shared" si="93"/>
        <v>18232</v>
      </c>
    </row>
    <row r="501" spans="27:69" x14ac:dyDescent="0.2">
      <c r="AA501" t="str">
        <f>'Domestic 2025'!N501</f>
        <v>Kino Lorber</v>
      </c>
      <c r="AB501">
        <f>'Domestic 2025'!F501</f>
        <v>68657</v>
      </c>
      <c r="AD501" t="str">
        <f>'Domestic 2024'!J500</f>
        <v>Menemsha Entertai…</v>
      </c>
      <c r="AE501">
        <f>'Domestic 2024'!F500</f>
        <v>65160</v>
      </c>
      <c r="AG501" t="str">
        <f>'Domestic 2023'!J500</f>
        <v>Music Box Films</v>
      </c>
      <c r="AH501">
        <f>'Domestic 2023'!F500</f>
        <v>18076</v>
      </c>
      <c r="BJ501" t="str">
        <f t="shared" si="88"/>
        <v>Kino Lorber</v>
      </c>
      <c r="BK501">
        <f t="shared" si="89"/>
        <v>68657</v>
      </c>
      <c r="BM501" t="str">
        <f t="shared" si="90"/>
        <v>Menemsha Entertai…</v>
      </c>
      <c r="BN501">
        <f t="shared" si="91"/>
        <v>65160</v>
      </c>
      <c r="BP501" t="str">
        <f t="shared" si="92"/>
        <v>Music Box Films</v>
      </c>
      <c r="BQ501">
        <f t="shared" si="93"/>
        <v>18076</v>
      </c>
    </row>
    <row r="502" spans="27:69" x14ac:dyDescent="0.2">
      <c r="AA502" t="str">
        <f>'Domestic 2025'!N502</f>
        <v>Oscilloscope Pict…</v>
      </c>
      <c r="AB502">
        <f>'Domestic 2025'!F502</f>
        <v>68398</v>
      </c>
      <c r="AD502" t="str">
        <f>'Domestic 2024'!J501</f>
        <v>Warner Bros.</v>
      </c>
      <c r="AE502">
        <f>'Domestic 2024'!F501</f>
        <v>65146</v>
      </c>
      <c r="AG502" t="str">
        <f>'Domestic 2023'!J501</f>
        <v>Circle Collective</v>
      </c>
      <c r="AH502">
        <f>'Domestic 2023'!F501</f>
        <v>17980</v>
      </c>
      <c r="BJ502" t="str">
        <f t="shared" si="88"/>
        <v>Oscilloscope Pict…</v>
      </c>
      <c r="BK502">
        <f t="shared" si="89"/>
        <v>68398</v>
      </c>
      <c r="BM502" t="str">
        <f t="shared" si="90"/>
        <v>Warner Bros. Discovery</v>
      </c>
      <c r="BN502">
        <f t="shared" si="91"/>
        <v>65146</v>
      </c>
      <c r="BP502" t="str">
        <f t="shared" si="92"/>
        <v>Circle Collective</v>
      </c>
      <c r="BQ502">
        <f t="shared" si="93"/>
        <v>17980</v>
      </c>
    </row>
    <row r="503" spans="27:69" x14ac:dyDescent="0.2">
      <c r="AA503" t="str">
        <f>'Domestic 2025'!N503</f>
        <v>8 Above</v>
      </c>
      <c r="AB503">
        <f>'Domestic 2025'!F503</f>
        <v>68190</v>
      </c>
      <c r="AD503" t="str">
        <f>'Domestic 2024'!J502</f>
        <v>Samuel Goldwyn Fi…</v>
      </c>
      <c r="AE503">
        <f>'Domestic 2024'!F502</f>
        <v>64577</v>
      </c>
      <c r="AG503" t="str">
        <f>'Domestic 2023'!J502</f>
        <v>99 Ways Entertain…</v>
      </c>
      <c r="AH503">
        <f>'Domestic 2023'!F502</f>
        <v>17895</v>
      </c>
      <c r="BJ503" t="str">
        <f t="shared" si="88"/>
        <v>8 Above</v>
      </c>
      <c r="BK503">
        <f t="shared" si="89"/>
        <v>68190</v>
      </c>
      <c r="BM503" t="str">
        <f t="shared" si="90"/>
        <v>Samuel Goldwyn Fi…</v>
      </c>
      <c r="BN503">
        <f t="shared" si="91"/>
        <v>64577</v>
      </c>
      <c r="BP503" t="str">
        <f t="shared" si="92"/>
        <v>99 Ways Entertain…</v>
      </c>
      <c r="BQ503">
        <f t="shared" si="93"/>
        <v>17895</v>
      </c>
    </row>
    <row r="504" spans="27:69" x14ac:dyDescent="0.2">
      <c r="AA504" t="str">
        <f>'Domestic 2025'!N504</f>
        <v>WILLA</v>
      </c>
      <c r="AB504">
        <f>'Domestic 2025'!F504</f>
        <v>67992</v>
      </c>
      <c r="AD504" t="str">
        <f>'Domestic 2024'!J503</f>
        <v>Warner Bros.</v>
      </c>
      <c r="AE504">
        <f>'Domestic 2024'!F503</f>
        <v>63966</v>
      </c>
      <c r="AG504" t="str">
        <f>'Domestic 2023'!J503</f>
        <v>GKIDS</v>
      </c>
      <c r="AH504">
        <f>'Domestic 2023'!F503</f>
        <v>17446</v>
      </c>
      <c r="BJ504" t="str">
        <f t="shared" si="88"/>
        <v>WILLA</v>
      </c>
      <c r="BK504">
        <f t="shared" si="89"/>
        <v>67992</v>
      </c>
      <c r="BM504" t="str">
        <f t="shared" si="90"/>
        <v>Warner Bros. Discovery</v>
      </c>
      <c r="BN504">
        <f t="shared" si="91"/>
        <v>63966</v>
      </c>
      <c r="BP504" t="str">
        <f t="shared" si="92"/>
        <v>GKIDS</v>
      </c>
      <c r="BQ504">
        <f t="shared" si="93"/>
        <v>17446</v>
      </c>
    </row>
    <row r="505" spans="27:69" x14ac:dyDescent="0.2">
      <c r="AA505" t="str">
        <f>'Domestic 2025'!N505</f>
        <v>Lost and Found Fi…</v>
      </c>
      <c r="AB505">
        <f>'Domestic 2025'!F505</f>
        <v>67407</v>
      </c>
      <c r="AD505" t="str">
        <f>'Domestic 2024'!J504</f>
        <v>Fathom Events</v>
      </c>
      <c r="AE505">
        <f>'Domestic 2024'!F504</f>
        <v>63772</v>
      </c>
      <c r="AG505" t="str">
        <f>'Domestic 2023'!J504</f>
        <v>Magnet Releasing</v>
      </c>
      <c r="AH505">
        <f>'Domestic 2023'!F504</f>
        <v>16991</v>
      </c>
      <c r="BJ505" t="str">
        <f t="shared" si="88"/>
        <v>Lost and Found Fi…</v>
      </c>
      <c r="BK505">
        <f t="shared" si="89"/>
        <v>67407</v>
      </c>
      <c r="BM505" t="str">
        <f t="shared" si="90"/>
        <v>Fathom Events</v>
      </c>
      <c r="BN505">
        <f t="shared" si="91"/>
        <v>63772</v>
      </c>
      <c r="BP505" t="str">
        <f t="shared" si="92"/>
        <v>Magnet Releasing</v>
      </c>
      <c r="BQ505">
        <f t="shared" si="93"/>
        <v>16991</v>
      </c>
    </row>
    <row r="506" spans="27:69" x14ac:dyDescent="0.2">
      <c r="AA506" t="str">
        <f>'Domestic 2025'!N506</f>
        <v>Hemdale</v>
      </c>
      <c r="AB506">
        <f>'Domestic 2025'!F506</f>
        <v>64032</v>
      </c>
      <c r="AD506" t="str">
        <f>'Domestic 2024'!J505</f>
        <v>Level 33</v>
      </c>
      <c r="AE506">
        <f>'Domestic 2024'!F505</f>
        <v>63625</v>
      </c>
      <c r="AG506" t="str">
        <f>'Domestic 2023'!J505</f>
        <v>Janus Films</v>
      </c>
      <c r="AH506">
        <f>'Domestic 2023'!F505</f>
        <v>16423</v>
      </c>
      <c r="BJ506" t="str">
        <f t="shared" si="88"/>
        <v>Hemdale</v>
      </c>
      <c r="BK506">
        <f t="shared" si="89"/>
        <v>64032</v>
      </c>
      <c r="BM506" t="str">
        <f t="shared" si="90"/>
        <v>Level 33</v>
      </c>
      <c r="BN506">
        <f t="shared" si="91"/>
        <v>63625</v>
      </c>
      <c r="BP506" t="str">
        <f t="shared" si="92"/>
        <v>Janus Films</v>
      </c>
      <c r="BQ506">
        <f t="shared" si="93"/>
        <v>16423</v>
      </c>
    </row>
    <row r="507" spans="27:69" x14ac:dyDescent="0.2">
      <c r="AA507" t="str">
        <f>'Domestic 2025'!N507</f>
        <v>Utopia</v>
      </c>
      <c r="AB507">
        <f>'Domestic 2025'!F507</f>
        <v>63831</v>
      </c>
      <c r="AD507" t="str">
        <f>'Domestic 2024'!J506</f>
        <v>Well Go USA</v>
      </c>
      <c r="AE507">
        <f>'Domestic 2024'!F506</f>
        <v>63555</v>
      </c>
      <c r="AG507" t="str">
        <f>'Domestic 2023'!J506</f>
        <v>Yellow Veil Pictu…</v>
      </c>
      <c r="AH507">
        <f>'Domestic 2023'!F506</f>
        <v>16185</v>
      </c>
      <c r="BJ507" t="str">
        <f t="shared" si="88"/>
        <v>Utopia</v>
      </c>
      <c r="BK507">
        <f t="shared" si="89"/>
        <v>63831</v>
      </c>
      <c r="BM507" t="str">
        <f t="shared" si="90"/>
        <v>Well Go USA</v>
      </c>
      <c r="BN507">
        <f t="shared" si="91"/>
        <v>63555</v>
      </c>
      <c r="BP507" t="str">
        <f t="shared" si="92"/>
        <v>Yellow Veil Pictu…</v>
      </c>
      <c r="BQ507">
        <f t="shared" si="93"/>
        <v>16185</v>
      </c>
    </row>
    <row r="508" spans="27:69" x14ac:dyDescent="0.2">
      <c r="AA508" t="str">
        <f>'Domestic 2025'!N508</f>
        <v>MUBI</v>
      </c>
      <c r="AB508">
        <f>'Domestic 2025'!F508</f>
        <v>63350</v>
      </c>
      <c r="AD508" t="str">
        <f>'Domestic 2024'!J507</f>
        <v>Crunchyroll</v>
      </c>
      <c r="AE508">
        <f>'Domestic 2024'!F507</f>
        <v>62079</v>
      </c>
      <c r="AG508" t="str">
        <f>'Domestic 2023'!J507</f>
        <v>Good Deed Enterta…</v>
      </c>
      <c r="AH508">
        <f>'Domestic 2023'!F507</f>
        <v>15882</v>
      </c>
      <c r="BJ508" t="str">
        <f t="shared" si="88"/>
        <v>MUBI</v>
      </c>
      <c r="BK508">
        <f t="shared" si="89"/>
        <v>63350</v>
      </c>
      <c r="BM508" t="str">
        <f t="shared" si="90"/>
        <v>Sony Pictures Entertainment</v>
      </c>
      <c r="BN508">
        <f t="shared" si="91"/>
        <v>62079</v>
      </c>
      <c r="BP508" t="str">
        <f t="shared" si="92"/>
        <v>Good Deed Enterta…</v>
      </c>
      <c r="BQ508">
        <f t="shared" si="93"/>
        <v>15882</v>
      </c>
    </row>
    <row r="509" spans="27:69" x14ac:dyDescent="0.2">
      <c r="AA509" t="str">
        <f>'Domestic 2025'!N509</f>
        <v>Warner Bros.</v>
      </c>
      <c r="AB509">
        <f>'Domestic 2025'!F509</f>
        <v>62626</v>
      </c>
      <c r="AD509" t="str">
        <f>'Domestic 2024'!J508</f>
        <v>Sony Pictures Cla…</v>
      </c>
      <c r="AE509">
        <f>'Domestic 2024'!F508</f>
        <v>61694</v>
      </c>
      <c r="AG509" t="str">
        <f>'Domestic 2023'!J508</f>
        <v>Kino Lorber</v>
      </c>
      <c r="AH509">
        <f>'Domestic 2023'!F508</f>
        <v>15124</v>
      </c>
      <c r="BJ509" t="str">
        <f t="shared" si="88"/>
        <v>Warner Bros. Discovery</v>
      </c>
      <c r="BK509">
        <f t="shared" si="89"/>
        <v>62626</v>
      </c>
      <c r="BM509" t="str">
        <f t="shared" si="90"/>
        <v>Sony Pictures Entertainment</v>
      </c>
      <c r="BN509">
        <f t="shared" si="91"/>
        <v>61694</v>
      </c>
      <c r="BP509" t="str">
        <f t="shared" si="92"/>
        <v>Kino Lorber</v>
      </c>
      <c r="BQ509">
        <f t="shared" si="93"/>
        <v>15124</v>
      </c>
    </row>
    <row r="510" spans="27:69" x14ac:dyDescent="0.2">
      <c r="AA510" t="str">
        <f>'Domestic 2025'!N510</f>
        <v>Sony Pictures</v>
      </c>
      <c r="AB510">
        <f>'Domestic 2025'!F510</f>
        <v>61644</v>
      </c>
      <c r="AD510" t="str">
        <f>'Domestic 2024'!J509</f>
        <v>Janus Films</v>
      </c>
      <c r="AE510">
        <f>'Domestic 2024'!F509</f>
        <v>60852</v>
      </c>
      <c r="AG510" t="str">
        <f>'Domestic 2023'!J509</f>
        <v>Greenwich</v>
      </c>
      <c r="AH510">
        <f>'Domestic 2023'!F509</f>
        <v>15117</v>
      </c>
      <c r="BJ510" t="str">
        <f t="shared" si="88"/>
        <v>Sony Pictures Entertainment</v>
      </c>
      <c r="BK510">
        <f t="shared" si="89"/>
        <v>61644</v>
      </c>
      <c r="BM510" t="str">
        <f t="shared" si="90"/>
        <v>Janus Films</v>
      </c>
      <c r="BN510">
        <f t="shared" si="91"/>
        <v>60852</v>
      </c>
      <c r="BP510" t="str">
        <f t="shared" si="92"/>
        <v>Greenwich</v>
      </c>
      <c r="BQ510">
        <f t="shared" si="93"/>
        <v>15117</v>
      </c>
    </row>
    <row r="511" spans="27:69" x14ac:dyDescent="0.2">
      <c r="AA511" t="str">
        <f>'Domestic 2025'!N511</f>
        <v>8 Above</v>
      </c>
      <c r="AB511">
        <f>'Domestic 2025'!F511</f>
        <v>61597</v>
      </c>
      <c r="AD511" t="str">
        <f>'Domestic 2024'!J510</f>
        <v>Well Go USA</v>
      </c>
      <c r="AE511">
        <f>'Domestic 2024'!F510</f>
        <v>60720</v>
      </c>
      <c r="AG511" t="str">
        <f>'Domestic 2023'!J510</f>
        <v>Greenwich</v>
      </c>
      <c r="AH511">
        <f>'Domestic 2023'!F510</f>
        <v>14412</v>
      </c>
      <c r="BJ511" t="str">
        <f t="shared" si="88"/>
        <v>8 Above</v>
      </c>
      <c r="BK511">
        <f t="shared" si="89"/>
        <v>61597</v>
      </c>
      <c r="BM511" t="str">
        <f t="shared" si="90"/>
        <v>Well Go USA</v>
      </c>
      <c r="BN511">
        <f t="shared" si="91"/>
        <v>60720</v>
      </c>
      <c r="BP511" t="str">
        <f t="shared" si="92"/>
        <v>Greenwich</v>
      </c>
      <c r="BQ511">
        <f t="shared" si="93"/>
        <v>14412</v>
      </c>
    </row>
    <row r="512" spans="27:69" x14ac:dyDescent="0.2">
      <c r="AA512" t="str">
        <f>'Domestic 2025'!N512</f>
        <v>MTV Documentary F…</v>
      </c>
      <c r="AB512">
        <f>'Domestic 2025'!F512</f>
        <v>60970</v>
      </c>
      <c r="AD512" t="str">
        <f>'Domestic 2024'!J511</f>
        <v>Crunchyroll</v>
      </c>
      <c r="AE512">
        <f>'Domestic 2024'!F511</f>
        <v>60710</v>
      </c>
      <c r="AG512" t="str">
        <f>'Domestic 2023'!J511</f>
        <v>Utopia</v>
      </c>
      <c r="AH512">
        <f>'Domestic 2023'!F511</f>
        <v>14403</v>
      </c>
      <c r="BJ512" t="str">
        <f t="shared" si="88"/>
        <v>MTV Documentary F…</v>
      </c>
      <c r="BK512">
        <f t="shared" si="89"/>
        <v>60970</v>
      </c>
      <c r="BM512" t="str">
        <f t="shared" si="90"/>
        <v>Sony Pictures Entertainment</v>
      </c>
      <c r="BN512">
        <f t="shared" si="91"/>
        <v>60710</v>
      </c>
      <c r="BP512" t="str">
        <f t="shared" si="92"/>
        <v>Utopia</v>
      </c>
      <c r="BQ512">
        <f t="shared" si="93"/>
        <v>14403</v>
      </c>
    </row>
    <row r="513" spans="27:69" x14ac:dyDescent="0.2">
      <c r="AA513" t="str">
        <f>'Domestic 2025'!N513</f>
        <v>Falling Forward F…</v>
      </c>
      <c r="AB513">
        <f>'Domestic 2025'!F513</f>
        <v>59753</v>
      </c>
      <c r="AD513" t="str">
        <f>'Domestic 2024'!J512</f>
        <v>Sony Pictures Cla…</v>
      </c>
      <c r="AE513">
        <f>'Domestic 2024'!F512</f>
        <v>59587</v>
      </c>
      <c r="AG513" t="str">
        <f>'Domestic 2023'!J512</f>
        <v>ArtMattan Films</v>
      </c>
      <c r="AH513">
        <f>'Domestic 2023'!F512</f>
        <v>14229</v>
      </c>
      <c r="BJ513" t="str">
        <f t="shared" si="88"/>
        <v>Falling Forward F…</v>
      </c>
      <c r="BK513">
        <f t="shared" si="89"/>
        <v>59753</v>
      </c>
      <c r="BM513" t="str">
        <f t="shared" si="90"/>
        <v>Sony Pictures Entertainment</v>
      </c>
      <c r="BN513">
        <f t="shared" si="91"/>
        <v>59587</v>
      </c>
      <c r="BP513" t="str">
        <f t="shared" si="92"/>
        <v>ArtMattan Films</v>
      </c>
      <c r="BQ513">
        <f t="shared" si="93"/>
        <v>14229</v>
      </c>
    </row>
    <row r="514" spans="27:69" x14ac:dyDescent="0.2">
      <c r="AA514" t="str">
        <f>'Domestic 2025'!N514</f>
        <v>Well Go USA</v>
      </c>
      <c r="AB514">
        <f>'Domestic 2025'!F514</f>
        <v>58395</v>
      </c>
      <c r="AD514" t="str">
        <f>'Domestic 2024'!J513</f>
        <v>IFC Films</v>
      </c>
      <c r="AE514">
        <f>'Domestic 2024'!F513</f>
        <v>58690</v>
      </c>
      <c r="AG514" t="str">
        <f>'Domestic 2023'!J513</f>
        <v>Holt Hamilton Dis…</v>
      </c>
      <c r="AH514">
        <f>'Domestic 2023'!F513</f>
        <v>14074</v>
      </c>
      <c r="BJ514" t="str">
        <f t="shared" si="88"/>
        <v>Well Go USA</v>
      </c>
      <c r="BK514">
        <f t="shared" si="89"/>
        <v>58395</v>
      </c>
      <c r="BM514" t="str">
        <f t="shared" si="90"/>
        <v>IFC Films</v>
      </c>
      <c r="BN514">
        <f t="shared" si="91"/>
        <v>58690</v>
      </c>
      <c r="BP514" t="str">
        <f t="shared" si="92"/>
        <v>Holt Hamilton Dis…</v>
      </c>
      <c r="BQ514">
        <f t="shared" si="93"/>
        <v>14074</v>
      </c>
    </row>
    <row r="515" spans="27:69" x14ac:dyDescent="0.2">
      <c r="AA515" t="str">
        <f>'Domestic 2025'!N515</f>
        <v>Susan Tuckett Med…</v>
      </c>
      <c r="AB515">
        <f>'Domestic 2025'!F515</f>
        <v>58337</v>
      </c>
      <c r="AD515" t="str">
        <f>'Domestic 2024'!J514</f>
        <v>Warner Bros.</v>
      </c>
      <c r="AE515">
        <f>'Domestic 2024'!F514</f>
        <v>58590</v>
      </c>
      <c r="AG515" t="str">
        <f>'Domestic 2023'!J514</f>
        <v>Greenwich</v>
      </c>
      <c r="AH515">
        <f>'Domestic 2023'!F514</f>
        <v>14000</v>
      </c>
      <c r="BJ515" t="str">
        <f t="shared" ref="BJ515:BJ578" si="94">IFERROR(VLOOKUP(IFERROR(VLOOKUP(AA515,$T:$U,2,0),AA515),$V:$W,2,0),IFERROR(VLOOKUP(AA515,$T:$U,2,0),AA515))</f>
        <v>Susan Tuckett Med…</v>
      </c>
      <c r="BK515">
        <f t="shared" ref="BK515:BK578" si="95">AB515</f>
        <v>58337</v>
      </c>
      <c r="BM515" t="str">
        <f t="shared" ref="BM515:BM578" si="96">IFERROR(VLOOKUP(IFERROR(VLOOKUP(AD515,$T:$U,2,0),AD515),$V:$W,2,0),IFERROR(VLOOKUP(AD515,$T:$U,2,0),AD515))</f>
        <v>Warner Bros. Discovery</v>
      </c>
      <c r="BN515">
        <f t="shared" ref="BN515:BN578" si="97">AE515</f>
        <v>58590</v>
      </c>
      <c r="BP515" t="str">
        <f t="shared" ref="BP515:BP578" si="98">IFERROR(VLOOKUP(IFERROR(VLOOKUP(AG515,$T:$U,2,0),AG515),$V:$W,2,0),IFERROR(VLOOKUP(AG515,$T:$U,2,0),AG515))</f>
        <v>Greenwich</v>
      </c>
      <c r="BQ515">
        <f t="shared" ref="BQ515:BQ578" si="99">AH515</f>
        <v>14000</v>
      </c>
    </row>
    <row r="516" spans="27:69" x14ac:dyDescent="0.2">
      <c r="AA516" t="str">
        <f>'Domestic 2025'!N516</f>
        <v>Abramorama Films</v>
      </c>
      <c r="AB516">
        <f>'Domestic 2025'!F516</f>
        <v>57546</v>
      </c>
      <c r="AD516" t="str">
        <f>'Domestic 2024'!J515</f>
        <v>Panoramic Pictures</v>
      </c>
      <c r="AE516">
        <f>'Domestic 2024'!F515</f>
        <v>58193</v>
      </c>
      <c r="AG516" t="str">
        <f>'Domestic 2023'!J515</f>
        <v>Kino Lorber</v>
      </c>
      <c r="AH516">
        <f>'Domestic 2023'!F515</f>
        <v>13098</v>
      </c>
      <c r="BJ516" t="str">
        <f t="shared" si="94"/>
        <v>Abramorama Films</v>
      </c>
      <c r="BK516">
        <f t="shared" si="95"/>
        <v>57546</v>
      </c>
      <c r="BM516" t="str">
        <f t="shared" si="96"/>
        <v>Panoramic Pictures</v>
      </c>
      <c r="BN516">
        <f t="shared" si="97"/>
        <v>58193</v>
      </c>
      <c r="BP516" t="str">
        <f t="shared" si="98"/>
        <v>Kino Lorber</v>
      </c>
      <c r="BQ516">
        <f t="shared" si="99"/>
        <v>13098</v>
      </c>
    </row>
    <row r="517" spans="27:69" x14ac:dyDescent="0.2">
      <c r="AA517" t="str">
        <f>'Domestic 2025'!N517</f>
        <v>Other</v>
      </c>
      <c r="AB517">
        <f>'Domestic 2025'!F517</f>
        <v>56569</v>
      </c>
      <c r="AD517" t="str">
        <f>'Domestic 2024'!J516</f>
        <v>Greenwich</v>
      </c>
      <c r="AE517">
        <f>'Domestic 2024'!F516</f>
        <v>57589</v>
      </c>
      <c r="AG517" t="str">
        <f>'Domestic 2023'!J516</f>
        <v>Kino Lorber</v>
      </c>
      <c r="AH517">
        <f>'Domestic 2023'!F516</f>
        <v>13082</v>
      </c>
      <c r="BJ517" t="str">
        <f t="shared" si="94"/>
        <v>Other</v>
      </c>
      <c r="BK517">
        <f t="shared" si="95"/>
        <v>56569</v>
      </c>
      <c r="BM517" t="str">
        <f t="shared" si="96"/>
        <v>Greenwich</v>
      </c>
      <c r="BN517">
        <f t="shared" si="97"/>
        <v>57589</v>
      </c>
      <c r="BP517" t="str">
        <f t="shared" si="98"/>
        <v>Kino Lorber</v>
      </c>
      <c r="BQ517">
        <f t="shared" si="99"/>
        <v>13082</v>
      </c>
    </row>
    <row r="518" spans="27:69" x14ac:dyDescent="0.2">
      <c r="AA518" t="str">
        <f>'Domestic 2025'!N518</f>
        <v>Area 23a</v>
      </c>
      <c r="AB518">
        <f>'Domestic 2025'!F518</f>
        <v>55809</v>
      </c>
      <c r="AD518" t="str">
        <f>'Domestic 2024'!J517</f>
        <v>Warner Bros.</v>
      </c>
      <c r="AE518">
        <f>'Domestic 2024'!F517</f>
        <v>57346</v>
      </c>
      <c r="AG518" t="str">
        <f>'Domestic 2023'!J517</f>
        <v>Yellow Veil Pictu…</v>
      </c>
      <c r="AH518">
        <f>'Domestic 2023'!F517</f>
        <v>12768</v>
      </c>
      <c r="BJ518" t="str">
        <f t="shared" si="94"/>
        <v>Area 23a</v>
      </c>
      <c r="BK518">
        <f t="shared" si="95"/>
        <v>55809</v>
      </c>
      <c r="BM518" t="str">
        <f t="shared" si="96"/>
        <v>Warner Bros. Discovery</v>
      </c>
      <c r="BN518">
        <f t="shared" si="97"/>
        <v>57346</v>
      </c>
      <c r="BP518" t="str">
        <f t="shared" si="98"/>
        <v>Yellow Veil Pictu…</v>
      </c>
      <c r="BQ518">
        <f t="shared" si="99"/>
        <v>12768</v>
      </c>
    </row>
    <row r="519" spans="27:69" x14ac:dyDescent="0.2">
      <c r="AA519" t="str">
        <f>'Domestic 2025'!N519</f>
        <v>Music Box Films</v>
      </c>
      <c r="AB519">
        <f>'Domestic 2025'!F519</f>
        <v>55046</v>
      </c>
      <c r="AD519" t="str">
        <f>'Domestic 2024'!J518</f>
        <v>IFC Films</v>
      </c>
      <c r="AE519">
        <f>'Domestic 2024'!F518</f>
        <v>57288</v>
      </c>
      <c r="AG519" t="str">
        <f>'Domestic 2023'!J518</f>
        <v>Focus Features</v>
      </c>
      <c r="AH519">
        <f>'Domestic 2023'!F518</f>
        <v>12575</v>
      </c>
      <c r="BJ519" t="str">
        <f t="shared" si="94"/>
        <v>Music Box Films</v>
      </c>
      <c r="BK519">
        <f t="shared" si="95"/>
        <v>55046</v>
      </c>
      <c r="BM519" t="str">
        <f t="shared" si="96"/>
        <v>IFC Films</v>
      </c>
      <c r="BN519">
        <f t="shared" si="97"/>
        <v>57288</v>
      </c>
      <c r="BP519" t="str">
        <f t="shared" si="98"/>
        <v>NBCUniversal (Comcast)</v>
      </c>
      <c r="BQ519">
        <f t="shared" si="99"/>
        <v>12575</v>
      </c>
    </row>
    <row r="520" spans="27:69" x14ac:dyDescent="0.2">
      <c r="AA520" t="str">
        <f>'Domestic 2025'!N520</f>
        <v>Kino Lorber</v>
      </c>
      <c r="AB520">
        <f>'Domestic 2025'!F520</f>
        <v>53912</v>
      </c>
      <c r="AD520" t="str">
        <f>'Domestic 2024'!J519</f>
        <v>Warner Bros.</v>
      </c>
      <c r="AE520">
        <f>'Domestic 2024'!F519</f>
        <v>57111</v>
      </c>
      <c r="AG520" t="str">
        <f>'Domestic 2023'!J519</f>
        <v>RLJ Entertainment</v>
      </c>
      <c r="AH520">
        <f>'Domestic 2023'!F519</f>
        <v>11990</v>
      </c>
      <c r="BJ520" t="str">
        <f t="shared" si="94"/>
        <v>Kino Lorber</v>
      </c>
      <c r="BK520">
        <f t="shared" si="95"/>
        <v>53912</v>
      </c>
      <c r="BM520" t="str">
        <f t="shared" si="96"/>
        <v>Warner Bros. Discovery</v>
      </c>
      <c r="BN520">
        <f t="shared" si="97"/>
        <v>57111</v>
      </c>
      <c r="BP520" t="str">
        <f t="shared" si="98"/>
        <v>RLJ Entertainment</v>
      </c>
      <c r="BQ520">
        <f t="shared" si="99"/>
        <v>11990</v>
      </c>
    </row>
    <row r="521" spans="27:69" x14ac:dyDescent="0.2">
      <c r="AA521" t="str">
        <f>'Domestic 2025'!N521</f>
        <v>MUBI</v>
      </c>
      <c r="AB521">
        <f>'Domestic 2025'!F521</f>
        <v>53804</v>
      </c>
      <c r="AD521" t="str">
        <f>'Domestic 2024'!J520</f>
        <v>Warner Bros.</v>
      </c>
      <c r="AE521">
        <f>'Domestic 2024'!F520</f>
        <v>56540</v>
      </c>
      <c r="AG521" t="str">
        <f>'Domestic 2023'!J520</f>
        <v>Film Movement</v>
      </c>
      <c r="AH521">
        <f>'Domestic 2023'!F520</f>
        <v>11770</v>
      </c>
      <c r="BJ521" t="str">
        <f t="shared" si="94"/>
        <v>MUBI</v>
      </c>
      <c r="BK521">
        <f t="shared" si="95"/>
        <v>53804</v>
      </c>
      <c r="BM521" t="str">
        <f t="shared" si="96"/>
        <v>Warner Bros. Discovery</v>
      </c>
      <c r="BN521">
        <f t="shared" si="97"/>
        <v>56540</v>
      </c>
      <c r="BP521" t="str">
        <f t="shared" si="98"/>
        <v>Film Movement</v>
      </c>
      <c r="BQ521">
        <f t="shared" si="99"/>
        <v>11770</v>
      </c>
    </row>
    <row r="522" spans="27:69" x14ac:dyDescent="0.2">
      <c r="AA522" t="str">
        <f>'Domestic 2025'!N522</f>
        <v>Circle Collective</v>
      </c>
      <c r="AB522">
        <f>'Domestic 2025'!F522</f>
        <v>53478</v>
      </c>
      <c r="AD522" t="str">
        <f>'Domestic 2024'!J521</f>
        <v>Zipporah</v>
      </c>
      <c r="AE522">
        <f>'Domestic 2024'!F521</f>
        <v>56443</v>
      </c>
      <c r="AG522" t="str">
        <f>'Domestic 2023'!J521</f>
        <v>Fathom Events</v>
      </c>
      <c r="AH522">
        <f>'Domestic 2023'!F521</f>
        <v>11716</v>
      </c>
      <c r="BJ522" t="str">
        <f t="shared" si="94"/>
        <v>Circle Collective</v>
      </c>
      <c r="BK522">
        <f t="shared" si="95"/>
        <v>53478</v>
      </c>
      <c r="BM522" t="str">
        <f t="shared" si="96"/>
        <v>Zipporah</v>
      </c>
      <c r="BN522">
        <f t="shared" si="97"/>
        <v>56443</v>
      </c>
      <c r="BP522" t="str">
        <f t="shared" si="98"/>
        <v>Fathom Events</v>
      </c>
      <c r="BQ522">
        <f t="shared" si="99"/>
        <v>11716</v>
      </c>
    </row>
    <row r="523" spans="27:69" x14ac:dyDescent="0.2">
      <c r="AA523" t="str">
        <f>'Domestic 2025'!N523</f>
        <v>Kino Lorber</v>
      </c>
      <c r="AB523">
        <f>'Domestic 2025'!F523</f>
        <v>52104</v>
      </c>
      <c r="AD523" t="str">
        <f>'Domestic 2024'!J522</f>
        <v>Area 23a</v>
      </c>
      <c r="AE523">
        <f>'Domestic 2024'!F522</f>
        <v>54178</v>
      </c>
      <c r="AG523" t="str">
        <f>'Domestic 2023'!J522</f>
        <v>Rialto Pictures</v>
      </c>
      <c r="AH523">
        <f>'Domestic 2023'!F522</f>
        <v>10955</v>
      </c>
      <c r="BJ523" t="str">
        <f t="shared" si="94"/>
        <v>Kino Lorber</v>
      </c>
      <c r="BK523">
        <f t="shared" si="95"/>
        <v>52104</v>
      </c>
      <c r="BM523" t="str">
        <f t="shared" si="96"/>
        <v>Area 23a</v>
      </c>
      <c r="BN523">
        <f t="shared" si="97"/>
        <v>54178</v>
      </c>
      <c r="BP523" t="str">
        <f t="shared" si="98"/>
        <v>Rialto Pictures</v>
      </c>
      <c r="BQ523">
        <f t="shared" si="99"/>
        <v>10955</v>
      </c>
    </row>
    <row r="524" spans="27:69" x14ac:dyDescent="0.2">
      <c r="AA524" t="str">
        <f>'Domestic 2025'!N524</f>
        <v>Mongrel Media</v>
      </c>
      <c r="AB524">
        <f>'Domestic 2025'!F524</f>
        <v>51430</v>
      </c>
      <c r="AD524" t="str">
        <f>'Domestic 2024'!J523</f>
        <v>Fathom Events</v>
      </c>
      <c r="AE524">
        <f>'Domestic 2024'!F523</f>
        <v>53879</v>
      </c>
      <c r="AG524" t="str">
        <f>'Domestic 2023'!J523</f>
        <v>Other</v>
      </c>
      <c r="AH524">
        <f>'Domestic 2023'!F523</f>
        <v>10514</v>
      </c>
      <c r="BJ524" t="str">
        <f t="shared" si="94"/>
        <v>Mongrel Media</v>
      </c>
      <c r="BK524">
        <f t="shared" si="95"/>
        <v>51430</v>
      </c>
      <c r="BM524" t="str">
        <f t="shared" si="96"/>
        <v>Fathom Events</v>
      </c>
      <c r="BN524">
        <f t="shared" si="97"/>
        <v>53879</v>
      </c>
      <c r="BP524" t="str">
        <f t="shared" si="98"/>
        <v>Other</v>
      </c>
      <c r="BQ524">
        <f t="shared" si="99"/>
        <v>10514</v>
      </c>
    </row>
    <row r="525" spans="27:69" x14ac:dyDescent="0.2">
      <c r="AA525" t="str">
        <f>'Domestic 2025'!N525</f>
        <v>Magnolia Pictures</v>
      </c>
      <c r="AB525">
        <f>'Domestic 2025'!F525</f>
        <v>51047</v>
      </c>
      <c r="AD525" t="str">
        <f>'Domestic 2024'!J524</f>
        <v>Neon</v>
      </c>
      <c r="AE525">
        <f>'Domestic 2024'!F524</f>
        <v>52897</v>
      </c>
      <c r="AG525" t="str">
        <f>'Domestic 2023'!J524</f>
        <v>Yellow Veil Pictu…</v>
      </c>
      <c r="AH525">
        <f>'Domestic 2023'!F524</f>
        <v>10500</v>
      </c>
      <c r="BJ525" t="str">
        <f t="shared" si="94"/>
        <v>Magnolia Pictures</v>
      </c>
      <c r="BK525">
        <f t="shared" si="95"/>
        <v>51047</v>
      </c>
      <c r="BM525" t="str">
        <f t="shared" si="96"/>
        <v>Neon</v>
      </c>
      <c r="BN525">
        <f t="shared" si="97"/>
        <v>52897</v>
      </c>
      <c r="BP525" t="str">
        <f t="shared" si="98"/>
        <v>Yellow Veil Pictu…</v>
      </c>
      <c r="BQ525">
        <f t="shared" si="99"/>
        <v>10500</v>
      </c>
    </row>
    <row r="526" spans="27:69" x14ac:dyDescent="0.2">
      <c r="AA526" t="str">
        <f>'Domestic 2025'!N526</f>
        <v>Metrograph Pictur…</v>
      </c>
      <c r="AB526">
        <f>'Domestic 2025'!F526</f>
        <v>49660</v>
      </c>
      <c r="AD526" t="str">
        <f>'Domestic 2024'!J525</f>
        <v>Warner Bros.</v>
      </c>
      <c r="AE526">
        <f>'Domestic 2024'!F525</f>
        <v>52881</v>
      </c>
      <c r="AG526" t="str">
        <f>'Domestic 2023'!J525</f>
        <v>IFC Films</v>
      </c>
      <c r="AH526">
        <f>'Domestic 2023'!F525</f>
        <v>10454</v>
      </c>
      <c r="BJ526" t="str">
        <f t="shared" si="94"/>
        <v>Metrograph Pictur…</v>
      </c>
      <c r="BK526">
        <f t="shared" si="95"/>
        <v>49660</v>
      </c>
      <c r="BM526" t="str">
        <f t="shared" si="96"/>
        <v>Warner Bros. Discovery</v>
      </c>
      <c r="BN526">
        <f t="shared" si="97"/>
        <v>52881</v>
      </c>
      <c r="BP526" t="str">
        <f t="shared" si="98"/>
        <v>IFC Films</v>
      </c>
      <c r="BQ526">
        <f t="shared" si="99"/>
        <v>10454</v>
      </c>
    </row>
    <row r="527" spans="27:69" x14ac:dyDescent="0.2">
      <c r="AA527" t="str">
        <f>'Domestic 2025'!N527</f>
        <v>Well Go USA</v>
      </c>
      <c r="AB527">
        <f>'Domestic 2025'!F527</f>
        <v>49449</v>
      </c>
      <c r="AD527" t="str">
        <f>'Domestic 2024'!J526</f>
        <v>Oscilloscope Pict…</v>
      </c>
      <c r="AE527">
        <f>'Domestic 2024'!F526</f>
        <v>52247</v>
      </c>
      <c r="AG527" t="str">
        <f>'Domestic 2023'!J526</f>
        <v>IFC Films</v>
      </c>
      <c r="AH527">
        <f>'Domestic 2023'!F526</f>
        <v>10033</v>
      </c>
      <c r="BJ527" t="str">
        <f t="shared" si="94"/>
        <v>Well Go USA</v>
      </c>
      <c r="BK527">
        <f t="shared" si="95"/>
        <v>49449</v>
      </c>
      <c r="BM527" t="str">
        <f t="shared" si="96"/>
        <v>Oscilloscope Pict…</v>
      </c>
      <c r="BN527">
        <f t="shared" si="97"/>
        <v>52247</v>
      </c>
      <c r="BP527" t="str">
        <f t="shared" si="98"/>
        <v>IFC Films</v>
      </c>
      <c r="BQ527">
        <f t="shared" si="99"/>
        <v>10033</v>
      </c>
    </row>
    <row r="528" spans="27:69" x14ac:dyDescent="0.2">
      <c r="AA528" t="str">
        <f>'Domestic 2025'!N528</f>
        <v>Briarcliff Entert…</v>
      </c>
      <c r="AB528">
        <f>'Domestic 2025'!F528</f>
        <v>48899</v>
      </c>
      <c r="AD528" t="str">
        <f>'Domestic 2024'!J527</f>
        <v>Warner Bros.</v>
      </c>
      <c r="AE528">
        <f>'Domestic 2024'!F527</f>
        <v>51923</v>
      </c>
      <c r="AG528" t="str">
        <f>'Domestic 2023'!J527</f>
        <v>Kino Lorber</v>
      </c>
      <c r="AH528">
        <f>'Domestic 2023'!F527</f>
        <v>9184</v>
      </c>
      <c r="BJ528" t="str">
        <f t="shared" si="94"/>
        <v>Briarcliff Entertainment</v>
      </c>
      <c r="BK528">
        <f t="shared" si="95"/>
        <v>48899</v>
      </c>
      <c r="BM528" t="str">
        <f t="shared" si="96"/>
        <v>Warner Bros. Discovery</v>
      </c>
      <c r="BN528">
        <f t="shared" si="97"/>
        <v>51923</v>
      </c>
      <c r="BP528" t="str">
        <f t="shared" si="98"/>
        <v>Kino Lorber</v>
      </c>
      <c r="BQ528">
        <f t="shared" si="99"/>
        <v>9184</v>
      </c>
    </row>
    <row r="529" spans="27:69" x14ac:dyDescent="0.2">
      <c r="AA529" t="str">
        <f>'Domestic 2025'!N529</f>
        <v>Area 23a</v>
      </c>
      <c r="AB529">
        <f>'Domestic 2025'!F529</f>
        <v>48417</v>
      </c>
      <c r="AD529" t="str">
        <f>'Domestic 2024'!J528</f>
        <v>Well Go USA</v>
      </c>
      <c r="AE529">
        <f>'Domestic 2024'!F528</f>
        <v>51860</v>
      </c>
      <c r="AG529" t="str">
        <f>'Domestic 2023'!J528</f>
        <v>Kino Lorber</v>
      </c>
      <c r="AH529">
        <f>'Domestic 2023'!F528</f>
        <v>8655</v>
      </c>
      <c r="BJ529" t="str">
        <f t="shared" si="94"/>
        <v>Area 23a</v>
      </c>
      <c r="BK529">
        <f t="shared" si="95"/>
        <v>48417</v>
      </c>
      <c r="BM529" t="str">
        <f t="shared" si="96"/>
        <v>Well Go USA</v>
      </c>
      <c r="BN529">
        <f t="shared" si="97"/>
        <v>51860</v>
      </c>
      <c r="BP529" t="str">
        <f t="shared" si="98"/>
        <v>Kino Lorber</v>
      </c>
      <c r="BQ529">
        <f t="shared" si="99"/>
        <v>8655</v>
      </c>
    </row>
    <row r="530" spans="27:69" x14ac:dyDescent="0.2">
      <c r="AA530" t="str">
        <f>'Domestic 2025'!N530</f>
        <v>Sony Pictures</v>
      </c>
      <c r="AB530">
        <f>'Domestic 2025'!F530</f>
        <v>48126</v>
      </c>
      <c r="AD530" t="str">
        <f>'Domestic 2024'!J529</f>
        <v>Warner Bros.</v>
      </c>
      <c r="AE530">
        <f>'Domestic 2024'!F529</f>
        <v>51491</v>
      </c>
      <c r="AG530" t="str">
        <f>'Domestic 2023'!J529</f>
        <v>Kino Lorber</v>
      </c>
      <c r="AH530">
        <f>'Domestic 2023'!F529</f>
        <v>8630</v>
      </c>
      <c r="BJ530" t="str">
        <f t="shared" si="94"/>
        <v>Sony Pictures Entertainment</v>
      </c>
      <c r="BK530">
        <f t="shared" si="95"/>
        <v>48126</v>
      </c>
      <c r="BM530" t="str">
        <f t="shared" si="96"/>
        <v>Warner Bros. Discovery</v>
      </c>
      <c r="BN530">
        <f t="shared" si="97"/>
        <v>51491</v>
      </c>
      <c r="BP530" t="str">
        <f t="shared" si="98"/>
        <v>Kino Lorber</v>
      </c>
      <c r="BQ530">
        <f t="shared" si="99"/>
        <v>8630</v>
      </c>
    </row>
    <row r="531" spans="27:69" x14ac:dyDescent="0.2">
      <c r="AA531" t="str">
        <f>'Domestic 2025'!N531</f>
        <v>Greenwich</v>
      </c>
      <c r="AB531">
        <f>'Domestic 2025'!F531</f>
        <v>47749</v>
      </c>
      <c r="AD531" t="str">
        <f>'Domestic 2024'!J530</f>
        <v>8 Above</v>
      </c>
      <c r="AE531">
        <f>'Domestic 2024'!F530</f>
        <v>50696</v>
      </c>
      <c r="AG531" t="str">
        <f>'Domestic 2023'!J530</f>
        <v>Utopia</v>
      </c>
      <c r="AH531">
        <f>'Domestic 2023'!F530</f>
        <v>8572</v>
      </c>
      <c r="BJ531" t="str">
        <f t="shared" si="94"/>
        <v>Greenwich</v>
      </c>
      <c r="BK531">
        <f t="shared" si="95"/>
        <v>47749</v>
      </c>
      <c r="BM531" t="str">
        <f t="shared" si="96"/>
        <v>8 Above</v>
      </c>
      <c r="BN531">
        <f t="shared" si="97"/>
        <v>50696</v>
      </c>
      <c r="BP531" t="str">
        <f t="shared" si="98"/>
        <v>Utopia</v>
      </c>
      <c r="BQ531">
        <f t="shared" si="99"/>
        <v>8572</v>
      </c>
    </row>
    <row r="532" spans="27:69" x14ac:dyDescent="0.2">
      <c r="AA532" t="str">
        <f>'Domestic 2025'!N532</f>
        <v>Roadside Attracti…</v>
      </c>
      <c r="AB532">
        <f>'Domestic 2025'!F532</f>
        <v>47394</v>
      </c>
      <c r="AD532" t="str">
        <f>'Domestic 2024'!J531</f>
        <v>Music Box Films</v>
      </c>
      <c r="AE532">
        <f>'Domestic 2024'!F531</f>
        <v>50360</v>
      </c>
      <c r="AG532" t="str">
        <f>'Domestic 2023'!J531</f>
        <v>Picturehouse</v>
      </c>
      <c r="AH532">
        <f>'Domestic 2023'!F531</f>
        <v>8448</v>
      </c>
      <c r="BJ532" t="str">
        <f t="shared" si="94"/>
        <v>Roadside Attractions</v>
      </c>
      <c r="BK532">
        <f t="shared" si="95"/>
        <v>47394</v>
      </c>
      <c r="BM532" t="str">
        <f t="shared" si="96"/>
        <v>Music Box Films</v>
      </c>
      <c r="BN532">
        <f t="shared" si="97"/>
        <v>50360</v>
      </c>
      <c r="BP532" t="str">
        <f t="shared" si="98"/>
        <v>Picturehouse</v>
      </c>
      <c r="BQ532">
        <f t="shared" si="99"/>
        <v>8448</v>
      </c>
    </row>
    <row r="533" spans="27:69" x14ac:dyDescent="0.2">
      <c r="AA533" t="str">
        <f>'Domestic 2025'!N533</f>
        <v>Oscilloscope Pict…</v>
      </c>
      <c r="AB533">
        <f>'Domestic 2025'!F533</f>
        <v>47086</v>
      </c>
      <c r="AD533" t="str">
        <f>'Domestic 2024'!J532</f>
        <v>Magnet Releasing</v>
      </c>
      <c r="AE533">
        <f>'Domestic 2024'!F532</f>
        <v>50320</v>
      </c>
      <c r="AG533" t="str">
        <f>'Domestic 2023'!J532</f>
        <v>Indican Pictures</v>
      </c>
      <c r="AH533">
        <f>'Domestic 2023'!F532</f>
        <v>8288</v>
      </c>
      <c r="BJ533" t="str">
        <f t="shared" si="94"/>
        <v>Oscilloscope Pict…</v>
      </c>
      <c r="BK533">
        <f t="shared" si="95"/>
        <v>47086</v>
      </c>
      <c r="BM533" t="str">
        <f t="shared" si="96"/>
        <v>Magnet Releasing</v>
      </c>
      <c r="BN533">
        <f t="shared" si="97"/>
        <v>50320</v>
      </c>
      <c r="BP533" t="str">
        <f t="shared" si="98"/>
        <v>Indican Pictures</v>
      </c>
      <c r="BQ533">
        <f t="shared" si="99"/>
        <v>8288</v>
      </c>
    </row>
    <row r="534" spans="27:69" x14ac:dyDescent="0.2">
      <c r="AA534" t="str">
        <f>'Domestic 2025'!N534</f>
        <v>Indican Pictures</v>
      </c>
      <c r="AB534">
        <f>'Domestic 2025'!F534</f>
        <v>46815</v>
      </c>
      <c r="AD534" t="str">
        <f>'Domestic 2024'!J533</f>
        <v>Yellow Veil Pictu…</v>
      </c>
      <c r="AE534">
        <f>'Domestic 2024'!F533</f>
        <v>49704</v>
      </c>
      <c r="AG534" t="str">
        <f>'Domestic 2023'!J533</f>
        <v>Indican Pictures</v>
      </c>
      <c r="AH534">
        <f>'Domestic 2023'!F533</f>
        <v>8086</v>
      </c>
      <c r="BJ534" t="str">
        <f t="shared" si="94"/>
        <v>Indican Pictures</v>
      </c>
      <c r="BK534">
        <f t="shared" si="95"/>
        <v>46815</v>
      </c>
      <c r="BM534" t="str">
        <f t="shared" si="96"/>
        <v>Yellow Veil Pictu…</v>
      </c>
      <c r="BN534">
        <f t="shared" si="97"/>
        <v>49704</v>
      </c>
      <c r="BP534" t="str">
        <f t="shared" si="98"/>
        <v>Indican Pictures</v>
      </c>
      <c r="BQ534">
        <f t="shared" si="99"/>
        <v>8086</v>
      </c>
    </row>
    <row r="535" spans="27:69" x14ac:dyDescent="0.2">
      <c r="AA535" t="str">
        <f>'Domestic 2025'!N535</f>
        <v>Orion Pictures</v>
      </c>
      <c r="AB535">
        <f>'Domestic 2025'!F535</f>
        <v>46810</v>
      </c>
      <c r="AD535" t="str">
        <f>'Domestic 2024'!J534</f>
        <v>MUBI</v>
      </c>
      <c r="AE535">
        <f>'Domestic 2024'!F534</f>
        <v>49624</v>
      </c>
      <c r="AG535" t="str">
        <f>'Domestic 2023'!J534</f>
        <v>Greenwich</v>
      </c>
      <c r="AH535">
        <f>'Domestic 2023'!F534</f>
        <v>7971</v>
      </c>
      <c r="BJ535" t="str">
        <f t="shared" si="94"/>
        <v>Amazon MGM Studios</v>
      </c>
      <c r="BK535">
        <f t="shared" si="95"/>
        <v>46810</v>
      </c>
      <c r="BM535" t="str">
        <f t="shared" si="96"/>
        <v>MUBI</v>
      </c>
      <c r="BN535">
        <f t="shared" si="97"/>
        <v>49624</v>
      </c>
      <c r="BP535" t="str">
        <f t="shared" si="98"/>
        <v>Greenwich</v>
      </c>
      <c r="BQ535">
        <f t="shared" si="99"/>
        <v>7971</v>
      </c>
    </row>
    <row r="536" spans="27:69" x14ac:dyDescent="0.2">
      <c r="AA536" t="str">
        <f>'Domestic 2025'!N536</f>
        <v>Janus Films</v>
      </c>
      <c r="AB536">
        <f>'Domestic 2025'!F536</f>
        <v>46160</v>
      </c>
      <c r="AD536" t="str">
        <f>'Domestic 2024'!J535</f>
        <v>Kino Lorber</v>
      </c>
      <c r="AE536">
        <f>'Domestic 2024'!F535</f>
        <v>49503</v>
      </c>
      <c r="AG536" t="str">
        <f>'Domestic 2023'!J535</f>
        <v>Kino Lorber</v>
      </c>
      <c r="AH536">
        <f>'Domestic 2023'!F535</f>
        <v>7966</v>
      </c>
      <c r="BJ536" t="str">
        <f t="shared" si="94"/>
        <v>Janus Films</v>
      </c>
      <c r="BK536">
        <f t="shared" si="95"/>
        <v>46160</v>
      </c>
      <c r="BM536" t="str">
        <f t="shared" si="96"/>
        <v>Kino Lorber</v>
      </c>
      <c r="BN536">
        <f t="shared" si="97"/>
        <v>49503</v>
      </c>
      <c r="BP536" t="str">
        <f t="shared" si="98"/>
        <v>Kino Lorber</v>
      </c>
      <c r="BQ536">
        <f t="shared" si="99"/>
        <v>7966</v>
      </c>
    </row>
    <row r="537" spans="27:69" x14ac:dyDescent="0.2">
      <c r="AA537" t="str">
        <f>'Domestic 2025'!N537</f>
        <v>IFC Films</v>
      </c>
      <c r="AB537">
        <f>'Domestic 2025'!F537</f>
        <v>45868</v>
      </c>
      <c r="AD537" t="str">
        <f>'Domestic 2024'!J536</f>
        <v>MUBI</v>
      </c>
      <c r="AE537">
        <f>'Domestic 2024'!F536</f>
        <v>48849</v>
      </c>
      <c r="AG537" t="str">
        <f>'Domestic 2023'!J536</f>
        <v>Other</v>
      </c>
      <c r="AH537">
        <f>'Domestic 2023'!F536</f>
        <v>7920</v>
      </c>
      <c r="BJ537" t="str">
        <f t="shared" si="94"/>
        <v>IFC Films</v>
      </c>
      <c r="BK537">
        <f t="shared" si="95"/>
        <v>45868</v>
      </c>
      <c r="BM537" t="str">
        <f t="shared" si="96"/>
        <v>MUBI</v>
      </c>
      <c r="BN537">
        <f t="shared" si="97"/>
        <v>48849</v>
      </c>
      <c r="BP537" t="str">
        <f t="shared" si="98"/>
        <v>Other</v>
      </c>
      <c r="BQ537">
        <f t="shared" si="99"/>
        <v>7920</v>
      </c>
    </row>
    <row r="538" spans="27:69" x14ac:dyDescent="0.2">
      <c r="AA538" t="str">
        <f>'Domestic 2025'!N538</f>
        <v>Neon</v>
      </c>
      <c r="AB538">
        <f>'Domestic 2025'!F538</f>
        <v>45268</v>
      </c>
      <c r="AD538" t="str">
        <f>'Domestic 2024'!J537</f>
        <v>Level Ground Prod…</v>
      </c>
      <c r="AE538">
        <f>'Domestic 2024'!F537</f>
        <v>47883</v>
      </c>
      <c r="AG538" t="str">
        <f>'Domestic 2023'!J537</f>
        <v>Janus Films</v>
      </c>
      <c r="AH538">
        <f>'Domestic 2023'!F537</f>
        <v>7826</v>
      </c>
      <c r="BJ538" t="str">
        <f t="shared" si="94"/>
        <v>Neon</v>
      </c>
      <c r="BK538">
        <f t="shared" si="95"/>
        <v>45268</v>
      </c>
      <c r="BM538" t="str">
        <f t="shared" si="96"/>
        <v>Level Ground Prod…</v>
      </c>
      <c r="BN538">
        <f t="shared" si="97"/>
        <v>47883</v>
      </c>
      <c r="BP538" t="str">
        <f t="shared" si="98"/>
        <v>Janus Films</v>
      </c>
      <c r="BQ538">
        <f t="shared" si="99"/>
        <v>7826</v>
      </c>
    </row>
    <row r="539" spans="27:69" x14ac:dyDescent="0.2">
      <c r="AA539" t="str">
        <f>'Domestic 2025'!N539</f>
        <v>Warner Bros.</v>
      </c>
      <c r="AB539">
        <f>'Domestic 2025'!F539</f>
        <v>45103</v>
      </c>
      <c r="AD539" t="str">
        <f>'Domestic 2024'!J538</f>
        <v>Oscilloscope Pict…</v>
      </c>
      <c r="AE539">
        <f>'Domestic 2024'!F538</f>
        <v>46937</v>
      </c>
      <c r="AG539" t="str">
        <f>'Domestic 2023'!J538</f>
        <v>RLJ Entertainment</v>
      </c>
      <c r="AH539">
        <f>'Domestic 2023'!F538</f>
        <v>7807</v>
      </c>
      <c r="BJ539" t="str">
        <f t="shared" si="94"/>
        <v>Warner Bros. Discovery</v>
      </c>
      <c r="BK539">
        <f t="shared" si="95"/>
        <v>45103</v>
      </c>
      <c r="BM539" t="str">
        <f t="shared" si="96"/>
        <v>Oscilloscope Pict…</v>
      </c>
      <c r="BN539">
        <f t="shared" si="97"/>
        <v>46937</v>
      </c>
      <c r="BP539" t="str">
        <f t="shared" si="98"/>
        <v>RLJ Entertainment</v>
      </c>
      <c r="BQ539">
        <f t="shared" si="99"/>
        <v>7807</v>
      </c>
    </row>
    <row r="540" spans="27:69" x14ac:dyDescent="0.2">
      <c r="AA540" t="str">
        <f>'Domestic 2025'!N540</f>
        <v>Kino Lorber</v>
      </c>
      <c r="AB540">
        <f>'Domestic 2025'!F540</f>
        <v>45047</v>
      </c>
      <c r="AD540" t="str">
        <f>'Domestic 2024'!J539</f>
        <v>Purdie Distributi…</v>
      </c>
      <c r="AE540">
        <f>'Domestic 2024'!F539</f>
        <v>46002</v>
      </c>
      <c r="AG540" t="str">
        <f>'Domestic 2023'!J539</f>
        <v>Rialto Pictures</v>
      </c>
      <c r="AH540">
        <f>'Domestic 2023'!F539</f>
        <v>7660</v>
      </c>
      <c r="BJ540" t="str">
        <f t="shared" si="94"/>
        <v>Kino Lorber</v>
      </c>
      <c r="BK540">
        <f t="shared" si="95"/>
        <v>45047</v>
      </c>
      <c r="BM540" t="str">
        <f t="shared" si="96"/>
        <v>Purdie Distributi…</v>
      </c>
      <c r="BN540">
        <f t="shared" si="97"/>
        <v>46002</v>
      </c>
      <c r="BP540" t="str">
        <f t="shared" si="98"/>
        <v>Rialto Pictures</v>
      </c>
      <c r="BQ540">
        <f t="shared" si="99"/>
        <v>7660</v>
      </c>
    </row>
    <row r="541" spans="27:69" x14ac:dyDescent="0.2">
      <c r="AA541" t="str">
        <f>'Domestic 2025'!N541</f>
        <v>Warner Bros.</v>
      </c>
      <c r="AB541">
        <f>'Domestic 2025'!F541</f>
        <v>44544</v>
      </c>
      <c r="AD541" t="str">
        <f>'Domestic 2024'!J540</f>
        <v>Music Box Films</v>
      </c>
      <c r="AE541">
        <f>'Domestic 2024'!F540</f>
        <v>45971</v>
      </c>
      <c r="AG541" t="str">
        <f>'Domestic 2023'!J540</f>
        <v>Oscilloscope Pict…</v>
      </c>
      <c r="AH541">
        <f>'Domestic 2023'!F540</f>
        <v>7031</v>
      </c>
      <c r="BJ541" t="str">
        <f t="shared" si="94"/>
        <v>Warner Bros. Discovery</v>
      </c>
      <c r="BK541">
        <f t="shared" si="95"/>
        <v>44544</v>
      </c>
      <c r="BM541" t="str">
        <f t="shared" si="96"/>
        <v>Music Box Films</v>
      </c>
      <c r="BN541">
        <f t="shared" si="97"/>
        <v>45971</v>
      </c>
      <c r="BP541" t="str">
        <f t="shared" si="98"/>
        <v>Oscilloscope Pict…</v>
      </c>
      <c r="BQ541">
        <f t="shared" si="99"/>
        <v>7031</v>
      </c>
    </row>
    <row r="542" spans="27:69" x14ac:dyDescent="0.2">
      <c r="AA542" t="str">
        <f>'Domestic 2025'!N542</f>
        <v>Kino Lorber</v>
      </c>
      <c r="AB542">
        <f>'Domestic 2025'!F542</f>
        <v>44386</v>
      </c>
      <c r="AD542" t="str">
        <f>'Domestic 2024'!J541</f>
        <v>Blue Fox Entertai…</v>
      </c>
      <c r="AE542">
        <f>'Domestic 2024'!F541</f>
        <v>45860</v>
      </c>
      <c r="AG542" t="str">
        <f>'Domestic 2023'!J541</f>
        <v>Film Movement</v>
      </c>
      <c r="AH542">
        <f>'Domestic 2023'!F541</f>
        <v>6902</v>
      </c>
      <c r="BJ542" t="str">
        <f t="shared" si="94"/>
        <v>Kino Lorber</v>
      </c>
      <c r="BK542">
        <f t="shared" si="95"/>
        <v>44386</v>
      </c>
      <c r="BM542" t="str">
        <f t="shared" si="96"/>
        <v>Blue Fox Entertainment</v>
      </c>
      <c r="BN542">
        <f t="shared" si="97"/>
        <v>45860</v>
      </c>
      <c r="BP542" t="str">
        <f t="shared" si="98"/>
        <v>Film Movement</v>
      </c>
      <c r="BQ542">
        <f t="shared" si="99"/>
        <v>6902</v>
      </c>
    </row>
    <row r="543" spans="27:69" x14ac:dyDescent="0.2">
      <c r="AA543" t="str">
        <f>'Domestic 2025'!N543</f>
        <v>IFC Entertainment…</v>
      </c>
      <c r="AB543">
        <f>'Domestic 2025'!F543</f>
        <v>43616</v>
      </c>
      <c r="AD543" t="str">
        <f>'Domestic 2024'!J542</f>
        <v>Paramount Pictures</v>
      </c>
      <c r="AE543">
        <f>'Domestic 2024'!F542</f>
        <v>45711</v>
      </c>
      <c r="AG543" t="str">
        <f>'Domestic 2023'!J542</f>
        <v>Mongrel Media</v>
      </c>
      <c r="AH543">
        <f>'Domestic 2023'!F542</f>
        <v>6863</v>
      </c>
      <c r="BJ543" t="str">
        <f t="shared" si="94"/>
        <v>IFC Entertainment</v>
      </c>
      <c r="BK543">
        <f t="shared" si="95"/>
        <v>43616</v>
      </c>
      <c r="BM543" t="str">
        <f t="shared" si="96"/>
        <v>Paramount Skydance</v>
      </c>
      <c r="BN543">
        <f t="shared" si="97"/>
        <v>45711</v>
      </c>
      <c r="BP543" t="str">
        <f t="shared" si="98"/>
        <v>Mongrel Media</v>
      </c>
      <c r="BQ543">
        <f t="shared" si="99"/>
        <v>6863</v>
      </c>
    </row>
    <row r="544" spans="27:69" x14ac:dyDescent="0.2">
      <c r="AA544" t="str">
        <f>'Domestic 2025'!N544</f>
        <v>Amazon MGM Studios</v>
      </c>
      <c r="AB544">
        <f>'Domestic 2025'!F544</f>
        <v>43421</v>
      </c>
      <c r="AD544" t="str">
        <f>'Domestic 2024'!J543</f>
        <v>Music Box Films</v>
      </c>
      <c r="AE544">
        <f>'Domestic 2024'!F543</f>
        <v>45272</v>
      </c>
      <c r="AG544" t="str">
        <f>'Domestic 2023'!J543</f>
        <v>Oscilloscope Pict…</v>
      </c>
      <c r="AH544">
        <f>'Domestic 2023'!F543</f>
        <v>6623</v>
      </c>
      <c r="BJ544" t="str">
        <f t="shared" si="94"/>
        <v>Amazon MGM Studios</v>
      </c>
      <c r="BK544">
        <f t="shared" si="95"/>
        <v>43421</v>
      </c>
      <c r="BM544" t="str">
        <f t="shared" si="96"/>
        <v>Music Box Films</v>
      </c>
      <c r="BN544">
        <f t="shared" si="97"/>
        <v>45272</v>
      </c>
      <c r="BP544" t="str">
        <f t="shared" si="98"/>
        <v>Oscilloscope Pict…</v>
      </c>
      <c r="BQ544">
        <f t="shared" si="99"/>
        <v>6623</v>
      </c>
    </row>
    <row r="545" spans="27:69" x14ac:dyDescent="0.2">
      <c r="AA545" t="str">
        <f>'Domestic 2025'!N545</f>
        <v>Samuel Goldwyn Fi…</v>
      </c>
      <c r="AB545">
        <f>'Domestic 2025'!F545</f>
        <v>43089</v>
      </c>
      <c r="AD545" t="str">
        <f>'Domestic 2024'!J544</f>
        <v>IFC Films</v>
      </c>
      <c r="AE545">
        <f>'Domestic 2024'!F544</f>
        <v>44509</v>
      </c>
      <c r="AG545" t="str">
        <f>'Domestic 2023'!J544</f>
        <v>Cohen Media Group</v>
      </c>
      <c r="AH545">
        <f>'Domestic 2023'!F544</f>
        <v>6360</v>
      </c>
      <c r="BJ545" t="str">
        <f t="shared" si="94"/>
        <v>Samuel Goldwyn Fi…</v>
      </c>
      <c r="BK545">
        <f t="shared" si="95"/>
        <v>43089</v>
      </c>
      <c r="BM545" t="str">
        <f t="shared" si="96"/>
        <v>IFC Films</v>
      </c>
      <c r="BN545">
        <f t="shared" si="97"/>
        <v>44509</v>
      </c>
      <c r="BP545" t="str">
        <f t="shared" si="98"/>
        <v>Cohen Media Group</v>
      </c>
      <c r="BQ545">
        <f t="shared" si="99"/>
        <v>6360</v>
      </c>
    </row>
    <row r="546" spans="27:69" x14ac:dyDescent="0.2">
      <c r="AA546" t="str">
        <f>'Domestic 2025'!N546</f>
        <v>Neon</v>
      </c>
      <c r="AB546">
        <f>'Domestic 2025'!F546</f>
        <v>42753</v>
      </c>
      <c r="AD546" t="str">
        <f>'Domestic 2024'!J545</f>
        <v>Janus Films</v>
      </c>
      <c r="AE546">
        <f>'Domestic 2024'!F545</f>
        <v>43686</v>
      </c>
      <c r="AG546" t="str">
        <f>'Domestic 2023'!J545</f>
        <v>Greenwich</v>
      </c>
      <c r="AH546">
        <f>'Domestic 2023'!F545</f>
        <v>6095</v>
      </c>
      <c r="BJ546" t="str">
        <f t="shared" si="94"/>
        <v>Neon</v>
      </c>
      <c r="BK546">
        <f t="shared" si="95"/>
        <v>42753</v>
      </c>
      <c r="BM546" t="str">
        <f t="shared" si="96"/>
        <v>Janus Films</v>
      </c>
      <c r="BN546">
        <f t="shared" si="97"/>
        <v>43686</v>
      </c>
      <c r="BP546" t="str">
        <f t="shared" si="98"/>
        <v>Greenwich</v>
      </c>
      <c r="BQ546">
        <f t="shared" si="99"/>
        <v>6095</v>
      </c>
    </row>
    <row r="547" spans="27:69" x14ac:dyDescent="0.2">
      <c r="AA547" t="str">
        <f>'Domestic 2025'!N547</f>
        <v>Other</v>
      </c>
      <c r="AB547">
        <f>'Domestic 2025'!F547</f>
        <v>41818</v>
      </c>
      <c r="AD547" t="str">
        <f>'Domestic 2024'!J546</f>
        <v>Other</v>
      </c>
      <c r="AE547">
        <f>'Domestic 2024'!F546</f>
        <v>42778</v>
      </c>
      <c r="AG547" t="str">
        <f>'Domestic 2023'!J546</f>
        <v>Abramorama Films</v>
      </c>
      <c r="AH547">
        <f>'Domestic 2023'!F546</f>
        <v>6015</v>
      </c>
      <c r="BJ547" t="str">
        <f t="shared" si="94"/>
        <v>Other</v>
      </c>
      <c r="BK547">
        <f t="shared" si="95"/>
        <v>41818</v>
      </c>
      <c r="BM547" t="str">
        <f t="shared" si="96"/>
        <v>Other</v>
      </c>
      <c r="BN547">
        <f t="shared" si="97"/>
        <v>42778</v>
      </c>
      <c r="BP547" t="str">
        <f t="shared" si="98"/>
        <v>Abramorama Films</v>
      </c>
      <c r="BQ547">
        <f t="shared" si="99"/>
        <v>6015</v>
      </c>
    </row>
    <row r="548" spans="27:69" x14ac:dyDescent="0.2">
      <c r="AA548" t="str">
        <f>'Domestic 2025'!N548</f>
        <v>Hemdale</v>
      </c>
      <c r="AB548">
        <f>'Domestic 2025'!F548</f>
        <v>40724</v>
      </c>
      <c r="AD548" t="str">
        <f>'Domestic 2024'!J547</f>
        <v>Freestyle Releasi…</v>
      </c>
      <c r="AE548">
        <f>'Domestic 2024'!F547</f>
        <v>41443</v>
      </c>
      <c r="AG548" t="str">
        <f>'Domestic 2023'!J547</f>
        <v>Cohen Media Group</v>
      </c>
      <c r="AH548">
        <f>'Domestic 2023'!F547</f>
        <v>6000</v>
      </c>
      <c r="BJ548" t="str">
        <f t="shared" si="94"/>
        <v>Hemdale</v>
      </c>
      <c r="BK548">
        <f t="shared" si="95"/>
        <v>40724</v>
      </c>
      <c r="BM548" t="str">
        <f t="shared" si="96"/>
        <v>Freestyle Releasi…</v>
      </c>
      <c r="BN548">
        <f t="shared" si="97"/>
        <v>41443</v>
      </c>
      <c r="BP548" t="str">
        <f t="shared" si="98"/>
        <v>Cohen Media Group</v>
      </c>
      <c r="BQ548">
        <f t="shared" si="99"/>
        <v>6000</v>
      </c>
    </row>
    <row r="549" spans="27:69" x14ac:dyDescent="0.2">
      <c r="AA549" t="str">
        <f>'Domestic 2025'!N549</f>
        <v>Sony Pictures Cla…</v>
      </c>
      <c r="AB549">
        <f>'Domestic 2025'!F549</f>
        <v>40468</v>
      </c>
      <c r="AD549" t="str">
        <f>'Domestic 2024'!J548</f>
        <v>Magnolia Pictures</v>
      </c>
      <c r="AE549">
        <f>'Domestic 2024'!F548</f>
        <v>40269</v>
      </c>
      <c r="AG549" t="str">
        <f>'Domestic 2023'!J548</f>
        <v>IFC Films</v>
      </c>
      <c r="AH549">
        <f>'Domestic 2023'!F548</f>
        <v>5935</v>
      </c>
      <c r="BJ549" t="str">
        <f t="shared" si="94"/>
        <v>Sony Pictures Entertainment</v>
      </c>
      <c r="BK549">
        <f t="shared" si="95"/>
        <v>40468</v>
      </c>
      <c r="BM549" t="str">
        <f t="shared" si="96"/>
        <v>Magnolia Pictures</v>
      </c>
      <c r="BN549">
        <f t="shared" si="97"/>
        <v>40269</v>
      </c>
      <c r="BP549" t="str">
        <f t="shared" si="98"/>
        <v>IFC Films</v>
      </c>
      <c r="BQ549">
        <f t="shared" si="99"/>
        <v>5935</v>
      </c>
    </row>
    <row r="550" spans="27:69" x14ac:dyDescent="0.2">
      <c r="AA550" t="str">
        <f>'Domestic 2025'!N550</f>
        <v>Kino Lorber</v>
      </c>
      <c r="AB550">
        <f>'Domestic 2025'!F550</f>
        <v>39108</v>
      </c>
      <c r="AD550" t="str">
        <f>'Domestic 2024'!J549</f>
        <v>Well Go USA</v>
      </c>
      <c r="AE550">
        <f>'Domestic 2024'!F549</f>
        <v>40110</v>
      </c>
      <c r="AG550" t="str">
        <f>'Domestic 2023'!J549</f>
        <v>IFC Films</v>
      </c>
      <c r="AH550">
        <f>'Domestic 2023'!F549</f>
        <v>5914</v>
      </c>
      <c r="BJ550" t="str">
        <f t="shared" si="94"/>
        <v>Kino Lorber</v>
      </c>
      <c r="BK550">
        <f t="shared" si="95"/>
        <v>39108</v>
      </c>
      <c r="BM550" t="str">
        <f t="shared" si="96"/>
        <v>Well Go USA</v>
      </c>
      <c r="BN550">
        <f t="shared" si="97"/>
        <v>40110</v>
      </c>
      <c r="BP550" t="str">
        <f t="shared" si="98"/>
        <v>IFC Films</v>
      </c>
      <c r="BQ550">
        <f t="shared" si="99"/>
        <v>5914</v>
      </c>
    </row>
    <row r="551" spans="27:69" x14ac:dyDescent="0.2">
      <c r="AA551" t="str">
        <f>'Domestic 2025'!N551</f>
        <v>Purdie Distributi…</v>
      </c>
      <c r="AB551">
        <f>'Domestic 2025'!F551</f>
        <v>38392</v>
      </c>
      <c r="AD551" t="str">
        <f>'Domestic 2024'!J550</f>
        <v>Music Box Films</v>
      </c>
      <c r="AE551">
        <f>'Domestic 2024'!F550</f>
        <v>39660</v>
      </c>
      <c r="AG551" t="str">
        <f>'Domestic 2023'!J550</f>
        <v>VMI Worldwide</v>
      </c>
      <c r="AH551">
        <f>'Domestic 2023'!F550</f>
        <v>5887</v>
      </c>
      <c r="BJ551" t="str">
        <f t="shared" si="94"/>
        <v>Purdie Distributi…</v>
      </c>
      <c r="BK551">
        <f t="shared" si="95"/>
        <v>38392</v>
      </c>
      <c r="BM551" t="str">
        <f t="shared" si="96"/>
        <v>Music Box Films</v>
      </c>
      <c r="BN551">
        <f t="shared" si="97"/>
        <v>39660</v>
      </c>
      <c r="BP551" t="str">
        <f t="shared" si="98"/>
        <v>VMI Worldwide</v>
      </c>
      <c r="BQ551">
        <f t="shared" si="99"/>
        <v>5887</v>
      </c>
    </row>
    <row r="552" spans="27:69" x14ac:dyDescent="0.2">
      <c r="AA552" t="str">
        <f>'Domestic 2025'!N552</f>
        <v>Strand Releasing</v>
      </c>
      <c r="AB552">
        <f>'Domestic 2025'!F552</f>
        <v>38207</v>
      </c>
      <c r="AD552" t="str">
        <f>'Domestic 2024'!J551</f>
        <v>Picturehouse</v>
      </c>
      <c r="AE552">
        <f>'Domestic 2024'!F551</f>
        <v>39083</v>
      </c>
      <c r="AG552" t="str">
        <f>'Domestic 2023'!J551</f>
        <v>Indican Pictures</v>
      </c>
      <c r="AH552">
        <f>'Domestic 2023'!F551</f>
        <v>5880</v>
      </c>
      <c r="BJ552" t="str">
        <f t="shared" si="94"/>
        <v>Strand Releasing</v>
      </c>
      <c r="BK552">
        <f t="shared" si="95"/>
        <v>38207</v>
      </c>
      <c r="BM552" t="str">
        <f t="shared" si="96"/>
        <v>Picturehouse</v>
      </c>
      <c r="BN552">
        <f t="shared" si="97"/>
        <v>39083</v>
      </c>
      <c r="BP552" t="str">
        <f t="shared" si="98"/>
        <v>Indican Pictures</v>
      </c>
      <c r="BQ552">
        <f t="shared" si="99"/>
        <v>5880</v>
      </c>
    </row>
    <row r="553" spans="27:69" x14ac:dyDescent="0.2">
      <c r="AA553" t="str">
        <f>'Domestic 2025'!N553</f>
        <v>Metrograph Pictur…</v>
      </c>
      <c r="AB553">
        <f>'Domestic 2025'!F553</f>
        <v>38156</v>
      </c>
      <c r="AD553" t="str">
        <f>'Domestic 2024'!J552</f>
        <v>Blue Fox Entertai…</v>
      </c>
      <c r="AE553">
        <f>'Domestic 2024'!F552</f>
        <v>38909</v>
      </c>
      <c r="AG553" t="str">
        <f>'Domestic 2023'!J552</f>
        <v>Music Box Films</v>
      </c>
      <c r="AH553">
        <f>'Domestic 2023'!F552</f>
        <v>5850</v>
      </c>
      <c r="BJ553" t="str">
        <f t="shared" si="94"/>
        <v>Metrograph Pictur…</v>
      </c>
      <c r="BK553">
        <f t="shared" si="95"/>
        <v>38156</v>
      </c>
      <c r="BM553" t="str">
        <f t="shared" si="96"/>
        <v>Blue Fox Entertainment</v>
      </c>
      <c r="BN553">
        <f t="shared" si="97"/>
        <v>38909</v>
      </c>
      <c r="BP553" t="str">
        <f t="shared" si="98"/>
        <v>Music Box Films</v>
      </c>
      <c r="BQ553">
        <f t="shared" si="99"/>
        <v>5850</v>
      </c>
    </row>
    <row r="554" spans="27:69" x14ac:dyDescent="0.2">
      <c r="AA554" t="str">
        <f>'Domestic 2025'!N554</f>
        <v>Other</v>
      </c>
      <c r="AB554">
        <f>'Domestic 2025'!F554</f>
        <v>37944</v>
      </c>
      <c r="AD554" t="str">
        <f>'Domestic 2024'!J553</f>
        <v>Kino Lorber</v>
      </c>
      <c r="AE554">
        <f>'Domestic 2024'!F553</f>
        <v>38814</v>
      </c>
      <c r="AG554" t="str">
        <f>'Domestic 2023'!J553</f>
        <v>Dark Sky Films</v>
      </c>
      <c r="AH554">
        <f>'Domestic 2023'!F553</f>
        <v>5729</v>
      </c>
      <c r="BJ554" t="str">
        <f t="shared" si="94"/>
        <v>Other</v>
      </c>
      <c r="BK554">
        <f t="shared" si="95"/>
        <v>37944</v>
      </c>
      <c r="BM554" t="str">
        <f t="shared" si="96"/>
        <v>Kino Lorber</v>
      </c>
      <c r="BN554">
        <f t="shared" si="97"/>
        <v>38814</v>
      </c>
      <c r="BP554" t="str">
        <f t="shared" si="98"/>
        <v>Dark Sky Films</v>
      </c>
      <c r="BQ554">
        <f t="shared" si="99"/>
        <v>5729</v>
      </c>
    </row>
    <row r="555" spans="27:69" x14ac:dyDescent="0.2">
      <c r="AA555" t="str">
        <f>'Domestic 2025'!N555</f>
        <v>My Teez Productio…</v>
      </c>
      <c r="AB555">
        <f>'Domestic 2025'!F555</f>
        <v>37729</v>
      </c>
      <c r="AD555" t="str">
        <f>'Domestic 2024'!J554</f>
        <v>Blue Fox Entertai…</v>
      </c>
      <c r="AE555">
        <f>'Domestic 2024'!F554</f>
        <v>38781</v>
      </c>
      <c r="AG555" t="str">
        <f>'Domestic 2023'!J554</f>
        <v>Indican Pictures</v>
      </c>
      <c r="AH555">
        <f>'Domestic 2023'!F554</f>
        <v>5628</v>
      </c>
      <c r="BJ555" t="str">
        <f t="shared" si="94"/>
        <v>My Teez Productio…</v>
      </c>
      <c r="BK555">
        <f t="shared" si="95"/>
        <v>37729</v>
      </c>
      <c r="BM555" t="str">
        <f t="shared" si="96"/>
        <v>Blue Fox Entertainment</v>
      </c>
      <c r="BN555">
        <f t="shared" si="97"/>
        <v>38781</v>
      </c>
      <c r="BP555" t="str">
        <f t="shared" si="98"/>
        <v>Indican Pictures</v>
      </c>
      <c r="BQ555">
        <f t="shared" si="99"/>
        <v>5628</v>
      </c>
    </row>
    <row r="556" spans="27:69" x14ac:dyDescent="0.2">
      <c r="AA556" t="str">
        <f>'Domestic 2025'!N556</f>
        <v>Sony Pictures</v>
      </c>
      <c r="AB556">
        <f>'Domestic 2025'!F556</f>
        <v>35821</v>
      </c>
      <c r="AD556" t="str">
        <f>'Domestic 2024'!J555</f>
        <v>Hannover House</v>
      </c>
      <c r="AE556">
        <f>'Domestic 2024'!F555</f>
        <v>38254</v>
      </c>
      <c r="AG556" t="str">
        <f>'Domestic 2023'!J555</f>
        <v>Greenwich</v>
      </c>
      <c r="AH556">
        <f>'Domestic 2023'!F555</f>
        <v>5500</v>
      </c>
      <c r="BJ556" t="str">
        <f t="shared" si="94"/>
        <v>Sony Pictures Entertainment</v>
      </c>
      <c r="BK556">
        <f t="shared" si="95"/>
        <v>35821</v>
      </c>
      <c r="BM556" t="str">
        <f t="shared" si="96"/>
        <v>Hannover House</v>
      </c>
      <c r="BN556">
        <f t="shared" si="97"/>
        <v>38254</v>
      </c>
      <c r="BP556" t="str">
        <f t="shared" si="98"/>
        <v>Greenwich</v>
      </c>
      <c r="BQ556">
        <f t="shared" si="99"/>
        <v>5500</v>
      </c>
    </row>
    <row r="557" spans="27:69" x14ac:dyDescent="0.2">
      <c r="AA557" t="str">
        <f>'Domestic 2025'!N557</f>
        <v>Music Box Films</v>
      </c>
      <c r="AB557">
        <f>'Domestic 2025'!F557</f>
        <v>35563</v>
      </c>
      <c r="AD557" t="str">
        <f>'Domestic 2024'!J556</f>
        <v>Utopia</v>
      </c>
      <c r="AE557">
        <f>'Domestic 2024'!F556</f>
        <v>37774</v>
      </c>
      <c r="AG557" t="str">
        <f>'Domestic 2023'!J556</f>
        <v>Atlas Distribution</v>
      </c>
      <c r="AH557">
        <f>'Domestic 2023'!F556</f>
        <v>5470</v>
      </c>
      <c r="BJ557" t="str">
        <f t="shared" si="94"/>
        <v>Music Box Films</v>
      </c>
      <c r="BK557">
        <f t="shared" si="95"/>
        <v>35563</v>
      </c>
      <c r="BM557" t="str">
        <f t="shared" si="96"/>
        <v>Utopia</v>
      </c>
      <c r="BN557">
        <f t="shared" si="97"/>
        <v>37774</v>
      </c>
      <c r="BP557" t="str">
        <f t="shared" si="98"/>
        <v>Atlas Distribution</v>
      </c>
      <c r="BQ557">
        <f t="shared" si="99"/>
        <v>5470</v>
      </c>
    </row>
    <row r="558" spans="27:69" x14ac:dyDescent="0.2">
      <c r="AA558" t="str">
        <f>'Domestic 2025'!N558</f>
        <v>Greenwich</v>
      </c>
      <c r="AB558">
        <f>'Domestic 2025'!F558</f>
        <v>35332</v>
      </c>
      <c r="AD558" t="str">
        <f>'Domestic 2024'!J557</f>
        <v>Indican Pictures</v>
      </c>
      <c r="AE558">
        <f>'Domestic 2024'!F557</f>
        <v>37340</v>
      </c>
      <c r="AG558" t="str">
        <f>'Domestic 2023'!J557</f>
        <v>Utopia</v>
      </c>
      <c r="AH558">
        <f>'Domestic 2023'!F557</f>
        <v>5393</v>
      </c>
      <c r="BJ558" t="str">
        <f t="shared" si="94"/>
        <v>Greenwich</v>
      </c>
      <c r="BK558">
        <f t="shared" si="95"/>
        <v>35332</v>
      </c>
      <c r="BM558" t="str">
        <f t="shared" si="96"/>
        <v>Indican Pictures</v>
      </c>
      <c r="BN558">
        <f t="shared" si="97"/>
        <v>37340</v>
      </c>
      <c r="BP558" t="str">
        <f t="shared" si="98"/>
        <v>Utopia</v>
      </c>
      <c r="BQ558">
        <f t="shared" si="99"/>
        <v>5393</v>
      </c>
    </row>
    <row r="559" spans="27:69" x14ac:dyDescent="0.2">
      <c r="AA559" t="str">
        <f>'Domestic 2025'!N559</f>
        <v>Utopia</v>
      </c>
      <c r="AB559">
        <f>'Domestic 2025'!F559</f>
        <v>34714</v>
      </c>
      <c r="AD559" t="str">
        <f>'Domestic 2024'!J558</f>
        <v>Roadside Attracti…</v>
      </c>
      <c r="AE559">
        <f>'Domestic 2024'!F558</f>
        <v>37265</v>
      </c>
      <c r="AG559" t="str">
        <f>'Domestic 2023'!J558</f>
        <v>Big World Pictures</v>
      </c>
      <c r="AH559">
        <f>'Domestic 2023'!F558</f>
        <v>5219</v>
      </c>
      <c r="BJ559" t="str">
        <f t="shared" si="94"/>
        <v>Utopia</v>
      </c>
      <c r="BK559">
        <f t="shared" si="95"/>
        <v>34714</v>
      </c>
      <c r="BM559" t="str">
        <f t="shared" si="96"/>
        <v>Roadside Attractions</v>
      </c>
      <c r="BN559">
        <f t="shared" si="97"/>
        <v>37265</v>
      </c>
      <c r="BP559" t="str">
        <f t="shared" si="98"/>
        <v>Big World Pictures</v>
      </c>
      <c r="BQ559">
        <f t="shared" si="99"/>
        <v>5219</v>
      </c>
    </row>
    <row r="560" spans="27:69" x14ac:dyDescent="0.2">
      <c r="AA560" t="str">
        <f>'Domestic 2025'!N560</f>
        <v>Neon</v>
      </c>
      <c r="AB560">
        <f>'Domestic 2025'!F560</f>
        <v>34057</v>
      </c>
      <c r="AD560" t="str">
        <f>'Domestic 2024'!J559</f>
        <v>Magnolia Pictures</v>
      </c>
      <c r="AE560">
        <f>'Domestic 2024'!F559</f>
        <v>37220</v>
      </c>
      <c r="AG560" t="str">
        <f>'Domestic 2023'!J559</f>
        <v>Film Movement</v>
      </c>
      <c r="AH560">
        <f>'Domestic 2023'!F559</f>
        <v>5125</v>
      </c>
      <c r="BJ560" t="str">
        <f t="shared" si="94"/>
        <v>Neon</v>
      </c>
      <c r="BK560">
        <f t="shared" si="95"/>
        <v>34057</v>
      </c>
      <c r="BM560" t="str">
        <f t="shared" si="96"/>
        <v>Magnolia Pictures</v>
      </c>
      <c r="BN560">
        <f t="shared" si="97"/>
        <v>37220</v>
      </c>
      <c r="BP560" t="str">
        <f t="shared" si="98"/>
        <v>Film Movement</v>
      </c>
      <c r="BQ560">
        <f t="shared" si="99"/>
        <v>5125</v>
      </c>
    </row>
    <row r="561" spans="27:69" x14ac:dyDescent="0.2">
      <c r="AA561" t="str">
        <f>'Domestic 2025'!N561</f>
        <v>Atlantic</v>
      </c>
      <c r="AB561">
        <f>'Domestic 2025'!F561</f>
        <v>33630</v>
      </c>
      <c r="AD561" t="str">
        <f>'Domestic 2024'!J560</f>
        <v>Shout! Factory</v>
      </c>
      <c r="AE561">
        <f>'Domestic 2024'!F560</f>
        <v>36878</v>
      </c>
      <c r="AG561" t="str">
        <f>'Domestic 2023'!J560</f>
        <v>Kino Lorber</v>
      </c>
      <c r="AH561">
        <f>'Domestic 2023'!F560</f>
        <v>5085</v>
      </c>
      <c r="BJ561" t="str">
        <f t="shared" si="94"/>
        <v>Atlantic</v>
      </c>
      <c r="BK561">
        <f t="shared" si="95"/>
        <v>33630</v>
      </c>
      <c r="BM561" t="str">
        <f t="shared" si="96"/>
        <v>Shout! Factory</v>
      </c>
      <c r="BN561">
        <f t="shared" si="97"/>
        <v>36878</v>
      </c>
      <c r="BP561" t="str">
        <f t="shared" si="98"/>
        <v>Kino Lorber</v>
      </c>
      <c r="BQ561">
        <f t="shared" si="99"/>
        <v>5085</v>
      </c>
    </row>
    <row r="562" spans="27:69" x14ac:dyDescent="0.2">
      <c r="AA562" t="str">
        <f>'Domestic 2025'!N562</f>
        <v>Magnolia Pictures</v>
      </c>
      <c r="AB562">
        <f>'Domestic 2025'!F562</f>
        <v>32817</v>
      </c>
      <c r="AD562" t="str">
        <f>'Domestic 2024'!J561</f>
        <v>Crunchyroll</v>
      </c>
      <c r="AE562">
        <f>'Domestic 2024'!F561</f>
        <v>36333</v>
      </c>
      <c r="AG562" t="str">
        <f>'Domestic 2023'!J561</f>
        <v>Indican Pictures</v>
      </c>
      <c r="AH562">
        <f>'Domestic 2023'!F561</f>
        <v>5002</v>
      </c>
      <c r="BJ562" t="str">
        <f t="shared" si="94"/>
        <v>Magnolia Pictures</v>
      </c>
      <c r="BK562">
        <f t="shared" si="95"/>
        <v>32817</v>
      </c>
      <c r="BM562" t="str">
        <f t="shared" si="96"/>
        <v>Sony Pictures Entertainment</v>
      </c>
      <c r="BN562">
        <f t="shared" si="97"/>
        <v>36333</v>
      </c>
      <c r="BP562" t="str">
        <f t="shared" si="98"/>
        <v>Indican Pictures</v>
      </c>
      <c r="BQ562">
        <f t="shared" si="99"/>
        <v>5002</v>
      </c>
    </row>
    <row r="563" spans="27:69" x14ac:dyDescent="0.2">
      <c r="AA563" t="str">
        <f>'Domestic 2025'!N563</f>
        <v>Well Go USA</v>
      </c>
      <c r="AB563">
        <f>'Domestic 2025'!F563</f>
        <v>32669</v>
      </c>
      <c r="AD563" t="str">
        <f>'Domestic 2024'!J562</f>
        <v>Indican Pictures</v>
      </c>
      <c r="AE563">
        <f>'Domestic 2024'!F562</f>
        <v>35826</v>
      </c>
      <c r="AG563" t="str">
        <f>'Domestic 2023'!J562</f>
        <v>Magnet Releasing</v>
      </c>
      <c r="AH563">
        <f>'Domestic 2023'!F562</f>
        <v>4883</v>
      </c>
      <c r="BJ563" t="str">
        <f t="shared" si="94"/>
        <v>Well Go USA</v>
      </c>
      <c r="BK563">
        <f t="shared" si="95"/>
        <v>32669</v>
      </c>
      <c r="BM563" t="str">
        <f t="shared" si="96"/>
        <v>Indican Pictures</v>
      </c>
      <c r="BN563">
        <f t="shared" si="97"/>
        <v>35826</v>
      </c>
      <c r="BP563" t="str">
        <f t="shared" si="98"/>
        <v>Magnet Releasing</v>
      </c>
      <c r="BQ563">
        <f t="shared" si="99"/>
        <v>4883</v>
      </c>
    </row>
    <row r="564" spans="27:69" x14ac:dyDescent="0.2">
      <c r="AA564" t="str">
        <f>'Domestic 2025'!N564</f>
        <v>Watermelon Pictur…</v>
      </c>
      <c r="AB564">
        <f>'Domestic 2025'!F564</f>
        <v>32600</v>
      </c>
      <c r="AD564" t="str">
        <f>'Domestic 2024'!J563</f>
        <v>Kino Lorber</v>
      </c>
      <c r="AE564">
        <f>'Domestic 2024'!F563</f>
        <v>35750</v>
      </c>
      <c r="AG564" t="str">
        <f>'Domestic 2023'!J563</f>
        <v>IFC Films</v>
      </c>
      <c r="AH564">
        <f>'Domestic 2023'!F563</f>
        <v>4467</v>
      </c>
      <c r="BJ564" t="str">
        <f t="shared" si="94"/>
        <v>Watermelon Pictur…</v>
      </c>
      <c r="BK564">
        <f t="shared" si="95"/>
        <v>32600</v>
      </c>
      <c r="BM564" t="str">
        <f t="shared" si="96"/>
        <v>Kino Lorber</v>
      </c>
      <c r="BN564">
        <f t="shared" si="97"/>
        <v>35750</v>
      </c>
      <c r="BP564" t="str">
        <f t="shared" si="98"/>
        <v>IFC Films</v>
      </c>
      <c r="BQ564">
        <f t="shared" si="99"/>
        <v>4467</v>
      </c>
    </row>
    <row r="565" spans="27:69" x14ac:dyDescent="0.2">
      <c r="AA565" t="str">
        <f>'Domestic 2025'!N565</f>
        <v>Sony Pictures</v>
      </c>
      <c r="AB565">
        <f>'Domestic 2025'!F565</f>
        <v>32376</v>
      </c>
      <c r="AD565" t="str">
        <f>'Domestic 2024'!J564</f>
        <v>Magnolia Pictures</v>
      </c>
      <c r="AE565">
        <f>'Domestic 2024'!F564</f>
        <v>35368</v>
      </c>
      <c r="AG565" t="str">
        <f>'Domestic 2023'!J564</f>
        <v>Focus World</v>
      </c>
      <c r="AH565">
        <f>'Domestic 2023'!F564</f>
        <v>3865</v>
      </c>
      <c r="BJ565" t="str">
        <f t="shared" si="94"/>
        <v>Sony Pictures Entertainment</v>
      </c>
      <c r="BK565">
        <f t="shared" si="95"/>
        <v>32376</v>
      </c>
      <c r="BM565" t="str">
        <f t="shared" si="96"/>
        <v>Magnolia Pictures</v>
      </c>
      <c r="BN565">
        <f t="shared" si="97"/>
        <v>35368</v>
      </c>
      <c r="BP565" t="str">
        <f t="shared" si="98"/>
        <v>Focus World</v>
      </c>
      <c r="BQ565">
        <f t="shared" si="99"/>
        <v>3865</v>
      </c>
    </row>
    <row r="566" spans="27:69" x14ac:dyDescent="0.2">
      <c r="AA566" t="str">
        <f>'Domestic 2025'!N566</f>
        <v>Metrograph Pictur…</v>
      </c>
      <c r="AB566">
        <f>'Domestic 2025'!F566</f>
        <v>32359</v>
      </c>
      <c r="AD566" t="str">
        <f>'Domestic 2024'!J565</f>
        <v>Janus Films</v>
      </c>
      <c r="AE566">
        <f>'Domestic 2024'!F565</f>
        <v>35204</v>
      </c>
      <c r="AG566" t="str">
        <f>'Domestic 2023'!J565</f>
        <v>Janus Films</v>
      </c>
      <c r="AH566">
        <f>'Domestic 2023'!F565</f>
        <v>3776</v>
      </c>
      <c r="BJ566" t="str">
        <f t="shared" si="94"/>
        <v>Metrograph Pictur…</v>
      </c>
      <c r="BK566">
        <f t="shared" si="95"/>
        <v>32359</v>
      </c>
      <c r="BM566" t="str">
        <f t="shared" si="96"/>
        <v>Janus Films</v>
      </c>
      <c r="BN566">
        <f t="shared" si="97"/>
        <v>35204</v>
      </c>
      <c r="BP566" t="str">
        <f t="shared" si="98"/>
        <v>Janus Films</v>
      </c>
      <c r="BQ566">
        <f t="shared" si="99"/>
        <v>3776</v>
      </c>
    </row>
    <row r="567" spans="27:69" x14ac:dyDescent="0.2">
      <c r="AA567" t="str">
        <f>'Domestic 2025'!N567</f>
        <v>Indican Pictures</v>
      </c>
      <c r="AB567">
        <f>'Domestic 2025'!F567</f>
        <v>31575</v>
      </c>
      <c r="AD567" t="str">
        <f>'Domestic 2024'!J566</f>
        <v>Brainstorm Media</v>
      </c>
      <c r="AE567">
        <f>'Domestic 2024'!F566</f>
        <v>35040</v>
      </c>
      <c r="AG567" t="str">
        <f>'Domestic 2023'!J566</f>
        <v>Rialto Pictures</v>
      </c>
      <c r="AH567">
        <f>'Domestic 2023'!F566</f>
        <v>3726</v>
      </c>
      <c r="BJ567" t="str">
        <f t="shared" si="94"/>
        <v>Indican Pictures</v>
      </c>
      <c r="BK567">
        <f t="shared" si="95"/>
        <v>31575</v>
      </c>
      <c r="BM567" t="str">
        <f t="shared" si="96"/>
        <v>Brainstorm Media</v>
      </c>
      <c r="BN567">
        <f t="shared" si="97"/>
        <v>35040</v>
      </c>
      <c r="BP567" t="str">
        <f t="shared" si="98"/>
        <v>Rialto Pictures</v>
      </c>
      <c r="BQ567">
        <f t="shared" si="99"/>
        <v>3726</v>
      </c>
    </row>
    <row r="568" spans="27:69" x14ac:dyDescent="0.2">
      <c r="AA568" t="str">
        <f>'Domestic 2025'!N568</f>
        <v>The Forge</v>
      </c>
      <c r="AB568">
        <f>'Domestic 2025'!F568</f>
        <v>30755</v>
      </c>
      <c r="AD568" t="str">
        <f>'Domestic 2024'!J567</f>
        <v>Other</v>
      </c>
      <c r="AE568">
        <f>'Domestic 2024'!F567</f>
        <v>35007</v>
      </c>
      <c r="AG568" t="str">
        <f>'Domestic 2023'!J567</f>
        <v>Magnet Releasing</v>
      </c>
      <c r="AH568">
        <f>'Domestic 2023'!F567</f>
        <v>3717</v>
      </c>
      <c r="BJ568" t="str">
        <f t="shared" si="94"/>
        <v>The Forge</v>
      </c>
      <c r="BK568">
        <f t="shared" si="95"/>
        <v>30755</v>
      </c>
      <c r="BM568" t="str">
        <f t="shared" si="96"/>
        <v>Other</v>
      </c>
      <c r="BN568">
        <f t="shared" si="97"/>
        <v>35007</v>
      </c>
      <c r="BP568" t="str">
        <f t="shared" si="98"/>
        <v>Magnet Releasing</v>
      </c>
      <c r="BQ568">
        <f t="shared" si="99"/>
        <v>3717</v>
      </c>
    </row>
    <row r="569" spans="27:69" x14ac:dyDescent="0.2">
      <c r="AA569" t="str">
        <f>'Domestic 2025'!N569</f>
        <v>Kino Lorber</v>
      </c>
      <c r="AB569">
        <f>'Domestic 2025'!F569</f>
        <v>30491</v>
      </c>
      <c r="AD569" t="str">
        <f>'Domestic 2024'!J568</f>
        <v>Janus Films</v>
      </c>
      <c r="AE569">
        <f>'Domestic 2024'!F568</f>
        <v>34677</v>
      </c>
      <c r="AG569" t="str">
        <f>'Domestic 2023'!J568</f>
        <v>Cinedigm</v>
      </c>
      <c r="AH569">
        <f>'Domestic 2023'!F568</f>
        <v>3440</v>
      </c>
      <c r="BJ569" t="str">
        <f t="shared" si="94"/>
        <v>Kino Lorber</v>
      </c>
      <c r="BK569">
        <f t="shared" si="95"/>
        <v>30491</v>
      </c>
      <c r="BM569" t="str">
        <f t="shared" si="96"/>
        <v>Janus Films</v>
      </c>
      <c r="BN569">
        <f t="shared" si="97"/>
        <v>34677</v>
      </c>
      <c r="BP569" t="str">
        <f t="shared" si="98"/>
        <v>Cinedigm</v>
      </c>
      <c r="BQ569">
        <f t="shared" si="99"/>
        <v>3440</v>
      </c>
    </row>
    <row r="570" spans="27:69" x14ac:dyDescent="0.2">
      <c r="AA570" t="str">
        <f>'Domestic 2025'!N570</f>
        <v>Vertical Entertai…</v>
      </c>
      <c r="AB570">
        <f>'Domestic 2025'!F570</f>
        <v>30279</v>
      </c>
      <c r="AD570" t="str">
        <f>'Domestic 2024'!J569</f>
        <v>Magnet Releasing</v>
      </c>
      <c r="AE570">
        <f>'Domestic 2024'!F569</f>
        <v>34221</v>
      </c>
      <c r="AG570" t="str">
        <f>'Domestic 2023'!J569</f>
        <v>Indican Pictures</v>
      </c>
      <c r="AH570">
        <f>'Domestic 2023'!F569</f>
        <v>3399</v>
      </c>
      <c r="BJ570" t="str">
        <f t="shared" si="94"/>
        <v>Vertical Entertainment</v>
      </c>
      <c r="BK570">
        <f t="shared" si="95"/>
        <v>30279</v>
      </c>
      <c r="BM570" t="str">
        <f t="shared" si="96"/>
        <v>Magnet Releasing</v>
      </c>
      <c r="BN570">
        <f t="shared" si="97"/>
        <v>34221</v>
      </c>
      <c r="BP570" t="str">
        <f t="shared" si="98"/>
        <v>Indican Pictures</v>
      </c>
      <c r="BQ570">
        <f t="shared" si="99"/>
        <v>3399</v>
      </c>
    </row>
    <row r="571" spans="27:69" x14ac:dyDescent="0.2">
      <c r="AA571" t="str">
        <f>'Domestic 2025'!N571</f>
        <v>Gathr Films</v>
      </c>
      <c r="AB571">
        <f>'Domestic 2025'!F571</f>
        <v>29694</v>
      </c>
      <c r="AD571" t="str">
        <f>'Domestic 2024'!J570</f>
        <v>Crunchyroll</v>
      </c>
      <c r="AE571">
        <f>'Domestic 2024'!F570</f>
        <v>32541</v>
      </c>
      <c r="AG571" t="str">
        <f>'Domestic 2023'!J570</f>
        <v>Breaking Glass Pi…</v>
      </c>
      <c r="AH571">
        <f>'Domestic 2023'!F570</f>
        <v>3244</v>
      </c>
      <c r="BJ571" t="str">
        <f t="shared" si="94"/>
        <v>Gathr Films</v>
      </c>
      <c r="BK571">
        <f t="shared" si="95"/>
        <v>29694</v>
      </c>
      <c r="BM571" t="str">
        <f t="shared" si="96"/>
        <v>Sony Pictures Entertainment</v>
      </c>
      <c r="BN571">
        <f t="shared" si="97"/>
        <v>32541</v>
      </c>
      <c r="BP571" t="str">
        <f t="shared" si="98"/>
        <v>Breaking Glass Pi…</v>
      </c>
      <c r="BQ571">
        <f t="shared" si="99"/>
        <v>3244</v>
      </c>
    </row>
    <row r="572" spans="27:69" x14ac:dyDescent="0.2">
      <c r="AA572" t="str">
        <f>'Domestic 2025'!N572</f>
        <v>Warner Bros.</v>
      </c>
      <c r="AB572">
        <f>'Domestic 2025'!F572</f>
        <v>29071</v>
      </c>
      <c r="AD572" t="str">
        <f>'Domestic 2024'!J571</f>
        <v>Kino Lorber</v>
      </c>
      <c r="AE572">
        <f>'Domestic 2024'!F571</f>
        <v>31380</v>
      </c>
      <c r="AG572" t="str">
        <f>'Domestic 2023'!J571</f>
        <v>Music Box Films</v>
      </c>
      <c r="AH572">
        <f>'Domestic 2023'!F571</f>
        <v>3086</v>
      </c>
      <c r="BJ572" t="str">
        <f t="shared" si="94"/>
        <v>Warner Bros. Discovery</v>
      </c>
      <c r="BK572">
        <f t="shared" si="95"/>
        <v>29071</v>
      </c>
      <c r="BM572" t="str">
        <f t="shared" si="96"/>
        <v>Kino Lorber</v>
      </c>
      <c r="BN572">
        <f t="shared" si="97"/>
        <v>31380</v>
      </c>
      <c r="BP572" t="str">
        <f t="shared" si="98"/>
        <v>Music Box Films</v>
      </c>
      <c r="BQ572">
        <f t="shared" si="99"/>
        <v>3086</v>
      </c>
    </row>
    <row r="573" spans="27:69" x14ac:dyDescent="0.2">
      <c r="AA573" t="str">
        <f>'Domestic 2025'!N573</f>
        <v>Zeitgeist</v>
      </c>
      <c r="AB573">
        <f>'Domestic 2025'!F573</f>
        <v>28965</v>
      </c>
      <c r="AD573" t="str">
        <f>'Domestic 2024'!J572</f>
        <v>Drafthouse Films</v>
      </c>
      <c r="AE573">
        <f>'Domestic 2024'!F572</f>
        <v>30815</v>
      </c>
      <c r="AG573" t="str">
        <f>'Domestic 2023'!J572</f>
        <v>Indican Pictures</v>
      </c>
      <c r="AH573">
        <f>'Domestic 2023'!F572</f>
        <v>3020</v>
      </c>
      <c r="BJ573" t="str">
        <f t="shared" si="94"/>
        <v>Zeitgeist</v>
      </c>
      <c r="BK573">
        <f t="shared" si="95"/>
        <v>28965</v>
      </c>
      <c r="BM573" t="str">
        <f t="shared" si="96"/>
        <v>Drafthouse Films</v>
      </c>
      <c r="BN573">
        <f t="shared" si="97"/>
        <v>30815</v>
      </c>
      <c r="BP573" t="str">
        <f t="shared" si="98"/>
        <v>Indican Pictures</v>
      </c>
      <c r="BQ573">
        <f t="shared" si="99"/>
        <v>3020</v>
      </c>
    </row>
    <row r="574" spans="27:69" x14ac:dyDescent="0.2">
      <c r="AA574" t="str">
        <f>'Domestic 2025'!N574</f>
        <v>Oscilloscope Pict…</v>
      </c>
      <c r="AB574">
        <f>'Domestic 2025'!F574</f>
        <v>27972</v>
      </c>
      <c r="AD574" t="str">
        <f>'Domestic 2024'!J573</f>
        <v>Warner Bros.</v>
      </c>
      <c r="AE574">
        <f>'Domestic 2024'!F573</f>
        <v>30630</v>
      </c>
      <c r="AG574" t="str">
        <f>'Domestic 2023'!J573</f>
        <v>Greenwich</v>
      </c>
      <c r="AH574">
        <f>'Domestic 2023'!F573</f>
        <v>2823</v>
      </c>
      <c r="BJ574" t="str">
        <f t="shared" si="94"/>
        <v>Oscilloscope Pict…</v>
      </c>
      <c r="BK574">
        <f t="shared" si="95"/>
        <v>27972</v>
      </c>
      <c r="BM574" t="str">
        <f t="shared" si="96"/>
        <v>Warner Bros. Discovery</v>
      </c>
      <c r="BN574">
        <f t="shared" si="97"/>
        <v>30630</v>
      </c>
      <c r="BP574" t="str">
        <f t="shared" si="98"/>
        <v>Greenwich</v>
      </c>
      <c r="BQ574">
        <f t="shared" si="99"/>
        <v>2823</v>
      </c>
    </row>
    <row r="575" spans="27:69" x14ac:dyDescent="0.2">
      <c r="AA575" t="str">
        <f>'Domestic 2025'!N575</f>
        <v>1-2 Special</v>
      </c>
      <c r="AB575">
        <f>'Domestic 2025'!F575</f>
        <v>26498</v>
      </c>
      <c r="AD575" t="str">
        <f>'Domestic 2024'!J574</f>
        <v>Indican Pictures</v>
      </c>
      <c r="AE575">
        <f>'Domestic 2024'!F574</f>
        <v>30092</v>
      </c>
      <c r="AG575" t="str">
        <f>'Domestic 2023'!J574</f>
        <v>United Artists</v>
      </c>
      <c r="AH575">
        <f>'Domestic 2023'!F574</f>
        <v>2570</v>
      </c>
      <c r="BJ575" t="str">
        <f t="shared" si="94"/>
        <v>1-2 Special</v>
      </c>
      <c r="BK575">
        <f t="shared" si="95"/>
        <v>26498</v>
      </c>
      <c r="BM575" t="str">
        <f t="shared" si="96"/>
        <v>Indican Pictures</v>
      </c>
      <c r="BN575">
        <f t="shared" si="97"/>
        <v>30092</v>
      </c>
      <c r="BP575" t="str">
        <f t="shared" si="98"/>
        <v>Amazon MGM Studios</v>
      </c>
      <c r="BQ575">
        <f t="shared" si="99"/>
        <v>2570</v>
      </c>
    </row>
    <row r="576" spans="27:69" x14ac:dyDescent="0.2">
      <c r="AA576" t="str">
        <f>'Domestic 2025'!N576</f>
        <v>Picturehouse</v>
      </c>
      <c r="AB576">
        <f>'Domestic 2025'!F576</f>
        <v>26039</v>
      </c>
      <c r="AD576" t="str">
        <f>'Domestic 2024'!J575</f>
        <v>Red Splat Product…</v>
      </c>
      <c r="AE576">
        <f>'Domestic 2024'!F575</f>
        <v>30007</v>
      </c>
      <c r="AG576" t="str">
        <f>'Domestic 2023'!J575</f>
        <v>Other</v>
      </c>
      <c r="AH576">
        <f>'Domestic 2023'!F575</f>
        <v>2507</v>
      </c>
      <c r="BJ576" t="str">
        <f t="shared" si="94"/>
        <v>Picturehouse</v>
      </c>
      <c r="BK576">
        <f t="shared" si="95"/>
        <v>26039</v>
      </c>
      <c r="BM576" t="str">
        <f t="shared" si="96"/>
        <v>Red Splat Product…</v>
      </c>
      <c r="BN576">
        <f t="shared" si="97"/>
        <v>30007</v>
      </c>
      <c r="BP576" t="str">
        <f t="shared" si="98"/>
        <v>Other</v>
      </c>
      <c r="BQ576">
        <f t="shared" si="99"/>
        <v>2507</v>
      </c>
    </row>
    <row r="577" spans="27:69" x14ac:dyDescent="0.2">
      <c r="AA577" t="str">
        <f>'Domestic 2025'!N577</f>
        <v>Indican Pictures</v>
      </c>
      <c r="AB577">
        <f>'Domestic 2025'!F577</f>
        <v>25552</v>
      </c>
      <c r="AD577" t="str">
        <f>'Domestic 2024'!J576</f>
        <v>Magnolia Pictures</v>
      </c>
      <c r="AE577">
        <f>'Domestic 2024'!F576</f>
        <v>29689</v>
      </c>
      <c r="AG577" t="str">
        <f>'Domestic 2023'!J576</f>
        <v>Oscilloscope Pict…</v>
      </c>
      <c r="AH577">
        <f>'Domestic 2023'!F576</f>
        <v>2296</v>
      </c>
      <c r="BJ577" t="str">
        <f t="shared" si="94"/>
        <v>Indican Pictures</v>
      </c>
      <c r="BK577">
        <f t="shared" si="95"/>
        <v>25552</v>
      </c>
      <c r="BM577" t="str">
        <f t="shared" si="96"/>
        <v>Magnolia Pictures</v>
      </c>
      <c r="BN577">
        <f t="shared" si="97"/>
        <v>29689</v>
      </c>
      <c r="BP577" t="str">
        <f t="shared" si="98"/>
        <v>Oscilloscope Pict…</v>
      </c>
      <c r="BQ577">
        <f t="shared" si="99"/>
        <v>2296</v>
      </c>
    </row>
    <row r="578" spans="27:69" x14ac:dyDescent="0.2">
      <c r="AA578" t="str">
        <f>'Domestic 2025'!N578</f>
        <v>Oscilloscope Pict…</v>
      </c>
      <c r="AB578">
        <f>'Domestic 2025'!F578</f>
        <v>25369</v>
      </c>
      <c r="AD578" t="str">
        <f>'Domestic 2024'!J577</f>
        <v>Indican Pictures</v>
      </c>
      <c r="AE578">
        <f>'Domestic 2024'!F577</f>
        <v>29175</v>
      </c>
      <c r="AG578" t="str">
        <f>'Domestic 2023'!J577</f>
        <v>Kino Lorber</v>
      </c>
      <c r="AH578">
        <f>'Domestic 2023'!F577</f>
        <v>1890</v>
      </c>
      <c r="BJ578" t="str">
        <f t="shared" si="94"/>
        <v>Oscilloscope Pict…</v>
      </c>
      <c r="BK578">
        <f t="shared" si="95"/>
        <v>25369</v>
      </c>
      <c r="BM578" t="str">
        <f t="shared" si="96"/>
        <v>Indican Pictures</v>
      </c>
      <c r="BN578">
        <f t="shared" si="97"/>
        <v>29175</v>
      </c>
      <c r="BP578" t="str">
        <f t="shared" si="98"/>
        <v>Kino Lorber</v>
      </c>
      <c r="BQ578">
        <f t="shared" si="99"/>
        <v>1890</v>
      </c>
    </row>
    <row r="579" spans="27:69" x14ac:dyDescent="0.2">
      <c r="AA579" t="str">
        <f>'Domestic 2025'!N579</f>
        <v>Panorama Studios</v>
      </c>
      <c r="AB579">
        <f>'Domestic 2025'!F579</f>
        <v>25185</v>
      </c>
      <c r="AD579" t="str">
        <f>'Domestic 2024'!J578</f>
        <v>MUBI</v>
      </c>
      <c r="AE579">
        <f>'Domestic 2024'!F578</f>
        <v>29068</v>
      </c>
      <c r="AG579" t="str">
        <f>'Domestic 2023'!J578</f>
        <v>Greenwich</v>
      </c>
      <c r="AH579">
        <f>'Domestic 2023'!F578</f>
        <v>1677</v>
      </c>
      <c r="BJ579" t="str">
        <f t="shared" ref="BJ579:BJ642" si="100">IFERROR(VLOOKUP(IFERROR(VLOOKUP(AA579,$T:$U,2,0),AA579),$V:$W,2,0),IFERROR(VLOOKUP(AA579,$T:$U,2,0),AA579))</f>
        <v>Panorama Studios</v>
      </c>
      <c r="BK579">
        <f t="shared" ref="BK579:BK642" si="101">AB579</f>
        <v>25185</v>
      </c>
      <c r="BM579" t="str">
        <f t="shared" ref="BM579:BM642" si="102">IFERROR(VLOOKUP(IFERROR(VLOOKUP(AD579,$T:$U,2,0),AD579),$V:$W,2,0),IFERROR(VLOOKUP(AD579,$T:$U,2,0),AD579))</f>
        <v>MUBI</v>
      </c>
      <c r="BN579">
        <f t="shared" ref="BN579:BN642" si="103">AE579</f>
        <v>29068</v>
      </c>
      <c r="BP579" t="str">
        <f t="shared" ref="BP579:BP588" si="104">IFERROR(VLOOKUP(IFERROR(VLOOKUP(AG579,$T:$U,2,0),AG579),$V:$W,2,0),IFERROR(VLOOKUP(AG579,$T:$U,2,0),AG579))</f>
        <v>Greenwich</v>
      </c>
      <c r="BQ579">
        <f t="shared" ref="BQ579:BQ588" si="105">AH579</f>
        <v>1677</v>
      </c>
    </row>
    <row r="580" spans="27:69" x14ac:dyDescent="0.2">
      <c r="AA580" t="str">
        <f>'Domestic 2025'!N580</f>
        <v>Other</v>
      </c>
      <c r="AB580">
        <f>'Domestic 2025'!F580</f>
        <v>23967</v>
      </c>
      <c r="AD580" t="str">
        <f>'Domestic 2024'!J579</f>
        <v>Kino Lorber</v>
      </c>
      <c r="AE580">
        <f>'Domestic 2024'!F579</f>
        <v>28339</v>
      </c>
      <c r="AG580" t="str">
        <f>'Domestic 2023'!J579</f>
        <v>Magnet Releasing</v>
      </c>
      <c r="AH580">
        <f>'Domestic 2023'!F579</f>
        <v>1618</v>
      </c>
      <c r="BJ580" t="str">
        <f t="shared" si="100"/>
        <v>Other</v>
      </c>
      <c r="BK580">
        <f t="shared" si="101"/>
        <v>23967</v>
      </c>
      <c r="BM580" t="str">
        <f t="shared" si="102"/>
        <v>Kino Lorber</v>
      </c>
      <c r="BN580">
        <f t="shared" si="103"/>
        <v>28339</v>
      </c>
      <c r="BP580" t="str">
        <f t="shared" si="104"/>
        <v>Magnet Releasing</v>
      </c>
      <c r="BQ580">
        <f t="shared" si="105"/>
        <v>1618</v>
      </c>
    </row>
    <row r="581" spans="27:69" x14ac:dyDescent="0.2">
      <c r="AA581" t="str">
        <f>'Domestic 2025'!N581</f>
        <v>Kino Lorber</v>
      </c>
      <c r="AB581">
        <f>'Domestic 2025'!F581</f>
        <v>23253</v>
      </c>
      <c r="AD581" t="str">
        <f>'Domestic 2024'!J580</f>
        <v>Film Movement</v>
      </c>
      <c r="AE581">
        <f>'Domestic 2024'!F580</f>
        <v>27332</v>
      </c>
      <c r="AG581" t="str">
        <f>'Domestic 2023'!J580</f>
        <v>The Ciesla Founda…</v>
      </c>
      <c r="AH581">
        <f>'Domestic 2023'!F580</f>
        <v>1380</v>
      </c>
      <c r="BJ581" t="str">
        <f t="shared" si="100"/>
        <v>Kino Lorber</v>
      </c>
      <c r="BK581">
        <f t="shared" si="101"/>
        <v>23253</v>
      </c>
      <c r="BM581" t="str">
        <f t="shared" si="102"/>
        <v>Film Movement</v>
      </c>
      <c r="BN581">
        <f t="shared" si="103"/>
        <v>27332</v>
      </c>
      <c r="BP581" t="str">
        <f t="shared" si="104"/>
        <v>The Ciesla Founda…</v>
      </c>
      <c r="BQ581">
        <f t="shared" si="105"/>
        <v>1380</v>
      </c>
    </row>
    <row r="582" spans="27:69" x14ac:dyDescent="0.2">
      <c r="AA582" t="str">
        <f>'Domestic 2025'!N582</f>
        <v>Rialto Pictures</v>
      </c>
      <c r="AB582">
        <f>'Domestic 2025'!F582</f>
        <v>22835</v>
      </c>
      <c r="AD582" t="str">
        <f>'Domestic 2024'!J581</f>
        <v>Purdie Distributi…</v>
      </c>
      <c r="AE582">
        <f>'Domestic 2024'!F581</f>
        <v>27305</v>
      </c>
      <c r="AG582" t="str">
        <f>'Domestic 2023'!J581</f>
        <v>Sony Pictures</v>
      </c>
      <c r="AH582">
        <f>'Domestic 2023'!F581</f>
        <v>1242</v>
      </c>
      <c r="BJ582" t="str">
        <f t="shared" si="100"/>
        <v>Rialto Pictures</v>
      </c>
      <c r="BK582">
        <f t="shared" si="101"/>
        <v>22835</v>
      </c>
      <c r="BM582" t="str">
        <f t="shared" si="102"/>
        <v>Purdie Distributi…</v>
      </c>
      <c r="BN582">
        <f t="shared" si="103"/>
        <v>27305</v>
      </c>
      <c r="BP582" t="str">
        <f t="shared" si="104"/>
        <v>Sony Pictures Entertainment</v>
      </c>
      <c r="BQ582">
        <f t="shared" si="105"/>
        <v>1242</v>
      </c>
    </row>
    <row r="583" spans="27:69" x14ac:dyDescent="0.2">
      <c r="AA583" t="str">
        <f>'Domestic 2025'!N583</f>
        <v>Sony Pictures</v>
      </c>
      <c r="AB583">
        <f>'Domestic 2025'!F583</f>
        <v>22302</v>
      </c>
      <c r="AD583" t="str">
        <f>'Domestic 2024'!J582</f>
        <v>Magnolia Pictures</v>
      </c>
      <c r="AE583">
        <f>'Domestic 2024'!F582</f>
        <v>26502</v>
      </c>
      <c r="AG583" t="str">
        <f>'Domestic 2023'!J582</f>
        <v>RLJ Entertainment</v>
      </c>
      <c r="AH583">
        <f>'Domestic 2023'!F582</f>
        <v>812</v>
      </c>
      <c r="BJ583" t="str">
        <f t="shared" si="100"/>
        <v>Sony Pictures Entertainment</v>
      </c>
      <c r="BK583">
        <f t="shared" si="101"/>
        <v>22302</v>
      </c>
      <c r="BM583" t="str">
        <f t="shared" si="102"/>
        <v>Magnolia Pictures</v>
      </c>
      <c r="BN583">
        <f t="shared" si="103"/>
        <v>26502</v>
      </c>
      <c r="BP583" t="str">
        <f t="shared" si="104"/>
        <v>RLJ Entertainment</v>
      </c>
      <c r="BQ583">
        <f t="shared" si="105"/>
        <v>812</v>
      </c>
    </row>
    <row r="584" spans="27:69" x14ac:dyDescent="0.2">
      <c r="AA584" t="str">
        <f>'Domestic 2025'!N584</f>
        <v>Magnolia Pictures</v>
      </c>
      <c r="AB584">
        <f>'Domestic 2025'!F584</f>
        <v>21647</v>
      </c>
      <c r="AD584" t="str">
        <f>'Domestic 2024'!J583</f>
        <v>Blue Fox Entertai…</v>
      </c>
      <c r="AE584">
        <f>'Domestic 2024'!F583</f>
        <v>26316</v>
      </c>
      <c r="AG584" t="str">
        <f>'Domestic 2023'!J583</f>
        <v>Sony Pictures</v>
      </c>
      <c r="AH584">
        <f>'Domestic 2023'!F583</f>
        <v>684</v>
      </c>
      <c r="BJ584" t="str">
        <f t="shared" si="100"/>
        <v>Magnolia Pictures</v>
      </c>
      <c r="BK584">
        <f t="shared" si="101"/>
        <v>21647</v>
      </c>
      <c r="BM584" t="str">
        <f t="shared" si="102"/>
        <v>Blue Fox Entertainment</v>
      </c>
      <c r="BN584">
        <f t="shared" si="103"/>
        <v>26316</v>
      </c>
      <c r="BP584" t="str">
        <f t="shared" si="104"/>
        <v>Sony Pictures Entertainment</v>
      </c>
      <c r="BQ584">
        <f t="shared" si="105"/>
        <v>684</v>
      </c>
    </row>
    <row r="585" spans="27:69" x14ac:dyDescent="0.2">
      <c r="AA585" t="str">
        <f>'Domestic 2025'!N585</f>
        <v>Rialto Pictures</v>
      </c>
      <c r="AB585">
        <f>'Domestic 2025'!F585</f>
        <v>21172</v>
      </c>
      <c r="AD585" t="str">
        <f>'Domestic 2024'!J584</f>
        <v>Indican Pictures</v>
      </c>
      <c r="AE585">
        <f>'Domestic 2024'!F584</f>
        <v>26287</v>
      </c>
      <c r="AG585" t="str">
        <f>'Domestic 2023'!J584</f>
        <v>Avco Embassy</v>
      </c>
      <c r="AH585">
        <f>'Domestic 2023'!F584</f>
        <v>620</v>
      </c>
      <c r="BJ585" t="str">
        <f t="shared" si="100"/>
        <v>Rialto Pictures</v>
      </c>
      <c r="BK585">
        <f t="shared" si="101"/>
        <v>21172</v>
      </c>
      <c r="BM585" t="str">
        <f t="shared" si="102"/>
        <v>Indican Pictures</v>
      </c>
      <c r="BN585">
        <f t="shared" si="103"/>
        <v>26287</v>
      </c>
      <c r="BP585" t="str">
        <f t="shared" si="104"/>
        <v>Avco Embassy</v>
      </c>
      <c r="BQ585">
        <f t="shared" si="105"/>
        <v>620</v>
      </c>
    </row>
    <row r="586" spans="27:69" x14ac:dyDescent="0.2">
      <c r="AA586" t="str">
        <f>'Domestic 2025'!N586</f>
        <v>Kino Lorber</v>
      </c>
      <c r="AB586">
        <f>'Domestic 2025'!F586</f>
        <v>21083</v>
      </c>
      <c r="AD586" t="str">
        <f>'Domestic 2024'!J585</f>
        <v>Neon</v>
      </c>
      <c r="AE586">
        <f>'Domestic 2024'!F585</f>
        <v>26208</v>
      </c>
      <c r="AG586" t="str">
        <f>'Domestic 2023'!J585</f>
        <v>Sony Pictures</v>
      </c>
      <c r="AH586">
        <f>'Domestic 2023'!F585</f>
        <v>539</v>
      </c>
      <c r="BJ586" t="str">
        <f t="shared" si="100"/>
        <v>Kino Lorber</v>
      </c>
      <c r="BK586">
        <f t="shared" si="101"/>
        <v>21083</v>
      </c>
      <c r="BM586" t="str">
        <f t="shared" si="102"/>
        <v>Neon</v>
      </c>
      <c r="BN586">
        <f t="shared" si="103"/>
        <v>26208</v>
      </c>
      <c r="BP586" t="str">
        <f t="shared" si="104"/>
        <v>Sony Pictures Entertainment</v>
      </c>
      <c r="BQ586">
        <f t="shared" si="105"/>
        <v>539</v>
      </c>
    </row>
    <row r="587" spans="27:69" x14ac:dyDescent="0.2">
      <c r="AA587" t="str">
        <f>'Domestic 2025'!N587</f>
        <v>IFC Films</v>
      </c>
      <c r="AB587">
        <f>'Domestic 2025'!F587</f>
        <v>20788</v>
      </c>
      <c r="AD587" t="str">
        <f>'Domestic 2024'!J586</f>
        <v>Janus Films</v>
      </c>
      <c r="AE587">
        <f>'Domestic 2024'!F586</f>
        <v>25487</v>
      </c>
      <c r="AG587" t="str">
        <f>'Domestic 2023'!J586</f>
        <v>Greenwich</v>
      </c>
      <c r="AH587">
        <f>'Domestic 2023'!F586</f>
        <v>363</v>
      </c>
      <c r="BJ587" t="str">
        <f t="shared" si="100"/>
        <v>IFC Films</v>
      </c>
      <c r="BK587">
        <f t="shared" si="101"/>
        <v>20788</v>
      </c>
      <c r="BM587" t="str">
        <f t="shared" si="102"/>
        <v>Janus Films</v>
      </c>
      <c r="BN587">
        <f t="shared" si="103"/>
        <v>25487</v>
      </c>
      <c r="BP587" t="str">
        <f t="shared" si="104"/>
        <v>Greenwich</v>
      </c>
      <c r="BQ587">
        <f t="shared" si="105"/>
        <v>363</v>
      </c>
    </row>
    <row r="588" spans="27:69" x14ac:dyDescent="0.2">
      <c r="AA588" t="str">
        <f>'Domestic 2025'!N588</f>
        <v>Kino Lorber</v>
      </c>
      <c r="AB588">
        <f>'Domestic 2025'!F588</f>
        <v>20221</v>
      </c>
      <c r="AD588" t="str">
        <f>'Domestic 2024'!J587</f>
        <v>A Slice of Pie Pr…</v>
      </c>
      <c r="AE588">
        <f>'Domestic 2024'!F587</f>
        <v>25267</v>
      </c>
      <c r="AG588" t="str">
        <f>'Domestic 2023'!J587</f>
        <v>Indican Pictures</v>
      </c>
      <c r="AH588">
        <f>'Domestic 2023'!F587</f>
        <v>200</v>
      </c>
      <c r="BJ588" t="str">
        <f t="shared" si="100"/>
        <v>Kino Lorber</v>
      </c>
      <c r="BK588">
        <f t="shared" si="101"/>
        <v>20221</v>
      </c>
      <c r="BM588" t="str">
        <f t="shared" si="102"/>
        <v>A Slice of Pie Pr…</v>
      </c>
      <c r="BN588">
        <f t="shared" si="103"/>
        <v>25267</v>
      </c>
      <c r="BP588" t="str">
        <f t="shared" si="104"/>
        <v>Indican Pictures</v>
      </c>
      <c r="BQ588">
        <f t="shared" si="105"/>
        <v>200</v>
      </c>
    </row>
    <row r="589" spans="27:69" x14ac:dyDescent="0.2">
      <c r="AA589" t="str">
        <f>'Domestic 2025'!N589</f>
        <v>Kino Lorber</v>
      </c>
      <c r="AB589">
        <f>'Domestic 2025'!F589</f>
        <v>20024</v>
      </c>
      <c r="AD589" t="str">
        <f>'Domestic 2024'!J588</f>
        <v>Picturehouse</v>
      </c>
      <c r="AE589">
        <f>'Domestic 2024'!F588</f>
        <v>25213</v>
      </c>
      <c r="BJ589" t="str">
        <f t="shared" si="100"/>
        <v>Kino Lorber</v>
      </c>
      <c r="BK589">
        <f t="shared" si="101"/>
        <v>20024</v>
      </c>
      <c r="BM589" t="str">
        <f t="shared" si="102"/>
        <v>Picturehouse</v>
      </c>
      <c r="BN589">
        <f t="shared" si="103"/>
        <v>25213</v>
      </c>
    </row>
    <row r="590" spans="27:69" x14ac:dyDescent="0.2">
      <c r="AA590" t="str">
        <f>'Domestic 2025'!N590</f>
        <v>Other</v>
      </c>
      <c r="AB590">
        <f>'Domestic 2025'!F590</f>
        <v>19414</v>
      </c>
      <c r="AD590" t="str">
        <f>'Domestic 2024'!J589</f>
        <v>Rialto Pictures</v>
      </c>
      <c r="AE590">
        <f>'Domestic 2024'!F589</f>
        <v>25091</v>
      </c>
      <c r="BJ590" t="str">
        <f t="shared" si="100"/>
        <v>Other</v>
      </c>
      <c r="BK590">
        <f t="shared" si="101"/>
        <v>19414</v>
      </c>
      <c r="BM590" t="str">
        <f t="shared" si="102"/>
        <v>Rialto Pictures</v>
      </c>
      <c r="BN590">
        <f t="shared" si="103"/>
        <v>25091</v>
      </c>
    </row>
    <row r="591" spans="27:69" x14ac:dyDescent="0.2">
      <c r="AA591" t="str">
        <f>'Domestic 2025'!N591</f>
        <v>Janus Films</v>
      </c>
      <c r="AB591">
        <f>'Domestic 2025'!F591</f>
        <v>19359</v>
      </c>
      <c r="AD591" t="str">
        <f>'Domestic 2024'!J590</f>
        <v>Buffalo 8</v>
      </c>
      <c r="AE591">
        <f>'Domestic 2024'!F590</f>
        <v>25090</v>
      </c>
      <c r="BJ591" t="str">
        <f t="shared" si="100"/>
        <v>Janus Films</v>
      </c>
      <c r="BK591">
        <f t="shared" si="101"/>
        <v>19359</v>
      </c>
      <c r="BM591" t="str">
        <f t="shared" si="102"/>
        <v>Buffalo 8</v>
      </c>
      <c r="BN591">
        <f t="shared" si="103"/>
        <v>25090</v>
      </c>
    </row>
    <row r="592" spans="27:69" x14ac:dyDescent="0.2">
      <c r="AA592" t="str">
        <f>'Domestic 2025'!N592</f>
        <v>Picturehouse</v>
      </c>
      <c r="AB592">
        <f>'Domestic 2025'!F592</f>
        <v>19222</v>
      </c>
      <c r="AD592" t="str">
        <f>'Domestic 2024'!J591</f>
        <v>Magnolia Pictures</v>
      </c>
      <c r="AE592">
        <f>'Domestic 2024'!F591</f>
        <v>24914</v>
      </c>
      <c r="BJ592" t="str">
        <f t="shared" si="100"/>
        <v>Picturehouse</v>
      </c>
      <c r="BK592">
        <f t="shared" si="101"/>
        <v>19222</v>
      </c>
      <c r="BM592" t="str">
        <f t="shared" si="102"/>
        <v>Magnolia Pictures</v>
      </c>
      <c r="BN592">
        <f t="shared" si="103"/>
        <v>24914</v>
      </c>
    </row>
    <row r="593" spans="27:66" x14ac:dyDescent="0.2">
      <c r="AA593" t="str">
        <f>'Domestic 2025'!N593</f>
        <v>Sony Pictures</v>
      </c>
      <c r="AB593">
        <f>'Domestic 2025'!F593</f>
        <v>18830</v>
      </c>
      <c r="AD593" t="str">
        <f>'Domestic 2024'!J592</f>
        <v>Kino Lorber</v>
      </c>
      <c r="AE593">
        <f>'Domestic 2024'!F592</f>
        <v>23957</v>
      </c>
      <c r="BJ593" t="str">
        <f t="shared" si="100"/>
        <v>Sony Pictures Entertainment</v>
      </c>
      <c r="BK593">
        <f t="shared" si="101"/>
        <v>18830</v>
      </c>
      <c r="BM593" t="str">
        <f t="shared" si="102"/>
        <v>Kino Lorber</v>
      </c>
      <c r="BN593">
        <f t="shared" si="103"/>
        <v>23957</v>
      </c>
    </row>
    <row r="594" spans="27:66" x14ac:dyDescent="0.2">
      <c r="AA594" t="str">
        <f>'Domestic 2025'!N594</f>
        <v>Yellow Veil Pictu…</v>
      </c>
      <c r="AB594">
        <f>'Domestic 2025'!F594</f>
        <v>18762</v>
      </c>
      <c r="AD594" t="str">
        <f>'Domestic 2024'!J593</f>
        <v>Kino Lorber</v>
      </c>
      <c r="AE594">
        <f>'Domestic 2024'!F593</f>
        <v>23522</v>
      </c>
      <c r="BJ594" t="str">
        <f t="shared" si="100"/>
        <v>Yellow Veil Pictu…</v>
      </c>
      <c r="BK594">
        <f t="shared" si="101"/>
        <v>18762</v>
      </c>
      <c r="BM594" t="str">
        <f t="shared" si="102"/>
        <v>Kino Lorber</v>
      </c>
      <c r="BN594">
        <f t="shared" si="103"/>
        <v>23522</v>
      </c>
    </row>
    <row r="595" spans="27:66" x14ac:dyDescent="0.2">
      <c r="AA595" t="str">
        <f>'Domestic 2025'!N595</f>
        <v>Music Box Films</v>
      </c>
      <c r="AB595">
        <f>'Domestic 2025'!F595</f>
        <v>18698</v>
      </c>
      <c r="AD595" t="str">
        <f>'Domestic 2024'!J594</f>
        <v>Indican Pictures</v>
      </c>
      <c r="AE595">
        <f>'Domestic 2024'!F594</f>
        <v>23498</v>
      </c>
      <c r="BJ595" t="str">
        <f t="shared" si="100"/>
        <v>Music Box Films</v>
      </c>
      <c r="BK595">
        <f t="shared" si="101"/>
        <v>18698</v>
      </c>
      <c r="BM595" t="str">
        <f t="shared" si="102"/>
        <v>Indican Pictures</v>
      </c>
      <c r="BN595">
        <f t="shared" si="103"/>
        <v>23498</v>
      </c>
    </row>
    <row r="596" spans="27:66" x14ac:dyDescent="0.2">
      <c r="AA596" t="str">
        <f>'Domestic 2025'!N596</f>
        <v>Oscilloscope Pict…</v>
      </c>
      <c r="AB596">
        <f>'Domestic 2025'!F596</f>
        <v>18292</v>
      </c>
      <c r="AD596" t="str">
        <f>'Domestic 2024'!J595</f>
        <v>Cartilage Films</v>
      </c>
      <c r="AE596">
        <f>'Domestic 2024'!F595</f>
        <v>23134</v>
      </c>
      <c r="BJ596" t="str">
        <f t="shared" si="100"/>
        <v>Oscilloscope Pict…</v>
      </c>
      <c r="BK596">
        <f t="shared" si="101"/>
        <v>18292</v>
      </c>
      <c r="BM596" t="str">
        <f t="shared" si="102"/>
        <v>Cartilage Films</v>
      </c>
      <c r="BN596">
        <f t="shared" si="103"/>
        <v>23134</v>
      </c>
    </row>
    <row r="597" spans="27:66" x14ac:dyDescent="0.2">
      <c r="AA597" t="str">
        <f>'Domestic 2025'!N597</f>
        <v>Viva Pictures</v>
      </c>
      <c r="AB597">
        <f>'Domestic 2025'!F597</f>
        <v>18111</v>
      </c>
      <c r="AD597" t="str">
        <f>'Domestic 2024'!J596</f>
        <v>Greenwich</v>
      </c>
      <c r="AE597">
        <f>'Domestic 2024'!F596</f>
        <v>23069</v>
      </c>
      <c r="BJ597" t="str">
        <f t="shared" si="100"/>
        <v>Viva Pictures</v>
      </c>
      <c r="BK597">
        <f t="shared" si="101"/>
        <v>18111</v>
      </c>
      <c r="BM597" t="str">
        <f t="shared" si="102"/>
        <v>Greenwich</v>
      </c>
      <c r="BN597">
        <f t="shared" si="103"/>
        <v>23069</v>
      </c>
    </row>
    <row r="598" spans="27:66" x14ac:dyDescent="0.2">
      <c r="AA598" t="str">
        <f>'Domestic 2025'!N598</f>
        <v>Indican Pictures</v>
      </c>
      <c r="AB598">
        <f>'Domestic 2025'!F598</f>
        <v>17907</v>
      </c>
      <c r="AD598" t="str">
        <f>'Domestic 2024'!J597</f>
        <v>MTV Documentary F…</v>
      </c>
      <c r="AE598">
        <f>'Domestic 2024'!F597</f>
        <v>22313</v>
      </c>
      <c r="BJ598" t="str">
        <f t="shared" si="100"/>
        <v>Indican Pictures</v>
      </c>
      <c r="BK598">
        <f t="shared" si="101"/>
        <v>17907</v>
      </c>
      <c r="BM598" t="str">
        <f t="shared" si="102"/>
        <v>MTV Documentary F…</v>
      </c>
      <c r="BN598">
        <f t="shared" si="103"/>
        <v>22313</v>
      </c>
    </row>
    <row r="599" spans="27:66" x14ac:dyDescent="0.2">
      <c r="AA599" t="str">
        <f>'Domestic 2025'!N599</f>
        <v>Music Box Films</v>
      </c>
      <c r="AB599">
        <f>'Domestic 2025'!F599</f>
        <v>17866</v>
      </c>
      <c r="AD599" t="str">
        <f>'Domestic 2024'!J598</f>
        <v>Music Box Films</v>
      </c>
      <c r="AE599">
        <f>'Domestic 2024'!F598</f>
        <v>22063</v>
      </c>
      <c r="BJ599" t="str">
        <f t="shared" si="100"/>
        <v>Music Box Films</v>
      </c>
      <c r="BK599">
        <f t="shared" si="101"/>
        <v>17866</v>
      </c>
      <c r="BM599" t="str">
        <f t="shared" si="102"/>
        <v>Music Box Films</v>
      </c>
      <c r="BN599">
        <f t="shared" si="103"/>
        <v>22063</v>
      </c>
    </row>
    <row r="600" spans="27:66" x14ac:dyDescent="0.2">
      <c r="AA600" t="str">
        <f>'Domestic 2025'!N600</f>
        <v>Warner Bros.</v>
      </c>
      <c r="AB600">
        <f>'Domestic 2025'!F600</f>
        <v>17676</v>
      </c>
      <c r="AD600" t="str">
        <f>'Domestic 2024'!J599</f>
        <v>Tuckman Media</v>
      </c>
      <c r="AE600">
        <f>'Domestic 2024'!F599</f>
        <v>22011</v>
      </c>
      <c r="BJ600" t="str">
        <f t="shared" si="100"/>
        <v>Warner Bros. Discovery</v>
      </c>
      <c r="BK600">
        <f t="shared" si="101"/>
        <v>17676</v>
      </c>
      <c r="BM600" t="str">
        <f t="shared" si="102"/>
        <v>Tuckman Media</v>
      </c>
      <c r="BN600">
        <f t="shared" si="103"/>
        <v>22011</v>
      </c>
    </row>
    <row r="601" spans="27:66" x14ac:dyDescent="0.2">
      <c r="AA601" t="str">
        <f>'Domestic 2025'!N601</f>
        <v>VRC</v>
      </c>
      <c r="AB601">
        <f>'Domestic 2025'!F601</f>
        <v>17310</v>
      </c>
      <c r="AD601" t="str">
        <f>'Domestic 2024'!J600</f>
        <v>GKIDS</v>
      </c>
      <c r="AE601">
        <f>'Domestic 2024'!F600</f>
        <v>21500</v>
      </c>
      <c r="BJ601" t="str">
        <f t="shared" si="100"/>
        <v>VRC</v>
      </c>
      <c r="BK601">
        <f t="shared" si="101"/>
        <v>17310</v>
      </c>
      <c r="BM601" t="str">
        <f t="shared" si="102"/>
        <v>GKIDS</v>
      </c>
      <c r="BN601">
        <f t="shared" si="103"/>
        <v>21500</v>
      </c>
    </row>
    <row r="602" spans="27:66" x14ac:dyDescent="0.2">
      <c r="AA602" t="str">
        <f>'Domestic 2025'!N602</f>
        <v>Indican Pictures</v>
      </c>
      <c r="AB602">
        <f>'Domestic 2025'!F602</f>
        <v>17173</v>
      </c>
      <c r="AD602" t="str">
        <f>'Domestic 2024'!J601</f>
        <v>Janus Films</v>
      </c>
      <c r="AE602">
        <f>'Domestic 2024'!F601</f>
        <v>21228</v>
      </c>
      <c r="BJ602" t="str">
        <f t="shared" si="100"/>
        <v>Indican Pictures</v>
      </c>
      <c r="BK602">
        <f t="shared" si="101"/>
        <v>17173</v>
      </c>
      <c r="BM602" t="str">
        <f t="shared" si="102"/>
        <v>Janus Films</v>
      </c>
      <c r="BN602">
        <f t="shared" si="103"/>
        <v>21228</v>
      </c>
    </row>
    <row r="603" spans="27:66" x14ac:dyDescent="0.2">
      <c r="AA603" t="str">
        <f>'Domestic 2025'!N603</f>
        <v>Music Box Films</v>
      </c>
      <c r="AB603">
        <f>'Domestic 2025'!F603</f>
        <v>16975</v>
      </c>
      <c r="AD603" t="str">
        <f>'Domestic 2024'!J602</f>
        <v>Walt Disney</v>
      </c>
      <c r="AE603">
        <f>'Domestic 2024'!F602</f>
        <v>21068</v>
      </c>
      <c r="BJ603" t="str">
        <f t="shared" si="100"/>
        <v>Music Box Films</v>
      </c>
      <c r="BK603">
        <f t="shared" si="101"/>
        <v>16975</v>
      </c>
      <c r="BM603" t="str">
        <f t="shared" si="102"/>
        <v>The Walt Disney Company</v>
      </c>
      <c r="BN603">
        <f t="shared" si="103"/>
        <v>21068</v>
      </c>
    </row>
    <row r="604" spans="27:66" x14ac:dyDescent="0.2">
      <c r="AA604" t="str">
        <f>'Domestic 2025'!N604</f>
        <v>Magnolia Pictures</v>
      </c>
      <c r="AB604">
        <f>'Domestic 2025'!F604</f>
        <v>16545</v>
      </c>
      <c r="AD604" t="str">
        <f>'Domestic 2024'!J603</f>
        <v>Blue Fox Entertai…</v>
      </c>
      <c r="AE604">
        <f>'Domestic 2024'!F603</f>
        <v>21033</v>
      </c>
      <c r="BJ604" t="str">
        <f t="shared" si="100"/>
        <v>Magnolia Pictures</v>
      </c>
      <c r="BK604">
        <f t="shared" si="101"/>
        <v>16545</v>
      </c>
      <c r="BM604" t="str">
        <f t="shared" si="102"/>
        <v>Blue Fox Entertainment</v>
      </c>
      <c r="BN604">
        <f t="shared" si="103"/>
        <v>21033</v>
      </c>
    </row>
    <row r="605" spans="27:66" x14ac:dyDescent="0.2">
      <c r="AA605" t="str">
        <f>'Domestic 2025'!N605</f>
        <v>Utopia</v>
      </c>
      <c r="AB605">
        <f>'Domestic 2025'!F605</f>
        <v>16362</v>
      </c>
      <c r="AD605" t="str">
        <f>'Domestic 2024'!J604</f>
        <v>Janus Films</v>
      </c>
      <c r="AE605">
        <f>'Domestic 2024'!F604</f>
        <v>20015</v>
      </c>
      <c r="BJ605" t="str">
        <f t="shared" si="100"/>
        <v>Utopia</v>
      </c>
      <c r="BK605">
        <f t="shared" si="101"/>
        <v>16362</v>
      </c>
      <c r="BM605" t="str">
        <f t="shared" si="102"/>
        <v>Janus Films</v>
      </c>
      <c r="BN605">
        <f t="shared" si="103"/>
        <v>20015</v>
      </c>
    </row>
    <row r="606" spans="27:66" x14ac:dyDescent="0.2">
      <c r="AA606" t="str">
        <f>'Domestic 2025'!N606</f>
        <v>Doppelganger Rele…</v>
      </c>
      <c r="AB606">
        <f>'Domestic 2025'!F606</f>
        <v>16056</v>
      </c>
      <c r="AD606" t="str">
        <f>'Domestic 2024'!J605</f>
        <v>Rialto Pictures</v>
      </c>
      <c r="AE606">
        <f>'Domestic 2024'!F605</f>
        <v>19900</v>
      </c>
      <c r="BJ606" t="str">
        <f t="shared" si="100"/>
        <v>Doppelganger Rele…</v>
      </c>
      <c r="BK606">
        <f t="shared" si="101"/>
        <v>16056</v>
      </c>
      <c r="BM606" t="str">
        <f t="shared" si="102"/>
        <v>Rialto Pictures</v>
      </c>
      <c r="BN606">
        <f t="shared" si="103"/>
        <v>19900</v>
      </c>
    </row>
    <row r="607" spans="27:66" x14ac:dyDescent="0.2">
      <c r="AA607" t="str">
        <f>'Domestic 2025'!N607</f>
        <v>Room 8 Films</v>
      </c>
      <c r="AB607">
        <f>'Domestic 2025'!F607</f>
        <v>16000</v>
      </c>
      <c r="AD607" t="str">
        <f>'Domestic 2024'!J606</f>
        <v>K Street Pictures</v>
      </c>
      <c r="AE607">
        <f>'Domestic 2024'!F606</f>
        <v>19900</v>
      </c>
      <c r="BJ607" t="str">
        <f t="shared" si="100"/>
        <v>Room 8 Films</v>
      </c>
      <c r="BK607">
        <f t="shared" si="101"/>
        <v>16000</v>
      </c>
      <c r="BM607" t="str">
        <f t="shared" si="102"/>
        <v>K Street Pictures</v>
      </c>
      <c r="BN607">
        <f t="shared" si="103"/>
        <v>19900</v>
      </c>
    </row>
    <row r="608" spans="27:66" x14ac:dyDescent="0.2">
      <c r="AA608" t="str">
        <f>'Domestic 2025'!N608</f>
        <v>Mongrel Media</v>
      </c>
      <c r="AB608">
        <f>'Domestic 2025'!F608</f>
        <v>15531</v>
      </c>
      <c r="AD608" t="str">
        <f>'Domestic 2024'!J607</f>
        <v>Greenwich</v>
      </c>
      <c r="AE608">
        <f>'Domestic 2024'!F607</f>
        <v>19207</v>
      </c>
      <c r="BJ608" t="str">
        <f t="shared" si="100"/>
        <v>Mongrel Media</v>
      </c>
      <c r="BK608">
        <f t="shared" si="101"/>
        <v>15531</v>
      </c>
      <c r="BM608" t="str">
        <f t="shared" si="102"/>
        <v>Greenwich</v>
      </c>
      <c r="BN608">
        <f t="shared" si="103"/>
        <v>19207</v>
      </c>
    </row>
    <row r="609" spans="27:66" x14ac:dyDescent="0.2">
      <c r="AA609" t="str">
        <f>'Domestic 2025'!N609</f>
        <v>Indican Pictures</v>
      </c>
      <c r="AB609">
        <f>'Domestic 2025'!F609</f>
        <v>15310</v>
      </c>
      <c r="AD609" t="str">
        <f>'Domestic 2024'!J608</f>
        <v>Music Box Films</v>
      </c>
      <c r="AE609">
        <f>'Domestic 2024'!F608</f>
        <v>18905</v>
      </c>
      <c r="BJ609" t="str">
        <f t="shared" si="100"/>
        <v>Indican Pictures</v>
      </c>
      <c r="BK609">
        <f t="shared" si="101"/>
        <v>15310</v>
      </c>
      <c r="BM609" t="str">
        <f t="shared" si="102"/>
        <v>Music Box Films</v>
      </c>
      <c r="BN609">
        <f t="shared" si="103"/>
        <v>18905</v>
      </c>
    </row>
    <row r="610" spans="27:66" x14ac:dyDescent="0.2">
      <c r="AA610" t="str">
        <f>'Domestic 2025'!N610</f>
        <v>Indican Pictures</v>
      </c>
      <c r="AB610">
        <f>'Domestic 2025'!F610</f>
        <v>15260</v>
      </c>
      <c r="AD610" t="str">
        <f>'Domestic 2024'!J609</f>
        <v>Metrograph Pictur…</v>
      </c>
      <c r="AE610">
        <f>'Domestic 2024'!F609</f>
        <v>18822</v>
      </c>
      <c r="BJ610" t="str">
        <f t="shared" si="100"/>
        <v>Indican Pictures</v>
      </c>
      <c r="BK610">
        <f t="shared" si="101"/>
        <v>15260</v>
      </c>
      <c r="BM610" t="str">
        <f t="shared" si="102"/>
        <v>Metrograph Pictur…</v>
      </c>
      <c r="BN610">
        <f t="shared" si="103"/>
        <v>18822</v>
      </c>
    </row>
    <row r="611" spans="27:66" x14ac:dyDescent="0.2">
      <c r="AA611" t="str">
        <f>'Domestic 2025'!N611</f>
        <v>Indican Pictures</v>
      </c>
      <c r="AB611">
        <f>'Domestic 2025'!F611</f>
        <v>15175</v>
      </c>
      <c r="AD611" t="str">
        <f>'Domestic 2024'!J610</f>
        <v>Kino Lorber</v>
      </c>
      <c r="AE611">
        <f>'Domestic 2024'!F610</f>
        <v>18332</v>
      </c>
      <c r="BJ611" t="str">
        <f t="shared" si="100"/>
        <v>Indican Pictures</v>
      </c>
      <c r="BK611">
        <f t="shared" si="101"/>
        <v>15175</v>
      </c>
      <c r="BM611" t="str">
        <f t="shared" si="102"/>
        <v>Kino Lorber</v>
      </c>
      <c r="BN611">
        <f t="shared" si="103"/>
        <v>18332</v>
      </c>
    </row>
    <row r="612" spans="27:66" x14ac:dyDescent="0.2">
      <c r="AA612" t="str">
        <f>'Domestic 2025'!N612</f>
        <v>Indican Pictures</v>
      </c>
      <c r="AB612">
        <f>'Domestic 2025'!F612</f>
        <v>14929</v>
      </c>
      <c r="AD612" t="str">
        <f>'Domestic 2024'!J611</f>
        <v>Indican Pictures</v>
      </c>
      <c r="AE612">
        <f>'Domestic 2024'!F611</f>
        <v>18095</v>
      </c>
      <c r="BJ612" t="str">
        <f t="shared" si="100"/>
        <v>Indican Pictures</v>
      </c>
      <c r="BK612">
        <f t="shared" si="101"/>
        <v>14929</v>
      </c>
      <c r="BM612" t="str">
        <f t="shared" si="102"/>
        <v>Indican Pictures</v>
      </c>
      <c r="BN612">
        <f t="shared" si="103"/>
        <v>18095</v>
      </c>
    </row>
    <row r="613" spans="27:66" x14ac:dyDescent="0.2">
      <c r="AA613" t="str">
        <f>'Domestic 2025'!N613</f>
        <v>Bleecker Street</v>
      </c>
      <c r="AB613">
        <f>'Domestic 2025'!F613</f>
        <v>14703</v>
      </c>
      <c r="AD613" t="str">
        <f>'Domestic 2024'!J612</f>
        <v>Greenwich</v>
      </c>
      <c r="AE613">
        <f>'Domestic 2024'!F612</f>
        <v>17943</v>
      </c>
      <c r="BJ613" t="str">
        <f t="shared" si="100"/>
        <v>Bleecker Street</v>
      </c>
      <c r="BK613">
        <f t="shared" si="101"/>
        <v>14703</v>
      </c>
      <c r="BM613" t="str">
        <f t="shared" si="102"/>
        <v>Greenwich</v>
      </c>
      <c r="BN613">
        <f t="shared" si="103"/>
        <v>17943</v>
      </c>
    </row>
    <row r="614" spans="27:66" x14ac:dyDescent="0.2">
      <c r="AA614" t="str">
        <f>'Domestic 2025'!N614</f>
        <v>Drafthouse Films</v>
      </c>
      <c r="AB614">
        <f>'Domestic 2025'!F614</f>
        <v>14439</v>
      </c>
      <c r="AD614" t="str">
        <f>'Domestic 2024'!J613</f>
        <v>Magnolia Pictures</v>
      </c>
      <c r="AE614">
        <f>'Domestic 2024'!F613</f>
        <v>17750</v>
      </c>
      <c r="BJ614" t="str">
        <f t="shared" si="100"/>
        <v>Drafthouse Films</v>
      </c>
      <c r="BK614">
        <f t="shared" si="101"/>
        <v>14439</v>
      </c>
      <c r="BM614" t="str">
        <f t="shared" si="102"/>
        <v>Magnolia Pictures</v>
      </c>
      <c r="BN614">
        <f t="shared" si="103"/>
        <v>17750</v>
      </c>
    </row>
    <row r="615" spans="27:66" x14ac:dyDescent="0.2">
      <c r="AA615" t="str">
        <f>'Domestic 2025'!N615</f>
        <v>Magnet Releasing</v>
      </c>
      <c r="AB615">
        <f>'Domestic 2025'!F615</f>
        <v>13847</v>
      </c>
      <c r="AD615" t="str">
        <f>'Domestic 2024'!J614</f>
        <v>Oscilloscope Pict…</v>
      </c>
      <c r="AE615">
        <f>'Domestic 2024'!F614</f>
        <v>17330</v>
      </c>
      <c r="BJ615" t="str">
        <f t="shared" si="100"/>
        <v>Magnet Releasing</v>
      </c>
      <c r="BK615">
        <f t="shared" si="101"/>
        <v>13847</v>
      </c>
      <c r="BM615" t="str">
        <f t="shared" si="102"/>
        <v>Oscilloscope Pict…</v>
      </c>
      <c r="BN615">
        <f t="shared" si="103"/>
        <v>17330</v>
      </c>
    </row>
    <row r="616" spans="27:66" x14ac:dyDescent="0.2">
      <c r="AA616" t="str">
        <f>'Domestic 2025'!N616</f>
        <v>Rialto Pictures</v>
      </c>
      <c r="AB616">
        <f>'Domestic 2025'!F616</f>
        <v>13395</v>
      </c>
      <c r="AD616" t="str">
        <f>'Domestic 2024'!J615</f>
        <v>Music Box Films</v>
      </c>
      <c r="AE616">
        <f>'Domestic 2024'!F615</f>
        <v>17194</v>
      </c>
      <c r="BJ616" t="str">
        <f t="shared" si="100"/>
        <v>Rialto Pictures</v>
      </c>
      <c r="BK616">
        <f t="shared" si="101"/>
        <v>13395</v>
      </c>
      <c r="BM616" t="str">
        <f t="shared" si="102"/>
        <v>Music Box Films</v>
      </c>
      <c r="BN616">
        <f t="shared" si="103"/>
        <v>17194</v>
      </c>
    </row>
    <row r="617" spans="27:66" x14ac:dyDescent="0.2">
      <c r="AA617" t="str">
        <f>'Domestic 2025'!N617</f>
        <v>Other</v>
      </c>
      <c r="AB617">
        <f>'Domestic 2025'!F617</f>
        <v>13377</v>
      </c>
      <c r="AD617" t="str">
        <f>'Domestic 2024'!J616</f>
        <v>Janus Films</v>
      </c>
      <c r="AE617">
        <f>'Domestic 2024'!F616</f>
        <v>16549</v>
      </c>
      <c r="BJ617" t="str">
        <f t="shared" si="100"/>
        <v>Other</v>
      </c>
      <c r="BK617">
        <f t="shared" si="101"/>
        <v>13377</v>
      </c>
      <c r="BM617" t="str">
        <f t="shared" si="102"/>
        <v>Janus Films</v>
      </c>
      <c r="BN617">
        <f t="shared" si="103"/>
        <v>16549</v>
      </c>
    </row>
    <row r="618" spans="27:66" x14ac:dyDescent="0.2">
      <c r="AA618" t="str">
        <f>'Domestic 2025'!N618</f>
        <v>Magnolia Pictures</v>
      </c>
      <c r="AB618">
        <f>'Domestic 2025'!F618</f>
        <v>13211</v>
      </c>
      <c r="AD618" t="str">
        <f>'Domestic 2024'!J617</f>
        <v>Rialto Pictures</v>
      </c>
      <c r="AE618">
        <f>'Domestic 2024'!F617</f>
        <v>16361</v>
      </c>
      <c r="BJ618" t="str">
        <f t="shared" si="100"/>
        <v>Magnolia Pictures</v>
      </c>
      <c r="BK618">
        <f t="shared" si="101"/>
        <v>13211</v>
      </c>
      <c r="BM618" t="str">
        <f t="shared" si="102"/>
        <v>Rialto Pictures</v>
      </c>
      <c r="BN618">
        <f t="shared" si="103"/>
        <v>16361</v>
      </c>
    </row>
    <row r="619" spans="27:66" x14ac:dyDescent="0.2">
      <c r="AA619" t="str">
        <f>'Domestic 2025'!N619</f>
        <v>Universal</v>
      </c>
      <c r="AB619">
        <f>'Domestic 2025'!F619</f>
        <v>13000</v>
      </c>
      <c r="AD619" t="str">
        <f>'Domestic 2024'!J618</f>
        <v>Greenwich</v>
      </c>
      <c r="AE619">
        <f>'Domestic 2024'!F618</f>
        <v>15961</v>
      </c>
      <c r="BJ619" t="str">
        <f t="shared" si="100"/>
        <v>NBCUniversal (Comcast)</v>
      </c>
      <c r="BK619">
        <f t="shared" si="101"/>
        <v>13000</v>
      </c>
      <c r="BM619" t="str">
        <f t="shared" si="102"/>
        <v>Greenwich</v>
      </c>
      <c r="BN619">
        <f t="shared" si="103"/>
        <v>15961</v>
      </c>
    </row>
    <row r="620" spans="27:66" x14ac:dyDescent="0.2">
      <c r="AA620" t="str">
        <f>'Domestic 2025'!N620</f>
        <v>Utopia</v>
      </c>
      <c r="AB620">
        <f>'Domestic 2025'!F620</f>
        <v>12989</v>
      </c>
      <c r="AD620" t="str">
        <f>'Domestic 2024'!J619</f>
        <v>Lionsgate</v>
      </c>
      <c r="AE620">
        <f>'Domestic 2024'!F619</f>
        <v>15918</v>
      </c>
      <c r="BJ620" t="str">
        <f t="shared" si="100"/>
        <v>Utopia</v>
      </c>
      <c r="BK620">
        <f t="shared" si="101"/>
        <v>12989</v>
      </c>
      <c r="BM620" t="str">
        <f t="shared" si="102"/>
        <v>Lionsgate Studios</v>
      </c>
      <c r="BN620">
        <f t="shared" si="103"/>
        <v>15918</v>
      </c>
    </row>
    <row r="621" spans="27:66" x14ac:dyDescent="0.2">
      <c r="AA621" t="str">
        <f>'Domestic 2025'!N621</f>
        <v>Music Box Films</v>
      </c>
      <c r="AB621">
        <f>'Domestic 2025'!F621</f>
        <v>12716</v>
      </c>
      <c r="AD621" t="str">
        <f>'Domestic 2024'!J620</f>
        <v>Kino Lorber</v>
      </c>
      <c r="AE621">
        <f>'Domestic 2024'!F620</f>
        <v>14861</v>
      </c>
      <c r="BJ621" t="str">
        <f t="shared" si="100"/>
        <v>Music Box Films</v>
      </c>
      <c r="BK621">
        <f t="shared" si="101"/>
        <v>12716</v>
      </c>
      <c r="BM621" t="str">
        <f t="shared" si="102"/>
        <v>Kino Lorber</v>
      </c>
      <c r="BN621">
        <f t="shared" si="103"/>
        <v>14861</v>
      </c>
    </row>
    <row r="622" spans="27:66" x14ac:dyDescent="0.2">
      <c r="AA622" t="str">
        <f>'Domestic 2025'!N622</f>
        <v>Watermelon Pictur…</v>
      </c>
      <c r="AB622">
        <f>'Domestic 2025'!F622</f>
        <v>12174</v>
      </c>
      <c r="AD622" t="str">
        <f>'Domestic 2024'!J621</f>
        <v>IFC Films</v>
      </c>
      <c r="AE622">
        <f>'Domestic 2024'!F621</f>
        <v>14523</v>
      </c>
      <c r="BJ622" t="str">
        <f t="shared" si="100"/>
        <v>Watermelon Pictur…</v>
      </c>
      <c r="BK622">
        <f t="shared" si="101"/>
        <v>12174</v>
      </c>
      <c r="BM622" t="str">
        <f t="shared" si="102"/>
        <v>IFC Films</v>
      </c>
      <c r="BN622">
        <f t="shared" si="103"/>
        <v>14523</v>
      </c>
    </row>
    <row r="623" spans="27:66" x14ac:dyDescent="0.2">
      <c r="AA623" t="str">
        <f>'Domestic 2025'!N623</f>
        <v>Oscilloscope Pict…</v>
      </c>
      <c r="AB623">
        <f>'Domestic 2025'!F623</f>
        <v>12025</v>
      </c>
      <c r="AD623" t="str">
        <f>'Domestic 2024'!J622</f>
        <v>Greenwich</v>
      </c>
      <c r="AE623">
        <f>'Domestic 2024'!F622</f>
        <v>14463</v>
      </c>
      <c r="BJ623" t="str">
        <f t="shared" si="100"/>
        <v>Oscilloscope Pict…</v>
      </c>
      <c r="BK623">
        <f t="shared" si="101"/>
        <v>12025</v>
      </c>
      <c r="BM623" t="str">
        <f t="shared" si="102"/>
        <v>Greenwich</v>
      </c>
      <c r="BN623">
        <f t="shared" si="103"/>
        <v>14463</v>
      </c>
    </row>
    <row r="624" spans="27:66" x14ac:dyDescent="0.2">
      <c r="AA624" t="str">
        <f>'Domestic 2025'!N624</f>
        <v>Vertigo Releasing</v>
      </c>
      <c r="AB624">
        <f>'Domestic 2025'!F624</f>
        <v>12000</v>
      </c>
      <c r="AD624" t="str">
        <f>'Domestic 2024'!J623</f>
        <v>Film First</v>
      </c>
      <c r="AE624">
        <f>'Domestic 2024'!F623</f>
        <v>14446</v>
      </c>
      <c r="BJ624" t="str">
        <f t="shared" si="100"/>
        <v>Vertigo Releasing</v>
      </c>
      <c r="BK624">
        <f t="shared" si="101"/>
        <v>12000</v>
      </c>
      <c r="BM624" t="str">
        <f t="shared" si="102"/>
        <v>Film First</v>
      </c>
      <c r="BN624">
        <f t="shared" si="103"/>
        <v>14446</v>
      </c>
    </row>
    <row r="625" spans="27:66" x14ac:dyDescent="0.2">
      <c r="AA625" t="str">
        <f>'Domestic 2025'!N625</f>
        <v>Red Splat Product…</v>
      </c>
      <c r="AB625">
        <f>'Domestic 2025'!F625</f>
        <v>11943</v>
      </c>
      <c r="AD625" t="str">
        <f>'Domestic 2024'!J624</f>
        <v>Magnolia Pictures</v>
      </c>
      <c r="AE625">
        <f>'Domestic 2024'!F624</f>
        <v>14089</v>
      </c>
      <c r="BJ625" t="str">
        <f t="shared" si="100"/>
        <v>Red Splat Product…</v>
      </c>
      <c r="BK625">
        <f t="shared" si="101"/>
        <v>11943</v>
      </c>
      <c r="BM625" t="str">
        <f t="shared" si="102"/>
        <v>Magnolia Pictures</v>
      </c>
      <c r="BN625">
        <f t="shared" si="103"/>
        <v>14089</v>
      </c>
    </row>
    <row r="626" spans="27:66" x14ac:dyDescent="0.2">
      <c r="AA626" t="str">
        <f>'Domestic 2025'!N626</f>
        <v>Chapter Two Films</v>
      </c>
      <c r="AB626">
        <f>'Domestic 2025'!F626</f>
        <v>11797</v>
      </c>
      <c r="AD626" t="str">
        <f>'Domestic 2024'!J625</f>
        <v>Magnolia Pictures</v>
      </c>
      <c r="AE626">
        <f>'Domestic 2024'!F625</f>
        <v>13520</v>
      </c>
      <c r="BJ626" t="str">
        <f t="shared" si="100"/>
        <v>Chapter Two Films</v>
      </c>
      <c r="BK626">
        <f t="shared" si="101"/>
        <v>11797</v>
      </c>
      <c r="BM626" t="str">
        <f t="shared" si="102"/>
        <v>Magnolia Pictures</v>
      </c>
      <c r="BN626">
        <f t="shared" si="103"/>
        <v>13520</v>
      </c>
    </row>
    <row r="627" spans="27:66" x14ac:dyDescent="0.2">
      <c r="AA627" t="str">
        <f>'Domestic 2025'!N627</f>
        <v>Dekanalog</v>
      </c>
      <c r="AB627">
        <f>'Domestic 2025'!F627</f>
        <v>11719</v>
      </c>
      <c r="AD627" t="str">
        <f>'Domestic 2024'!J626</f>
        <v>Music Box Films</v>
      </c>
      <c r="AE627">
        <f>'Domestic 2024'!F626</f>
        <v>13369</v>
      </c>
      <c r="BJ627" t="str">
        <f t="shared" si="100"/>
        <v>Dekanalog</v>
      </c>
      <c r="BK627">
        <f t="shared" si="101"/>
        <v>11719</v>
      </c>
      <c r="BM627" t="str">
        <f t="shared" si="102"/>
        <v>Music Box Films</v>
      </c>
      <c r="BN627">
        <f t="shared" si="103"/>
        <v>13369</v>
      </c>
    </row>
    <row r="628" spans="27:66" x14ac:dyDescent="0.2">
      <c r="AA628" t="str">
        <f>'Domestic 2025'!N628</f>
        <v>Strand Releasing</v>
      </c>
      <c r="AB628">
        <f>'Domestic 2025'!F628</f>
        <v>11500</v>
      </c>
      <c r="AD628" t="str">
        <f>'Domestic 2024'!J627</f>
        <v>Hiddenlight Produ…</v>
      </c>
      <c r="AE628">
        <f>'Domestic 2024'!F627</f>
        <v>12830</v>
      </c>
      <c r="BJ628" t="str">
        <f t="shared" si="100"/>
        <v>Strand Releasing</v>
      </c>
      <c r="BK628">
        <f t="shared" si="101"/>
        <v>11500</v>
      </c>
      <c r="BM628" t="str">
        <f t="shared" si="102"/>
        <v>Hiddenlight Produ…</v>
      </c>
      <c r="BN628">
        <f t="shared" si="103"/>
        <v>12830</v>
      </c>
    </row>
    <row r="629" spans="27:66" x14ac:dyDescent="0.2">
      <c r="AA629" t="str">
        <f>'Domestic 2025'!N629</f>
        <v>Janus Films</v>
      </c>
      <c r="AB629">
        <f>'Domestic 2025'!F629</f>
        <v>11403</v>
      </c>
      <c r="AD629" t="str">
        <f>'Domestic 2024'!J628</f>
        <v>Area 23a</v>
      </c>
      <c r="AE629">
        <f>'Domestic 2024'!F628</f>
        <v>12509</v>
      </c>
      <c r="BJ629" t="str">
        <f t="shared" si="100"/>
        <v>Janus Films</v>
      </c>
      <c r="BK629">
        <f t="shared" si="101"/>
        <v>11403</v>
      </c>
      <c r="BM629" t="str">
        <f t="shared" si="102"/>
        <v>Area 23a</v>
      </c>
      <c r="BN629">
        <f t="shared" si="103"/>
        <v>12509</v>
      </c>
    </row>
    <row r="630" spans="27:66" x14ac:dyDescent="0.2">
      <c r="AA630" t="str">
        <f>'Domestic 2025'!N630</f>
        <v>Briarcliff Entert…</v>
      </c>
      <c r="AB630">
        <f>'Domestic 2025'!F630</f>
        <v>11372</v>
      </c>
      <c r="AD630" t="str">
        <f>'Domestic 2024'!J629</f>
        <v>Holt Hamilton Dis…</v>
      </c>
      <c r="AE630">
        <f>'Domestic 2024'!F629</f>
        <v>12126</v>
      </c>
      <c r="BJ630" t="str">
        <f t="shared" si="100"/>
        <v>Briarcliff Entertainment</v>
      </c>
      <c r="BK630">
        <f t="shared" si="101"/>
        <v>11372</v>
      </c>
      <c r="BM630" t="str">
        <f t="shared" si="102"/>
        <v>Holt Hamilton Dis…</v>
      </c>
      <c r="BN630">
        <f t="shared" si="103"/>
        <v>12126</v>
      </c>
    </row>
    <row r="631" spans="27:66" x14ac:dyDescent="0.2">
      <c r="AA631" t="str">
        <f>'Domestic 2025'!N631</f>
        <v>Greenwich</v>
      </c>
      <c r="AB631">
        <f>'Domestic 2025'!F631</f>
        <v>11204</v>
      </c>
      <c r="AD631" t="str">
        <f>'Domestic 2024'!J630</f>
        <v>Magnolia Pictures</v>
      </c>
      <c r="AE631">
        <f>'Domestic 2024'!F630</f>
        <v>11984</v>
      </c>
      <c r="BJ631" t="str">
        <f t="shared" si="100"/>
        <v>Greenwich</v>
      </c>
      <c r="BK631">
        <f t="shared" si="101"/>
        <v>11204</v>
      </c>
      <c r="BM631" t="str">
        <f t="shared" si="102"/>
        <v>Magnolia Pictures</v>
      </c>
      <c r="BN631">
        <f t="shared" si="103"/>
        <v>11984</v>
      </c>
    </row>
    <row r="632" spans="27:66" x14ac:dyDescent="0.2">
      <c r="AA632" t="str">
        <f>'Domestic 2025'!N632</f>
        <v>Magnolia Pictures</v>
      </c>
      <c r="AB632">
        <f>'Domestic 2025'!F632</f>
        <v>11139</v>
      </c>
      <c r="AD632" t="str">
        <f>'Domestic 2024'!J631</f>
        <v>Music Box Films</v>
      </c>
      <c r="AE632">
        <f>'Domestic 2024'!F631</f>
        <v>11950</v>
      </c>
      <c r="BJ632" t="str">
        <f t="shared" si="100"/>
        <v>Magnolia Pictures</v>
      </c>
      <c r="BK632">
        <f t="shared" si="101"/>
        <v>11139</v>
      </c>
      <c r="BM632" t="str">
        <f t="shared" si="102"/>
        <v>Music Box Films</v>
      </c>
      <c r="BN632">
        <f t="shared" si="103"/>
        <v>11950</v>
      </c>
    </row>
    <row r="633" spans="27:66" x14ac:dyDescent="0.2">
      <c r="AA633" t="str">
        <f>'Domestic 2025'!N633</f>
        <v>Blue Fox Entertai…</v>
      </c>
      <c r="AB633">
        <f>'Domestic 2025'!F633</f>
        <v>11077</v>
      </c>
      <c r="AD633" t="str">
        <f>'Domestic 2024'!J632</f>
        <v>Greenwich</v>
      </c>
      <c r="AE633">
        <f>'Domestic 2024'!F632</f>
        <v>11900</v>
      </c>
      <c r="BJ633" t="str">
        <f t="shared" si="100"/>
        <v>Blue Fox Entertainment</v>
      </c>
      <c r="BK633">
        <f t="shared" si="101"/>
        <v>11077</v>
      </c>
      <c r="BM633" t="str">
        <f t="shared" si="102"/>
        <v>Greenwich</v>
      </c>
      <c r="BN633">
        <f t="shared" si="103"/>
        <v>11900</v>
      </c>
    </row>
    <row r="634" spans="27:66" x14ac:dyDescent="0.2">
      <c r="AA634" t="str">
        <f>'Domestic 2025'!N634</f>
        <v>Magnet Releasing</v>
      </c>
      <c r="AB634">
        <f>'Domestic 2025'!F634</f>
        <v>10980</v>
      </c>
      <c r="AD634" t="str">
        <f>'Domestic 2024'!J633</f>
        <v>Indican Pictures</v>
      </c>
      <c r="AE634">
        <f>'Domestic 2024'!F633</f>
        <v>11737</v>
      </c>
      <c r="BJ634" t="str">
        <f t="shared" si="100"/>
        <v>Magnet Releasing</v>
      </c>
      <c r="BK634">
        <f t="shared" si="101"/>
        <v>10980</v>
      </c>
      <c r="BM634" t="str">
        <f t="shared" si="102"/>
        <v>Indican Pictures</v>
      </c>
      <c r="BN634">
        <f t="shared" si="103"/>
        <v>11737</v>
      </c>
    </row>
    <row r="635" spans="27:66" x14ac:dyDescent="0.2">
      <c r="AA635" t="str">
        <f>'Domestic 2025'!N635</f>
        <v>Indican Pictures</v>
      </c>
      <c r="AB635">
        <f>'Domestic 2025'!F635</f>
        <v>10072</v>
      </c>
      <c r="AD635" t="str">
        <f>'Domestic 2024'!J634</f>
        <v>Big World Pictures</v>
      </c>
      <c r="AE635">
        <f>'Domestic 2024'!F634</f>
        <v>11507</v>
      </c>
      <c r="BJ635" t="str">
        <f t="shared" si="100"/>
        <v>Indican Pictures</v>
      </c>
      <c r="BK635">
        <f t="shared" si="101"/>
        <v>10072</v>
      </c>
      <c r="BM635" t="str">
        <f t="shared" si="102"/>
        <v>Big World Pictures</v>
      </c>
      <c r="BN635">
        <f t="shared" si="103"/>
        <v>11507</v>
      </c>
    </row>
    <row r="636" spans="27:66" x14ac:dyDescent="0.2">
      <c r="AA636" t="str">
        <f>'Domestic 2025'!N636</f>
        <v>Indican Pictures</v>
      </c>
      <c r="AB636">
        <f>'Domestic 2025'!F636</f>
        <v>9290</v>
      </c>
      <c r="AD636" t="str">
        <f>'Domestic 2024'!J635</f>
        <v>Tycor Internation…</v>
      </c>
      <c r="AE636">
        <f>'Domestic 2024'!F635</f>
        <v>11355</v>
      </c>
      <c r="BJ636" t="str">
        <f t="shared" si="100"/>
        <v>Indican Pictures</v>
      </c>
      <c r="BK636">
        <f t="shared" si="101"/>
        <v>9290</v>
      </c>
      <c r="BM636" t="str">
        <f t="shared" si="102"/>
        <v>Tycor Internation…</v>
      </c>
      <c r="BN636">
        <f t="shared" si="103"/>
        <v>11355</v>
      </c>
    </row>
    <row r="637" spans="27:66" x14ac:dyDescent="0.2">
      <c r="AA637" t="str">
        <f>'Domestic 2025'!N637</f>
        <v>Kino Lorber</v>
      </c>
      <c r="AB637">
        <f>'Domestic 2025'!F637</f>
        <v>9239</v>
      </c>
      <c r="AD637" t="str">
        <f>'Domestic 2024'!J636</f>
        <v>Aventura Entertai…</v>
      </c>
      <c r="AE637">
        <f>'Domestic 2024'!F636</f>
        <v>11251</v>
      </c>
      <c r="BJ637" t="str">
        <f t="shared" si="100"/>
        <v>Kino Lorber</v>
      </c>
      <c r="BK637">
        <f t="shared" si="101"/>
        <v>9239</v>
      </c>
      <c r="BM637" t="str">
        <f t="shared" si="102"/>
        <v>Aventura Entertai…</v>
      </c>
      <c r="BN637">
        <f t="shared" si="103"/>
        <v>11251</v>
      </c>
    </row>
    <row r="638" spans="27:66" x14ac:dyDescent="0.2">
      <c r="AA638" t="str">
        <f>'Domestic 2025'!N638</f>
        <v>Kino Lorber</v>
      </c>
      <c r="AB638">
        <f>'Domestic 2025'!F638</f>
        <v>9085</v>
      </c>
      <c r="AD638" t="str">
        <f>'Domestic 2024'!J637</f>
        <v>Magnolia Pictures</v>
      </c>
      <c r="AE638">
        <f>'Domestic 2024'!F637</f>
        <v>11236</v>
      </c>
      <c r="BJ638" t="str">
        <f t="shared" si="100"/>
        <v>Kino Lorber</v>
      </c>
      <c r="BK638">
        <f t="shared" si="101"/>
        <v>9085</v>
      </c>
      <c r="BM638" t="str">
        <f t="shared" si="102"/>
        <v>Magnolia Pictures</v>
      </c>
      <c r="BN638">
        <f t="shared" si="103"/>
        <v>11236</v>
      </c>
    </row>
    <row r="639" spans="27:66" x14ac:dyDescent="0.2">
      <c r="AA639" t="str">
        <f>'Domestic 2025'!N639</f>
        <v>Mongrel Media</v>
      </c>
      <c r="AB639">
        <f>'Domestic 2025'!F639</f>
        <v>8493</v>
      </c>
      <c r="AD639" t="str">
        <f>'Domestic 2024'!J638</f>
        <v>Janus Films</v>
      </c>
      <c r="AE639">
        <f>'Domestic 2024'!F638</f>
        <v>11125</v>
      </c>
      <c r="BJ639" t="str">
        <f t="shared" si="100"/>
        <v>Mongrel Media</v>
      </c>
      <c r="BK639">
        <f t="shared" si="101"/>
        <v>8493</v>
      </c>
      <c r="BM639" t="str">
        <f t="shared" si="102"/>
        <v>Janus Films</v>
      </c>
      <c r="BN639">
        <f t="shared" si="103"/>
        <v>11125</v>
      </c>
    </row>
    <row r="640" spans="27:66" x14ac:dyDescent="0.2">
      <c r="AA640" t="str">
        <f>'Domestic 2025'!N640</f>
        <v>Amazon MGM Studios</v>
      </c>
      <c r="AB640">
        <f>'Domestic 2025'!F640</f>
        <v>8393</v>
      </c>
      <c r="AD640" t="str">
        <f>'Domestic 2024'!J639</f>
        <v>Magnet Releasing</v>
      </c>
      <c r="AE640">
        <f>'Domestic 2024'!F639</f>
        <v>11073</v>
      </c>
      <c r="BJ640" t="str">
        <f t="shared" si="100"/>
        <v>Amazon MGM Studios</v>
      </c>
      <c r="BK640">
        <f t="shared" si="101"/>
        <v>8393</v>
      </c>
      <c r="BM640" t="str">
        <f t="shared" si="102"/>
        <v>Magnet Releasing</v>
      </c>
      <c r="BN640">
        <f t="shared" si="103"/>
        <v>11073</v>
      </c>
    </row>
    <row r="641" spans="27:66" x14ac:dyDescent="0.2">
      <c r="AA641" t="str">
        <f>'Domestic 2025'!N641</f>
        <v>Big World Pictures</v>
      </c>
      <c r="AB641">
        <f>'Domestic 2025'!F641</f>
        <v>8325</v>
      </c>
      <c r="AD641" t="str">
        <f>'Domestic 2024'!J640</f>
        <v>Greenwich</v>
      </c>
      <c r="AE641">
        <f>'Domestic 2024'!F640</f>
        <v>11052</v>
      </c>
      <c r="BJ641" t="str">
        <f t="shared" si="100"/>
        <v>Big World Pictures</v>
      </c>
      <c r="BK641">
        <f t="shared" si="101"/>
        <v>8325</v>
      </c>
      <c r="BM641" t="str">
        <f t="shared" si="102"/>
        <v>Greenwich</v>
      </c>
      <c r="BN641">
        <f t="shared" si="103"/>
        <v>11052</v>
      </c>
    </row>
    <row r="642" spans="27:66" x14ac:dyDescent="0.2">
      <c r="AA642" t="str">
        <f>'Domestic 2025'!N642</f>
        <v>Greenwich</v>
      </c>
      <c r="AB642">
        <f>'Domestic 2025'!F642</f>
        <v>8268</v>
      </c>
      <c r="AD642" t="str">
        <f>'Domestic 2024'!J641</f>
        <v>Utopia</v>
      </c>
      <c r="AE642">
        <f>'Domestic 2024'!F641</f>
        <v>10895</v>
      </c>
      <c r="BJ642" t="str">
        <f t="shared" si="100"/>
        <v>Greenwich</v>
      </c>
      <c r="BK642">
        <f t="shared" si="101"/>
        <v>8268</v>
      </c>
      <c r="BM642" t="str">
        <f t="shared" si="102"/>
        <v>Utopia</v>
      </c>
      <c r="BN642">
        <f t="shared" si="103"/>
        <v>10895</v>
      </c>
    </row>
    <row r="643" spans="27:66" x14ac:dyDescent="0.2">
      <c r="AA643" t="str">
        <f>'Domestic 2025'!N643</f>
        <v>Dekanalog</v>
      </c>
      <c r="AB643">
        <f>'Domestic 2025'!F643</f>
        <v>8139</v>
      </c>
      <c r="AD643" t="str">
        <f>'Domestic 2024'!J642</f>
        <v>Kino Lorber</v>
      </c>
      <c r="AE643">
        <f>'Domestic 2024'!F642</f>
        <v>10342</v>
      </c>
      <c r="BJ643" t="str">
        <f t="shared" ref="BJ643:BJ688" si="106">IFERROR(VLOOKUP(IFERROR(VLOOKUP(AA643,$T:$U,2,0),AA643),$V:$W,2,0),IFERROR(VLOOKUP(AA643,$T:$U,2,0),AA643))</f>
        <v>Dekanalog</v>
      </c>
      <c r="BK643">
        <f t="shared" ref="BK643:BK688" si="107">AB643</f>
        <v>8139</v>
      </c>
      <c r="BM643" t="str">
        <f t="shared" ref="BM643:BM703" si="108">IFERROR(VLOOKUP(IFERROR(VLOOKUP(AD643,$T:$U,2,0),AD643),$V:$W,2,0),IFERROR(VLOOKUP(AD643,$T:$U,2,0),AD643))</f>
        <v>Kino Lorber</v>
      </c>
      <c r="BN643">
        <f t="shared" ref="BN643:BN703" si="109">AE643</f>
        <v>10342</v>
      </c>
    </row>
    <row r="644" spans="27:66" x14ac:dyDescent="0.2">
      <c r="AA644" t="str">
        <f>'Domestic 2025'!N644</f>
        <v>Yellow Veil Pictu…</v>
      </c>
      <c r="AB644">
        <f>'Domestic 2025'!F644</f>
        <v>8000</v>
      </c>
      <c r="AD644" t="str">
        <f>'Domestic 2024'!J643</f>
        <v>Kino Lorber</v>
      </c>
      <c r="AE644">
        <f>'Domestic 2024'!F643</f>
        <v>10210</v>
      </c>
      <c r="BJ644" t="str">
        <f t="shared" si="106"/>
        <v>Yellow Veil Pictu…</v>
      </c>
      <c r="BK644">
        <f t="shared" si="107"/>
        <v>8000</v>
      </c>
      <c r="BM644" t="str">
        <f t="shared" si="108"/>
        <v>Kino Lorber</v>
      </c>
      <c r="BN644">
        <f t="shared" si="109"/>
        <v>10210</v>
      </c>
    </row>
    <row r="645" spans="27:66" x14ac:dyDescent="0.2">
      <c r="AA645" t="str">
        <f>'Domestic 2025'!N645</f>
        <v>Purdie Distributi…</v>
      </c>
      <c r="AB645">
        <f>'Domestic 2025'!F645</f>
        <v>7961</v>
      </c>
      <c r="AD645" t="str">
        <f>'Domestic 2024'!J644</f>
        <v>Utopia</v>
      </c>
      <c r="AE645">
        <f>'Domestic 2024'!F644</f>
        <v>10077</v>
      </c>
      <c r="BJ645" t="str">
        <f t="shared" si="106"/>
        <v>Purdie Distributi…</v>
      </c>
      <c r="BK645">
        <f t="shared" si="107"/>
        <v>7961</v>
      </c>
      <c r="BM645" t="str">
        <f t="shared" si="108"/>
        <v>Utopia</v>
      </c>
      <c r="BN645">
        <f t="shared" si="109"/>
        <v>10077</v>
      </c>
    </row>
    <row r="646" spans="27:66" x14ac:dyDescent="0.2">
      <c r="AA646" t="str">
        <f>'Domestic 2025'!N646</f>
        <v>Indican Pictures</v>
      </c>
      <c r="AB646">
        <f>'Domestic 2025'!F646</f>
        <v>7618</v>
      </c>
      <c r="AD646" t="str">
        <f>'Domestic 2024'!J645</f>
        <v>Picturehouse</v>
      </c>
      <c r="AE646">
        <f>'Domestic 2024'!F645</f>
        <v>10012</v>
      </c>
      <c r="BJ646" t="str">
        <f t="shared" si="106"/>
        <v>Indican Pictures</v>
      </c>
      <c r="BK646">
        <f t="shared" si="107"/>
        <v>7618</v>
      </c>
      <c r="BM646" t="str">
        <f t="shared" si="108"/>
        <v>Picturehouse</v>
      </c>
      <c r="BN646">
        <f t="shared" si="109"/>
        <v>10012</v>
      </c>
    </row>
    <row r="647" spans="27:66" x14ac:dyDescent="0.2">
      <c r="AA647" t="str">
        <f>'Domestic 2025'!N647</f>
        <v>Altitude Film Dis…</v>
      </c>
      <c r="AB647">
        <f>'Domestic 2025'!F647</f>
        <v>7200</v>
      </c>
      <c r="AD647" t="str">
        <f>'Domestic 2024'!J646</f>
        <v>Indican Pictures</v>
      </c>
      <c r="AE647">
        <f>'Domestic 2024'!F646</f>
        <v>9966</v>
      </c>
      <c r="BJ647" t="str">
        <f t="shared" si="106"/>
        <v>Altitude Film Dis…</v>
      </c>
      <c r="BK647">
        <f t="shared" si="107"/>
        <v>7200</v>
      </c>
      <c r="BM647" t="str">
        <f t="shared" si="108"/>
        <v>Indican Pictures</v>
      </c>
      <c r="BN647">
        <f t="shared" si="109"/>
        <v>9966</v>
      </c>
    </row>
    <row r="648" spans="27:66" x14ac:dyDescent="0.2">
      <c r="AA648" t="str">
        <f>'Domestic 2025'!N648</f>
        <v>Janus Films</v>
      </c>
      <c r="AB648">
        <f>'Domestic 2025'!F648</f>
        <v>7159</v>
      </c>
      <c r="AD648" t="str">
        <f>'Domestic 2024'!J647</f>
        <v>Neon</v>
      </c>
      <c r="AE648">
        <f>'Domestic 2024'!F647</f>
        <v>9734</v>
      </c>
      <c r="BJ648" t="str">
        <f t="shared" si="106"/>
        <v>Janus Films</v>
      </c>
      <c r="BK648">
        <f t="shared" si="107"/>
        <v>7159</v>
      </c>
      <c r="BM648" t="str">
        <f t="shared" si="108"/>
        <v>Neon</v>
      </c>
      <c r="BN648">
        <f t="shared" si="109"/>
        <v>9734</v>
      </c>
    </row>
    <row r="649" spans="27:66" x14ac:dyDescent="0.2">
      <c r="AA649" t="str">
        <f>'Domestic 2025'!N649</f>
        <v>IFC Films</v>
      </c>
      <c r="AB649">
        <f>'Domestic 2025'!F649</f>
        <v>7136</v>
      </c>
      <c r="AD649" t="str">
        <f>'Domestic 2024'!J648</f>
        <v>IFC Films</v>
      </c>
      <c r="AE649">
        <f>'Domestic 2024'!F648</f>
        <v>9649</v>
      </c>
      <c r="BJ649" t="str">
        <f t="shared" si="106"/>
        <v>IFC Films</v>
      </c>
      <c r="BK649">
        <f t="shared" si="107"/>
        <v>7136</v>
      </c>
      <c r="BM649" t="str">
        <f t="shared" si="108"/>
        <v>IFC Films</v>
      </c>
      <c r="BN649">
        <f t="shared" si="109"/>
        <v>9649</v>
      </c>
    </row>
    <row r="650" spans="27:66" x14ac:dyDescent="0.2">
      <c r="AA650" t="str">
        <f>'Domestic 2025'!N650</f>
        <v>Film Forum</v>
      </c>
      <c r="AB650">
        <f>'Domestic 2025'!F650</f>
        <v>7066</v>
      </c>
      <c r="AD650" t="str">
        <f>'Domestic 2024'!J649</f>
        <v>Greenwich</v>
      </c>
      <c r="AE650">
        <f>'Domestic 2024'!F649</f>
        <v>9522</v>
      </c>
      <c r="BJ650" t="str">
        <f t="shared" si="106"/>
        <v>Film Forum</v>
      </c>
      <c r="BK650">
        <f t="shared" si="107"/>
        <v>7066</v>
      </c>
      <c r="BM650" t="str">
        <f t="shared" si="108"/>
        <v>Greenwich</v>
      </c>
      <c r="BN650">
        <f t="shared" si="109"/>
        <v>9522</v>
      </c>
    </row>
    <row r="651" spans="27:66" x14ac:dyDescent="0.2">
      <c r="AA651" t="str">
        <f>'Domestic 2025'!N651</f>
        <v>IFC Entertainment…</v>
      </c>
      <c r="AB651">
        <f>'Domestic 2025'!F651</f>
        <v>6527</v>
      </c>
      <c r="AD651" t="str">
        <f>'Domestic 2024'!J650</f>
        <v>Atlas Distribution</v>
      </c>
      <c r="AE651">
        <f>'Domestic 2024'!F650</f>
        <v>9340</v>
      </c>
      <c r="BJ651" t="str">
        <f t="shared" si="106"/>
        <v>IFC Entertainment</v>
      </c>
      <c r="BK651">
        <f t="shared" si="107"/>
        <v>6527</v>
      </c>
      <c r="BM651" t="str">
        <f t="shared" si="108"/>
        <v>Atlas Distribution</v>
      </c>
      <c r="BN651">
        <f t="shared" si="109"/>
        <v>9340</v>
      </c>
    </row>
    <row r="652" spans="27:66" x14ac:dyDescent="0.2">
      <c r="AA652" t="str">
        <f>'Domestic 2025'!N652</f>
        <v>Mongrel Media</v>
      </c>
      <c r="AB652">
        <f>'Domestic 2025'!F652</f>
        <v>6523</v>
      </c>
      <c r="AD652" t="str">
        <f>'Domestic 2024'!J651</f>
        <v>RLJ Entertainment</v>
      </c>
      <c r="AE652">
        <f>'Domestic 2024'!F651</f>
        <v>9299</v>
      </c>
      <c r="BJ652" t="str">
        <f t="shared" si="106"/>
        <v>Mongrel Media</v>
      </c>
      <c r="BK652">
        <f t="shared" si="107"/>
        <v>6523</v>
      </c>
      <c r="BM652" t="str">
        <f t="shared" si="108"/>
        <v>RLJ Entertainment</v>
      </c>
      <c r="BN652">
        <f t="shared" si="109"/>
        <v>9299</v>
      </c>
    </row>
    <row r="653" spans="27:66" x14ac:dyDescent="0.2">
      <c r="AA653" t="str">
        <f>'Domestic 2025'!N653</f>
        <v>Well Go USA</v>
      </c>
      <c r="AB653">
        <f>'Domestic 2025'!F653</f>
        <v>6393</v>
      </c>
      <c r="AD653" t="str">
        <f>'Domestic 2024'!J652</f>
        <v>Submarine Deluxe</v>
      </c>
      <c r="AE653">
        <f>'Domestic 2024'!F652</f>
        <v>8766</v>
      </c>
      <c r="BJ653" t="str">
        <f t="shared" si="106"/>
        <v>Well Go USA</v>
      </c>
      <c r="BK653">
        <f t="shared" si="107"/>
        <v>6393</v>
      </c>
      <c r="BM653" t="str">
        <f t="shared" si="108"/>
        <v>Submarine Deluxe</v>
      </c>
      <c r="BN653">
        <f t="shared" si="109"/>
        <v>8766</v>
      </c>
    </row>
    <row r="654" spans="27:66" x14ac:dyDescent="0.2">
      <c r="AA654" t="str">
        <f>'Domestic 2025'!N654</f>
        <v>Metrograph Pictur…</v>
      </c>
      <c r="AB654">
        <f>'Domestic 2025'!F654</f>
        <v>6357</v>
      </c>
      <c r="AD654" t="str">
        <f>'Domestic 2024'!J653</f>
        <v>Magnolia Pictures</v>
      </c>
      <c r="AE654">
        <f>'Domestic 2024'!F653</f>
        <v>8713</v>
      </c>
      <c r="BJ654" t="str">
        <f t="shared" si="106"/>
        <v>Metrograph Pictur…</v>
      </c>
      <c r="BK654">
        <f t="shared" si="107"/>
        <v>6357</v>
      </c>
      <c r="BM654" t="str">
        <f t="shared" si="108"/>
        <v>Magnolia Pictures</v>
      </c>
      <c r="BN654">
        <f t="shared" si="109"/>
        <v>8713</v>
      </c>
    </row>
    <row r="655" spans="27:66" x14ac:dyDescent="0.2">
      <c r="AA655" t="str">
        <f>'Domestic 2025'!N655</f>
        <v>Mountain Park Med…</v>
      </c>
      <c r="AB655">
        <f>'Domestic 2025'!F655</f>
        <v>6318</v>
      </c>
      <c r="AD655" t="str">
        <f>'Domestic 2024'!J654</f>
        <v>Utopia</v>
      </c>
      <c r="AE655">
        <f>'Domestic 2024'!F654</f>
        <v>8631</v>
      </c>
      <c r="BJ655" t="str">
        <f t="shared" si="106"/>
        <v>Mountain Park Med…</v>
      </c>
      <c r="BK655">
        <f t="shared" si="107"/>
        <v>6318</v>
      </c>
      <c r="BM655" t="str">
        <f t="shared" si="108"/>
        <v>Utopia</v>
      </c>
      <c r="BN655">
        <f t="shared" si="109"/>
        <v>8631</v>
      </c>
    </row>
    <row r="656" spans="27:66" x14ac:dyDescent="0.2">
      <c r="AA656" t="str">
        <f>'Domestic 2025'!N656</f>
        <v>Greenwich</v>
      </c>
      <c r="AB656">
        <f>'Domestic 2025'!F656</f>
        <v>6308</v>
      </c>
      <c r="AD656" t="str">
        <f>'Domestic 2024'!J655</f>
        <v>IFC Films</v>
      </c>
      <c r="AE656">
        <f>'Domestic 2024'!F655</f>
        <v>8510</v>
      </c>
      <c r="BJ656" t="str">
        <f t="shared" si="106"/>
        <v>Greenwich</v>
      </c>
      <c r="BK656">
        <f t="shared" si="107"/>
        <v>6308</v>
      </c>
      <c r="BM656" t="str">
        <f t="shared" si="108"/>
        <v>IFC Films</v>
      </c>
      <c r="BN656">
        <f t="shared" si="109"/>
        <v>8510</v>
      </c>
    </row>
    <row r="657" spans="27:66" x14ac:dyDescent="0.2">
      <c r="AA657" t="str">
        <f>'Domestic 2025'!N657</f>
        <v>Indican Pictures</v>
      </c>
      <c r="AB657">
        <f>'Domestic 2025'!F657</f>
        <v>5700</v>
      </c>
      <c r="AD657" t="str">
        <f>'Domestic 2024'!J656</f>
        <v>Janus Films</v>
      </c>
      <c r="AE657">
        <f>'Domestic 2024'!F656</f>
        <v>8319</v>
      </c>
      <c r="BJ657" t="str">
        <f t="shared" si="106"/>
        <v>Indican Pictures</v>
      </c>
      <c r="BK657">
        <f t="shared" si="107"/>
        <v>5700</v>
      </c>
      <c r="BM657" t="str">
        <f t="shared" si="108"/>
        <v>Janus Films</v>
      </c>
      <c r="BN657">
        <f t="shared" si="109"/>
        <v>8319</v>
      </c>
    </row>
    <row r="658" spans="27:66" x14ac:dyDescent="0.2">
      <c r="AA658" t="str">
        <f>'Domestic 2025'!N658</f>
        <v>Indican Pictures</v>
      </c>
      <c r="AB658">
        <f>'Domestic 2025'!F658</f>
        <v>5601</v>
      </c>
      <c r="AD658" t="str">
        <f>'Domestic 2024'!J657</f>
        <v>Emblematic Pictur…</v>
      </c>
      <c r="AE658">
        <f>'Domestic 2024'!F657</f>
        <v>8125</v>
      </c>
      <c r="BJ658" t="str">
        <f t="shared" si="106"/>
        <v>Indican Pictures</v>
      </c>
      <c r="BK658">
        <f t="shared" si="107"/>
        <v>5601</v>
      </c>
      <c r="BM658" t="str">
        <f t="shared" si="108"/>
        <v>Emblematic Pictur…</v>
      </c>
      <c r="BN658">
        <f t="shared" si="109"/>
        <v>8125</v>
      </c>
    </row>
    <row r="659" spans="27:66" x14ac:dyDescent="0.2">
      <c r="AA659" t="str">
        <f>'Domestic 2025'!N659</f>
        <v>Falling Forward F…</v>
      </c>
      <c r="AB659">
        <f>'Domestic 2025'!F659</f>
        <v>5429</v>
      </c>
      <c r="AD659" t="str">
        <f>'Domestic 2024'!J658</f>
        <v>Indican Pictures</v>
      </c>
      <c r="AE659">
        <f>'Domestic 2024'!F658</f>
        <v>8014</v>
      </c>
      <c r="BJ659" t="str">
        <f t="shared" si="106"/>
        <v>Falling Forward F…</v>
      </c>
      <c r="BK659">
        <f t="shared" si="107"/>
        <v>5429</v>
      </c>
      <c r="BM659" t="str">
        <f t="shared" si="108"/>
        <v>Indican Pictures</v>
      </c>
      <c r="BN659">
        <f t="shared" si="109"/>
        <v>8014</v>
      </c>
    </row>
    <row r="660" spans="27:66" x14ac:dyDescent="0.2">
      <c r="AA660" t="str">
        <f>'Domestic 2025'!N660</f>
        <v>Uncia Films</v>
      </c>
      <c r="AB660">
        <f>'Domestic 2025'!F660</f>
        <v>5283</v>
      </c>
      <c r="AD660" t="str">
        <f>'Domestic 2024'!J659</f>
        <v>Magnet Releasing</v>
      </c>
      <c r="AE660">
        <f>'Domestic 2024'!F659</f>
        <v>7746</v>
      </c>
      <c r="BJ660" t="str">
        <f t="shared" si="106"/>
        <v>Uncia Films</v>
      </c>
      <c r="BK660">
        <f t="shared" si="107"/>
        <v>5283</v>
      </c>
      <c r="BM660" t="str">
        <f t="shared" si="108"/>
        <v>Magnet Releasing</v>
      </c>
      <c r="BN660">
        <f t="shared" si="109"/>
        <v>7746</v>
      </c>
    </row>
    <row r="661" spans="27:66" x14ac:dyDescent="0.2">
      <c r="AA661" t="str">
        <f>'Domestic 2025'!N661</f>
        <v>Kino Lorber</v>
      </c>
      <c r="AB661">
        <f>'Domestic 2025'!F661</f>
        <v>4863</v>
      </c>
      <c r="AD661" t="str">
        <f>'Domestic 2024'!J660</f>
        <v>Greenwich</v>
      </c>
      <c r="AE661">
        <f>'Domestic 2024'!F660</f>
        <v>7721</v>
      </c>
      <c r="BJ661" t="str">
        <f t="shared" si="106"/>
        <v>Kino Lorber</v>
      </c>
      <c r="BK661">
        <f t="shared" si="107"/>
        <v>4863</v>
      </c>
      <c r="BM661" t="str">
        <f t="shared" si="108"/>
        <v>Greenwich</v>
      </c>
      <c r="BN661">
        <f t="shared" si="109"/>
        <v>7721</v>
      </c>
    </row>
    <row r="662" spans="27:66" x14ac:dyDescent="0.2">
      <c r="AA662" t="str">
        <f>'Domestic 2025'!N662</f>
        <v>Music Box Films</v>
      </c>
      <c r="AB662">
        <f>'Domestic 2025'!F662</f>
        <v>4745</v>
      </c>
      <c r="AD662" t="str">
        <f>'Domestic 2024'!J661</f>
        <v>Rialto Pictures</v>
      </c>
      <c r="AE662">
        <f>'Domestic 2024'!F661</f>
        <v>6903</v>
      </c>
      <c r="BJ662" t="str">
        <f t="shared" si="106"/>
        <v>Music Box Films</v>
      </c>
      <c r="BK662">
        <f t="shared" si="107"/>
        <v>4745</v>
      </c>
      <c r="BM662" t="str">
        <f t="shared" si="108"/>
        <v>Rialto Pictures</v>
      </c>
      <c r="BN662">
        <f t="shared" si="109"/>
        <v>6903</v>
      </c>
    </row>
    <row r="663" spans="27:66" x14ac:dyDescent="0.2">
      <c r="AA663" t="str">
        <f>'Domestic 2025'!N663</f>
        <v>October Films</v>
      </c>
      <c r="AB663">
        <f>'Domestic 2025'!F663</f>
        <v>4665</v>
      </c>
      <c r="AD663" t="str">
        <f>'Domestic 2024'!J662</f>
        <v>Metrograph Pictur…</v>
      </c>
      <c r="AE663">
        <f>'Domestic 2024'!F662</f>
        <v>6865</v>
      </c>
      <c r="BJ663" t="str">
        <f t="shared" si="106"/>
        <v>October Films</v>
      </c>
      <c r="BK663">
        <f t="shared" si="107"/>
        <v>4665</v>
      </c>
      <c r="BM663" t="str">
        <f t="shared" si="108"/>
        <v>Metrograph Pictur…</v>
      </c>
      <c r="BN663">
        <f t="shared" si="109"/>
        <v>6865</v>
      </c>
    </row>
    <row r="664" spans="27:66" x14ac:dyDescent="0.2">
      <c r="AA664" t="str">
        <f>'Domestic 2025'!N664</f>
        <v>Mongrel Media</v>
      </c>
      <c r="AB664">
        <f>'Domestic 2025'!F664</f>
        <v>4510</v>
      </c>
      <c r="AD664" t="str">
        <f>'Domestic 2024'!J663</f>
        <v>Indican Pictures</v>
      </c>
      <c r="AE664">
        <f>'Domestic 2024'!F663</f>
        <v>6785</v>
      </c>
      <c r="BJ664" t="str">
        <f t="shared" si="106"/>
        <v>Mongrel Media</v>
      </c>
      <c r="BK664">
        <f t="shared" si="107"/>
        <v>4510</v>
      </c>
      <c r="BM664" t="str">
        <f t="shared" si="108"/>
        <v>Indican Pictures</v>
      </c>
      <c r="BN664">
        <f t="shared" si="109"/>
        <v>6785</v>
      </c>
    </row>
    <row r="665" spans="27:66" x14ac:dyDescent="0.2">
      <c r="AA665" t="str">
        <f>'Domestic 2025'!N665</f>
        <v>Kani Releasing</v>
      </c>
      <c r="AB665">
        <f>'Domestic 2025'!F665</f>
        <v>4472</v>
      </c>
      <c r="AD665" t="str">
        <f>'Domestic 2024'!J664</f>
        <v>Cartilage Films</v>
      </c>
      <c r="AE665">
        <f>'Domestic 2024'!F664</f>
        <v>6543</v>
      </c>
      <c r="BJ665" t="str">
        <f t="shared" si="106"/>
        <v>Kani Releasing</v>
      </c>
      <c r="BK665">
        <f t="shared" si="107"/>
        <v>4472</v>
      </c>
      <c r="BM665" t="str">
        <f t="shared" si="108"/>
        <v>Cartilage Films</v>
      </c>
      <c r="BN665">
        <f t="shared" si="109"/>
        <v>6543</v>
      </c>
    </row>
    <row r="666" spans="27:66" x14ac:dyDescent="0.2">
      <c r="AA666" t="str">
        <f>'Domestic 2025'!N666</f>
        <v>Picturehouse</v>
      </c>
      <c r="AB666">
        <f>'Domestic 2025'!F666</f>
        <v>4442</v>
      </c>
      <c r="AD666" t="str">
        <f>'Domestic 2024'!J665</f>
        <v>Magnet Releasing</v>
      </c>
      <c r="AE666">
        <f>'Domestic 2024'!F665</f>
        <v>6279</v>
      </c>
      <c r="BJ666" t="str">
        <f t="shared" si="106"/>
        <v>Picturehouse</v>
      </c>
      <c r="BK666">
        <f t="shared" si="107"/>
        <v>4442</v>
      </c>
      <c r="BM666" t="str">
        <f t="shared" si="108"/>
        <v>Magnet Releasing</v>
      </c>
      <c r="BN666">
        <f t="shared" si="109"/>
        <v>6279</v>
      </c>
    </row>
    <row r="667" spans="27:66" x14ac:dyDescent="0.2">
      <c r="AA667" t="str">
        <f>'Domestic 2025'!N667</f>
        <v>Kino Lorber</v>
      </c>
      <c r="AB667">
        <f>'Domestic 2025'!F667</f>
        <v>3428</v>
      </c>
      <c r="AD667" t="str">
        <f>'Domestic 2024'!J666</f>
        <v>Rialto Pictures</v>
      </c>
      <c r="AE667">
        <f>'Domestic 2024'!F666</f>
        <v>6224</v>
      </c>
      <c r="BJ667" t="str">
        <f t="shared" si="106"/>
        <v>Kino Lorber</v>
      </c>
      <c r="BK667">
        <f t="shared" si="107"/>
        <v>3428</v>
      </c>
      <c r="BM667" t="str">
        <f t="shared" si="108"/>
        <v>Rialto Pictures</v>
      </c>
      <c r="BN667">
        <f t="shared" si="109"/>
        <v>6224</v>
      </c>
    </row>
    <row r="668" spans="27:66" x14ac:dyDescent="0.2">
      <c r="AA668" t="str">
        <f>'Domestic 2025'!N668</f>
        <v>Lion Heart Distri…</v>
      </c>
      <c r="AB668">
        <f>'Domestic 2025'!F668</f>
        <v>3136</v>
      </c>
      <c r="AD668" t="str">
        <f>'Domestic 2024'!J667</f>
        <v>Neon</v>
      </c>
      <c r="AE668">
        <f>'Domestic 2024'!F667</f>
        <v>5915</v>
      </c>
      <c r="BJ668" t="str">
        <f t="shared" si="106"/>
        <v>Lion Heart Distri…</v>
      </c>
      <c r="BK668">
        <f t="shared" si="107"/>
        <v>3136</v>
      </c>
      <c r="BM668" t="str">
        <f t="shared" si="108"/>
        <v>Neon</v>
      </c>
      <c r="BN668">
        <f t="shared" si="109"/>
        <v>5915</v>
      </c>
    </row>
    <row r="669" spans="27:66" x14ac:dyDescent="0.2">
      <c r="AA669" t="str">
        <f>'Domestic 2025'!N669</f>
        <v>Kismet Circle</v>
      </c>
      <c r="AB669">
        <f>'Domestic 2025'!F669</f>
        <v>2999</v>
      </c>
      <c r="AD669" t="str">
        <f>'Domestic 2024'!J668</f>
        <v>Magnet Releasing</v>
      </c>
      <c r="AE669">
        <f>'Domestic 2024'!F668</f>
        <v>5491</v>
      </c>
      <c r="BJ669" t="str">
        <f t="shared" si="106"/>
        <v>Kismet Circle</v>
      </c>
      <c r="BK669">
        <f t="shared" si="107"/>
        <v>2999</v>
      </c>
      <c r="BM669" t="str">
        <f t="shared" si="108"/>
        <v>Magnet Releasing</v>
      </c>
      <c r="BN669">
        <f t="shared" si="109"/>
        <v>5491</v>
      </c>
    </row>
    <row r="670" spans="27:66" x14ac:dyDescent="0.2">
      <c r="AA670" t="str">
        <f>'Domestic 2025'!N670</f>
        <v>Magnet Releasing</v>
      </c>
      <c r="AB670">
        <f>'Domestic 2025'!F670</f>
        <v>2813</v>
      </c>
      <c r="AD670" t="str">
        <f>'Domestic 2024'!J669</f>
        <v>Mongrel Media</v>
      </c>
      <c r="AE670">
        <f>'Domestic 2024'!F669</f>
        <v>5370</v>
      </c>
      <c r="BJ670" t="str">
        <f t="shared" si="106"/>
        <v>Magnet Releasing</v>
      </c>
      <c r="BK670">
        <f t="shared" si="107"/>
        <v>2813</v>
      </c>
      <c r="BM670" t="str">
        <f t="shared" si="108"/>
        <v>Mongrel Media</v>
      </c>
      <c r="BN670">
        <f t="shared" si="109"/>
        <v>5370</v>
      </c>
    </row>
    <row r="671" spans="27:66" x14ac:dyDescent="0.2">
      <c r="AA671" t="str">
        <f>'Domestic 2025'!N671</f>
        <v>Disrupt Entertain…</v>
      </c>
      <c r="AB671">
        <f>'Domestic 2025'!F671</f>
        <v>2725</v>
      </c>
      <c r="AD671" t="str">
        <f>'Domestic 2024'!J670</f>
        <v>Indican Pictures</v>
      </c>
      <c r="AE671">
        <f>'Domestic 2024'!F670</f>
        <v>5250</v>
      </c>
      <c r="BJ671" t="str">
        <f t="shared" si="106"/>
        <v>Disrupt Entertain…</v>
      </c>
      <c r="BK671">
        <f t="shared" si="107"/>
        <v>2725</v>
      </c>
      <c r="BM671" t="str">
        <f t="shared" si="108"/>
        <v>Indican Pictures</v>
      </c>
      <c r="BN671">
        <f t="shared" si="109"/>
        <v>5250</v>
      </c>
    </row>
    <row r="672" spans="27:66" x14ac:dyDescent="0.2">
      <c r="AA672" t="str">
        <f>'Domestic 2025'!N672</f>
        <v>Disrupt Entertain…</v>
      </c>
      <c r="AB672">
        <f>'Domestic 2025'!F672</f>
        <v>2713</v>
      </c>
      <c r="AD672" t="str">
        <f>'Domestic 2024'!J671</f>
        <v>Indican Pictures</v>
      </c>
      <c r="AE672">
        <f>'Domestic 2024'!F671</f>
        <v>5157</v>
      </c>
      <c r="BJ672" t="str">
        <f t="shared" si="106"/>
        <v>Disrupt Entertain…</v>
      </c>
      <c r="BK672">
        <f t="shared" si="107"/>
        <v>2713</v>
      </c>
      <c r="BM672" t="str">
        <f t="shared" si="108"/>
        <v>Indican Pictures</v>
      </c>
      <c r="BN672">
        <f t="shared" si="109"/>
        <v>5157</v>
      </c>
    </row>
    <row r="673" spans="27:66" x14ac:dyDescent="0.2">
      <c r="AA673" t="str">
        <f>'Domestic 2025'!N673</f>
        <v>Amazon MGM Studios</v>
      </c>
      <c r="AB673">
        <f>'Domestic 2025'!F673</f>
        <v>2558</v>
      </c>
      <c r="AD673" t="str">
        <f>'Domestic 2024'!J672</f>
        <v>Magnet Releasing</v>
      </c>
      <c r="AE673">
        <f>'Domestic 2024'!F672</f>
        <v>4974</v>
      </c>
      <c r="BJ673" t="str">
        <f t="shared" si="106"/>
        <v>Amazon MGM Studios</v>
      </c>
      <c r="BK673">
        <f t="shared" si="107"/>
        <v>2558</v>
      </c>
      <c r="BM673" t="str">
        <f t="shared" si="108"/>
        <v>Magnet Releasing</v>
      </c>
      <c r="BN673">
        <f t="shared" si="109"/>
        <v>4974</v>
      </c>
    </row>
    <row r="674" spans="27:66" x14ac:dyDescent="0.2">
      <c r="AA674" t="str">
        <f>'Domestic 2025'!N674</f>
        <v>Indican Pictures</v>
      </c>
      <c r="AB674">
        <f>'Domestic 2025'!F674</f>
        <v>2500</v>
      </c>
      <c r="AD674" t="str">
        <f>'Domestic 2024'!J673</f>
        <v>Outsider</v>
      </c>
      <c r="AE674">
        <f>'Domestic 2024'!F673</f>
        <v>4700</v>
      </c>
      <c r="BJ674" t="str">
        <f t="shared" si="106"/>
        <v>Indican Pictures</v>
      </c>
      <c r="BK674">
        <f t="shared" si="107"/>
        <v>2500</v>
      </c>
      <c r="BM674" t="str">
        <f t="shared" si="108"/>
        <v>Outsider</v>
      </c>
      <c r="BN674">
        <f t="shared" si="109"/>
        <v>4700</v>
      </c>
    </row>
    <row r="675" spans="27:66" x14ac:dyDescent="0.2">
      <c r="AA675" t="str">
        <f>'Domestic 2025'!N675</f>
        <v>Music Box Films</v>
      </c>
      <c r="AB675">
        <f>'Domestic 2025'!F675</f>
        <v>2353</v>
      </c>
      <c r="AD675" t="str">
        <f>'Domestic 2024'!J674</f>
        <v>Music Box Films</v>
      </c>
      <c r="AE675">
        <f>'Domestic 2024'!F674</f>
        <v>4658</v>
      </c>
      <c r="BJ675" t="str">
        <f t="shared" si="106"/>
        <v>Music Box Films</v>
      </c>
      <c r="BK675">
        <f t="shared" si="107"/>
        <v>2353</v>
      </c>
      <c r="BM675" t="str">
        <f t="shared" si="108"/>
        <v>Music Box Films</v>
      </c>
      <c r="BN675">
        <f t="shared" si="109"/>
        <v>4658</v>
      </c>
    </row>
    <row r="676" spans="27:66" x14ac:dyDescent="0.2">
      <c r="AA676" t="str">
        <f>'Domestic 2025'!N676</f>
        <v>Music Box Films</v>
      </c>
      <c r="AB676">
        <f>'Domestic 2025'!F676</f>
        <v>2337</v>
      </c>
      <c r="AD676" t="str">
        <f>'Domestic 2024'!J675</f>
        <v>Kino Lorber</v>
      </c>
      <c r="AE676">
        <f>'Domestic 2024'!F675</f>
        <v>4609</v>
      </c>
      <c r="BJ676" t="str">
        <f t="shared" si="106"/>
        <v>Music Box Films</v>
      </c>
      <c r="BK676">
        <f t="shared" si="107"/>
        <v>2337</v>
      </c>
      <c r="BM676" t="str">
        <f t="shared" si="108"/>
        <v>Kino Lorber</v>
      </c>
      <c r="BN676">
        <f t="shared" si="109"/>
        <v>4609</v>
      </c>
    </row>
    <row r="677" spans="27:66" x14ac:dyDescent="0.2">
      <c r="AA677" t="str">
        <f>'Domestic 2025'!N677</f>
        <v>Buffalo 8</v>
      </c>
      <c r="AB677">
        <f>'Domestic 2025'!F677</f>
        <v>1755</v>
      </c>
      <c r="AD677" t="str">
        <f>'Domestic 2024'!J676</f>
        <v>Oscilloscope Pict…</v>
      </c>
      <c r="AE677">
        <f>'Domestic 2024'!F676</f>
        <v>4550</v>
      </c>
      <c r="BJ677" t="str">
        <f t="shared" si="106"/>
        <v>Buffalo 8</v>
      </c>
      <c r="BK677">
        <f t="shared" si="107"/>
        <v>1755</v>
      </c>
      <c r="BM677" t="str">
        <f t="shared" si="108"/>
        <v>Oscilloscope Pict…</v>
      </c>
      <c r="BN677">
        <f t="shared" si="109"/>
        <v>4550</v>
      </c>
    </row>
    <row r="678" spans="27:66" x14ac:dyDescent="0.2">
      <c r="AA678" t="str">
        <f>'Domestic 2025'!N678</f>
        <v>Music Box Films</v>
      </c>
      <c r="AB678">
        <f>'Domestic 2025'!F678</f>
        <v>1428</v>
      </c>
      <c r="AD678" t="str">
        <f>'Domestic 2024'!J677</f>
        <v>Well Go USA</v>
      </c>
      <c r="AE678">
        <f>'Domestic 2024'!F677</f>
        <v>4413</v>
      </c>
      <c r="BJ678" t="str">
        <f t="shared" si="106"/>
        <v>Music Box Films</v>
      </c>
      <c r="BK678">
        <f t="shared" si="107"/>
        <v>1428</v>
      </c>
      <c r="BM678" t="str">
        <f t="shared" si="108"/>
        <v>Well Go USA</v>
      </c>
      <c r="BN678">
        <f t="shared" si="109"/>
        <v>4413</v>
      </c>
    </row>
    <row r="679" spans="27:66" x14ac:dyDescent="0.2">
      <c r="AA679" t="str">
        <f>'Domestic 2025'!N679</f>
        <v>Kino Lorber</v>
      </c>
      <c r="AB679">
        <f>'Domestic 2025'!F679</f>
        <v>1227</v>
      </c>
      <c r="AD679" t="str">
        <f>'Domestic 2024'!J678</f>
        <v>Music Box Films</v>
      </c>
      <c r="AE679">
        <f>'Domestic 2024'!F678</f>
        <v>4383</v>
      </c>
      <c r="BJ679" t="str">
        <f t="shared" si="106"/>
        <v>Kino Lorber</v>
      </c>
      <c r="BK679">
        <f t="shared" si="107"/>
        <v>1227</v>
      </c>
      <c r="BM679" t="str">
        <f t="shared" si="108"/>
        <v>Music Box Films</v>
      </c>
      <c r="BN679">
        <f t="shared" si="109"/>
        <v>4383</v>
      </c>
    </row>
    <row r="680" spans="27:66" x14ac:dyDescent="0.2">
      <c r="AA680" t="str">
        <f>'Domestic 2025'!N680</f>
        <v>Neon</v>
      </c>
      <c r="AB680">
        <f>'Domestic 2025'!F680</f>
        <v>1210</v>
      </c>
      <c r="AD680" t="str">
        <f>'Domestic 2024'!J679</f>
        <v>Music Box Films</v>
      </c>
      <c r="AE680">
        <f>'Domestic 2024'!F679</f>
        <v>3506</v>
      </c>
      <c r="BJ680" t="str">
        <f t="shared" si="106"/>
        <v>Neon</v>
      </c>
      <c r="BK680">
        <f t="shared" si="107"/>
        <v>1210</v>
      </c>
      <c r="BM680" t="str">
        <f t="shared" si="108"/>
        <v>Music Box Films</v>
      </c>
      <c r="BN680">
        <f t="shared" si="109"/>
        <v>3506</v>
      </c>
    </row>
    <row r="681" spans="27:66" x14ac:dyDescent="0.2">
      <c r="AA681" t="str">
        <f>'Domestic 2025'!N681</f>
        <v>Magnolia Pictures</v>
      </c>
      <c r="AB681">
        <f>'Domestic 2025'!F681</f>
        <v>1158</v>
      </c>
      <c r="AD681" t="str">
        <f>'Domestic 2024'!J680</f>
        <v>Cohen Media Group</v>
      </c>
      <c r="AE681">
        <f>'Domestic 2024'!F680</f>
        <v>3473</v>
      </c>
      <c r="BJ681" t="str">
        <f t="shared" si="106"/>
        <v>Magnolia Pictures</v>
      </c>
      <c r="BK681">
        <f t="shared" si="107"/>
        <v>1158</v>
      </c>
      <c r="BM681" t="str">
        <f t="shared" si="108"/>
        <v>Cohen Media Group</v>
      </c>
      <c r="BN681">
        <f t="shared" si="109"/>
        <v>3473</v>
      </c>
    </row>
    <row r="682" spans="27:66" x14ac:dyDescent="0.2">
      <c r="AA682" t="str">
        <f>'Domestic 2025'!N682</f>
        <v>Music Box Films</v>
      </c>
      <c r="AB682">
        <f>'Domestic 2025'!F682</f>
        <v>983</v>
      </c>
      <c r="AD682" t="str">
        <f>'Domestic 2024'!J681</f>
        <v>Holt Hamilton Dis…</v>
      </c>
      <c r="AE682">
        <f>'Domestic 2024'!F681</f>
        <v>3263</v>
      </c>
      <c r="BJ682" t="str">
        <f t="shared" si="106"/>
        <v>Music Box Films</v>
      </c>
      <c r="BK682">
        <f t="shared" si="107"/>
        <v>983</v>
      </c>
      <c r="BM682" t="str">
        <f t="shared" si="108"/>
        <v>Holt Hamilton Dis…</v>
      </c>
      <c r="BN682">
        <f t="shared" si="109"/>
        <v>3263</v>
      </c>
    </row>
    <row r="683" spans="27:66" x14ac:dyDescent="0.2">
      <c r="AA683" t="str">
        <f>'Domestic 2025'!N683</f>
        <v>Sony Pictures</v>
      </c>
      <c r="AB683">
        <f>'Domestic 2025'!F683</f>
        <v>941</v>
      </c>
      <c r="AD683" t="str">
        <f>'Domestic 2024'!J682</f>
        <v>Kino Lorber</v>
      </c>
      <c r="AE683">
        <f>'Domestic 2024'!F682</f>
        <v>3253</v>
      </c>
      <c r="BJ683" t="str">
        <f t="shared" si="106"/>
        <v>Sony Pictures Entertainment</v>
      </c>
      <c r="BK683">
        <f t="shared" si="107"/>
        <v>941</v>
      </c>
      <c r="BM683" t="str">
        <f t="shared" si="108"/>
        <v>Kino Lorber</v>
      </c>
      <c r="BN683">
        <f t="shared" si="109"/>
        <v>3253</v>
      </c>
    </row>
    <row r="684" spans="27:66" x14ac:dyDescent="0.2">
      <c r="AA684" t="str">
        <f>'Domestic 2025'!N684</f>
        <v>Sony Pictures</v>
      </c>
      <c r="AB684">
        <f>'Domestic 2025'!F684</f>
        <v>936</v>
      </c>
      <c r="AD684" t="str">
        <f>'Domestic 2024'!J683</f>
        <v>Indican Pictures</v>
      </c>
      <c r="AE684">
        <f>'Domestic 2024'!F683</f>
        <v>3222</v>
      </c>
      <c r="BJ684" t="str">
        <f t="shared" si="106"/>
        <v>Sony Pictures Entertainment</v>
      </c>
      <c r="BK684">
        <f t="shared" si="107"/>
        <v>936</v>
      </c>
      <c r="BM684" t="str">
        <f t="shared" si="108"/>
        <v>Indican Pictures</v>
      </c>
      <c r="BN684">
        <f t="shared" si="109"/>
        <v>3222</v>
      </c>
    </row>
    <row r="685" spans="27:66" x14ac:dyDescent="0.2">
      <c r="AA685" t="str">
        <f>'Domestic 2025'!N685</f>
        <v>Sony Pictures</v>
      </c>
      <c r="AB685">
        <f>'Domestic 2025'!F685</f>
        <v>669</v>
      </c>
      <c r="AD685" t="str">
        <f>'Domestic 2024'!J684</f>
        <v>RLJ Entertainment</v>
      </c>
      <c r="AE685">
        <f>'Domestic 2024'!F684</f>
        <v>3214</v>
      </c>
      <c r="BJ685" t="str">
        <f t="shared" si="106"/>
        <v>Sony Pictures Entertainment</v>
      </c>
      <c r="BK685">
        <f t="shared" si="107"/>
        <v>669</v>
      </c>
      <c r="BM685" t="str">
        <f t="shared" si="108"/>
        <v>RLJ Entertainment</v>
      </c>
      <c r="BN685">
        <f t="shared" si="109"/>
        <v>3214</v>
      </c>
    </row>
    <row r="686" spans="27:66" x14ac:dyDescent="0.2">
      <c r="AA686" t="str">
        <f>'Domestic 2025'!N686</f>
        <v>Sony Pictures</v>
      </c>
      <c r="AB686">
        <f>'Domestic 2025'!F686</f>
        <v>633</v>
      </c>
      <c r="AD686" t="str">
        <f>'Domestic 2024'!J685</f>
        <v>Magnolia Pictures</v>
      </c>
      <c r="AE686">
        <f>'Domestic 2024'!F685</f>
        <v>2869</v>
      </c>
      <c r="BJ686" t="str">
        <f t="shared" si="106"/>
        <v>Sony Pictures Entertainment</v>
      </c>
      <c r="BK686">
        <f t="shared" si="107"/>
        <v>633</v>
      </c>
      <c r="BM686" t="str">
        <f t="shared" si="108"/>
        <v>Magnolia Pictures</v>
      </c>
      <c r="BN686">
        <f t="shared" si="109"/>
        <v>2869</v>
      </c>
    </row>
    <row r="687" spans="27:66" x14ac:dyDescent="0.2">
      <c r="AA687" t="str">
        <f>'Domestic 2025'!N687</f>
        <v>Mongrel Media</v>
      </c>
      <c r="AB687">
        <f>'Domestic 2025'!F687</f>
        <v>527</v>
      </c>
      <c r="AD687" t="str">
        <f>'Domestic 2024'!J686</f>
        <v>Music Box Films</v>
      </c>
      <c r="AE687">
        <f>'Domestic 2024'!F686</f>
        <v>2854</v>
      </c>
      <c r="BJ687" t="str">
        <f t="shared" si="106"/>
        <v>Mongrel Media</v>
      </c>
      <c r="BK687">
        <f t="shared" si="107"/>
        <v>527</v>
      </c>
      <c r="BM687" t="str">
        <f t="shared" si="108"/>
        <v>Music Box Films</v>
      </c>
      <c r="BN687">
        <f t="shared" si="109"/>
        <v>2854</v>
      </c>
    </row>
    <row r="688" spans="27:66" x14ac:dyDescent="0.2">
      <c r="AA688" t="str">
        <f>'Domestic 2025'!N688</f>
        <v>Crunchyroll</v>
      </c>
      <c r="AB688">
        <f>'Domestic 2025'!F688</f>
        <v>409</v>
      </c>
      <c r="AD688" t="str">
        <f>'Domestic 2024'!J687</f>
        <v>IFC Films</v>
      </c>
      <c r="AE688">
        <f>'Domestic 2024'!F687</f>
        <v>2652</v>
      </c>
      <c r="BJ688" t="str">
        <f t="shared" si="106"/>
        <v>Sony Pictures Entertainment</v>
      </c>
      <c r="BK688">
        <f t="shared" si="107"/>
        <v>409</v>
      </c>
      <c r="BM688" t="str">
        <f t="shared" si="108"/>
        <v>IFC Films</v>
      </c>
      <c r="BN688">
        <f t="shared" si="109"/>
        <v>2652</v>
      </c>
    </row>
    <row r="689" spans="30:66" x14ac:dyDescent="0.2">
      <c r="AD689" t="str">
        <f>'Domestic 2024'!J688</f>
        <v>Oscilloscope Pict…</v>
      </c>
      <c r="AE689">
        <f>'Domestic 2024'!F688</f>
        <v>2621</v>
      </c>
      <c r="BM689" t="str">
        <f t="shared" si="108"/>
        <v>Oscilloscope Pict…</v>
      </c>
      <c r="BN689">
        <f t="shared" si="109"/>
        <v>2621</v>
      </c>
    </row>
    <row r="690" spans="30:66" x14ac:dyDescent="0.2">
      <c r="AD690" t="str">
        <f>'Domestic 2024'!J689</f>
        <v>Music Box Films</v>
      </c>
      <c r="AE690">
        <f>'Domestic 2024'!F689</f>
        <v>2444</v>
      </c>
      <c r="BM690" t="str">
        <f t="shared" si="108"/>
        <v>Music Box Films</v>
      </c>
      <c r="BN690">
        <f t="shared" si="109"/>
        <v>2444</v>
      </c>
    </row>
    <row r="691" spans="30:66" x14ac:dyDescent="0.2">
      <c r="AD691" t="str">
        <f>'Domestic 2024'!J690</f>
        <v>Samuel Goldwyn Fi…</v>
      </c>
      <c r="AE691">
        <f>'Domestic 2024'!F690</f>
        <v>2301</v>
      </c>
      <c r="BM691" t="str">
        <f t="shared" si="108"/>
        <v>Samuel Goldwyn Fi…</v>
      </c>
      <c r="BN691">
        <f t="shared" si="109"/>
        <v>2301</v>
      </c>
    </row>
    <row r="692" spans="30:66" x14ac:dyDescent="0.2">
      <c r="AD692" t="str">
        <f>'Domestic 2024'!J691</f>
        <v>Indican Pictures</v>
      </c>
      <c r="AE692">
        <f>'Domestic 2024'!F691</f>
        <v>2118</v>
      </c>
      <c r="BM692" t="str">
        <f t="shared" si="108"/>
        <v>Indican Pictures</v>
      </c>
      <c r="BN692">
        <f t="shared" si="109"/>
        <v>2118</v>
      </c>
    </row>
    <row r="693" spans="30:66" x14ac:dyDescent="0.2">
      <c r="AD693" t="str">
        <f>'Domestic 2024'!J692</f>
        <v>Music Box Films</v>
      </c>
      <c r="AE693">
        <f>'Domestic 2024'!F692</f>
        <v>1363</v>
      </c>
      <c r="BM693" t="str">
        <f t="shared" si="108"/>
        <v>Music Box Films</v>
      </c>
      <c r="BN693">
        <f t="shared" si="109"/>
        <v>1363</v>
      </c>
    </row>
    <row r="694" spans="30:66" x14ac:dyDescent="0.2">
      <c r="AD694" t="str">
        <f>'Domestic 2024'!J693</f>
        <v>Music Box Films</v>
      </c>
      <c r="AE694">
        <f>'Domestic 2024'!F693</f>
        <v>1153</v>
      </c>
      <c r="BM694" t="str">
        <f t="shared" si="108"/>
        <v>Music Box Films</v>
      </c>
      <c r="BN694">
        <f t="shared" si="109"/>
        <v>1153</v>
      </c>
    </row>
    <row r="695" spans="30:66" x14ac:dyDescent="0.2">
      <c r="AD695" t="str">
        <f>'Domestic 2024'!J694</f>
        <v>Mongrel Media</v>
      </c>
      <c r="AE695">
        <f>'Domestic 2024'!F694</f>
        <v>1004</v>
      </c>
      <c r="BM695" t="str">
        <f t="shared" si="108"/>
        <v>Mongrel Media</v>
      </c>
      <c r="BN695">
        <f t="shared" si="109"/>
        <v>1004</v>
      </c>
    </row>
    <row r="696" spans="30:66" x14ac:dyDescent="0.2">
      <c r="AD696" t="str">
        <f>'Domestic 2024'!J695</f>
        <v>Other</v>
      </c>
      <c r="AE696">
        <f>'Domestic 2024'!F695</f>
        <v>904</v>
      </c>
      <c r="BM696" t="str">
        <f t="shared" si="108"/>
        <v>Other</v>
      </c>
      <c r="BN696">
        <f t="shared" si="109"/>
        <v>904</v>
      </c>
    </row>
    <row r="697" spans="30:66" x14ac:dyDescent="0.2">
      <c r="AD697" t="str">
        <f>'Domestic 2024'!J696</f>
        <v>Music Box Films</v>
      </c>
      <c r="AE697">
        <f>'Domestic 2024'!F696</f>
        <v>791</v>
      </c>
      <c r="BM697" t="str">
        <f t="shared" si="108"/>
        <v>Music Box Films</v>
      </c>
      <c r="BN697">
        <f t="shared" si="109"/>
        <v>791</v>
      </c>
    </row>
    <row r="698" spans="30:66" x14ac:dyDescent="0.2">
      <c r="AD698" t="str">
        <f>'Domestic 2024'!J697</f>
        <v>Well Go USA</v>
      </c>
      <c r="AE698">
        <f>'Domestic 2024'!F697</f>
        <v>743</v>
      </c>
      <c r="BM698" t="str">
        <f t="shared" si="108"/>
        <v>Well Go USA</v>
      </c>
      <c r="BN698">
        <f t="shared" si="109"/>
        <v>743</v>
      </c>
    </row>
    <row r="699" spans="30:66" x14ac:dyDescent="0.2">
      <c r="AD699" t="str">
        <f>'Domestic 2024'!J698</f>
        <v>Angel Studios</v>
      </c>
      <c r="AE699">
        <f>'Domestic 2024'!F698</f>
        <v>705</v>
      </c>
      <c r="BM699" t="str">
        <f t="shared" si="108"/>
        <v>Angel Studios</v>
      </c>
      <c r="BN699">
        <f t="shared" si="109"/>
        <v>705</v>
      </c>
    </row>
    <row r="700" spans="30:66" x14ac:dyDescent="0.2">
      <c r="AD700" t="str">
        <f>'Domestic 2024'!J699</f>
        <v>Sony Pictures</v>
      </c>
      <c r="AE700">
        <f>'Domestic 2024'!F699</f>
        <v>543</v>
      </c>
      <c r="BM700" t="str">
        <f t="shared" si="108"/>
        <v>Sony Pictures Entertainment</v>
      </c>
      <c r="BN700">
        <f t="shared" si="109"/>
        <v>543</v>
      </c>
    </row>
    <row r="701" spans="30:66" x14ac:dyDescent="0.2">
      <c r="AD701" t="str">
        <f>'Domestic 2024'!J700</f>
        <v>Music Box Films</v>
      </c>
      <c r="AE701">
        <f>'Domestic 2024'!F700</f>
        <v>510</v>
      </c>
      <c r="BM701" t="str">
        <f t="shared" si="108"/>
        <v>Music Box Films</v>
      </c>
      <c r="BN701">
        <f t="shared" si="109"/>
        <v>510</v>
      </c>
    </row>
    <row r="702" spans="30:66" x14ac:dyDescent="0.2">
      <c r="AD702" t="str">
        <f>'Domestic 2024'!J701</f>
        <v>Sony Pictures</v>
      </c>
      <c r="AE702">
        <f>'Domestic 2024'!F701</f>
        <v>485</v>
      </c>
      <c r="BM702" t="str">
        <f t="shared" si="108"/>
        <v>Sony Pictures Entertainment</v>
      </c>
      <c r="BN702">
        <f t="shared" si="109"/>
        <v>485</v>
      </c>
    </row>
    <row r="703" spans="30:66" x14ac:dyDescent="0.2">
      <c r="AD703" t="str">
        <f>'Domestic 2024'!J702</f>
        <v>Utopia</v>
      </c>
      <c r="AE703">
        <f>'Domestic 2024'!F702</f>
        <v>292</v>
      </c>
      <c r="BM703" t="str">
        <f t="shared" si="108"/>
        <v>Utopia</v>
      </c>
      <c r="BN703">
        <f t="shared" si="109"/>
        <v>292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7C888-148F-F045-80DB-6B10AF8BB1BF}">
  <dimension ref="A1:O113"/>
  <sheetViews>
    <sheetView tabSelected="1" topLeftCell="A97" zoomScale="75" workbookViewId="0">
      <selection activeCell="M51" sqref="M51"/>
    </sheetView>
  </sheetViews>
  <sheetFormatPr baseColWidth="10" defaultRowHeight="16" x14ac:dyDescent="0.2"/>
  <cols>
    <col min="1" max="1" width="17.1640625" customWidth="1"/>
    <col min="4" max="4" width="18.1640625" customWidth="1"/>
    <col min="7" max="7" width="14.1640625" customWidth="1"/>
  </cols>
  <sheetData>
    <row r="1" spans="1:15" ht="19" x14ac:dyDescent="0.25">
      <c r="A1" s="23" t="s">
        <v>2315</v>
      </c>
    </row>
    <row r="2" spans="1:15" x14ac:dyDescent="0.2">
      <c r="A2" s="13">
        <v>2025</v>
      </c>
      <c r="D2" s="13">
        <v>2024</v>
      </c>
      <c r="G2" s="13">
        <v>2023</v>
      </c>
    </row>
    <row r="3" spans="1:15" x14ac:dyDescent="0.2">
      <c r="A3" s="10" t="s">
        <v>830</v>
      </c>
      <c r="B3" s="10" t="s">
        <v>2316</v>
      </c>
      <c r="D3" s="10" t="s">
        <v>830</v>
      </c>
      <c r="E3" s="10" t="s">
        <v>2316</v>
      </c>
      <c r="G3" s="10" t="s">
        <v>830</v>
      </c>
      <c r="H3" s="10" t="s">
        <v>2316</v>
      </c>
    </row>
    <row r="4" spans="1:15" x14ac:dyDescent="0.2">
      <c r="A4" t="str">
        <f>IFERROR(VLOOKUP(INDEX(Calc!$AJ$2:$AJ$131,MATCH(LARGE(Calc!$AL$2:$AL$131,ROW()-3),Calc!$AL$2:$AL$131,0)),Calc!$T:$U,2,0),INDEX(Calc!$AJ$2:$AJ$131,MATCH(LARGE(Calc!$AL$2:$AL$131,ROW()-3),Calc!$AL$2:$AL$131,0)))</f>
        <v>Walt Disney</v>
      </c>
      <c r="B4" s="15">
        <f>LARGE(Calc!$AL$2:$AL$131,ROW()-3)</f>
        <v>1965890585</v>
      </c>
      <c r="D4" t="str">
        <f>IFERROR(VLOOKUP(INDEX(Calc!$AM$2:$AM$122,MATCH(LARGE(Calc!$AO$2:$AO$122,ROW()-3),Calc!$AO$2:$AO$122,0)),Calc!$T:$U,2,0),INDEX(Calc!$AM$2:$AM$122,MATCH(LARGE(Calc!$AO$2:$AO$122,ROW()-3),Calc!$AO$2:$AO$122,0)))</f>
        <v>Walt Disney</v>
      </c>
      <c r="E4" s="15">
        <f>LARGE(Calc!$AO$2:$AO$122,ROW()-3)</f>
        <v>1842000654</v>
      </c>
      <c r="G4" t="str">
        <f>IFERROR(VLOOKUP(INDEX(Calc!$AP$2:$AP$109,MATCH(LARGE(Calc!$AR$2:$AR$109,ROW()-3),Calc!$AR$2:$AR$109,0)),Calc!$T:$U,2,0),INDEX(Calc!$AP$2:$AP$109,MATCH(LARGE(Calc!$AR$2:$AR$109,ROW()-3),Calc!$AR$2:$AR$109,0)))</f>
        <v>Universal</v>
      </c>
      <c r="H4" s="15">
        <f>LARGE(Calc!$AR$2:$AR$109,ROW()-3)</f>
        <v>1825353423</v>
      </c>
    </row>
    <row r="5" spans="1:15" x14ac:dyDescent="0.2">
      <c r="A5" t="str">
        <f>IFERROR(VLOOKUP(INDEX(Calc!$AJ$2:$AJ$131,MATCH(LARGE(Calc!$AL$2:$AL$131,ROW()-3),Calc!$AL$2:$AL$131,0)),Calc!$T:$U,2,0),INDEX(Calc!$AJ$2:$AJ$131,MATCH(LARGE(Calc!$AL$2:$AL$131,ROW()-3),Calc!$AL$2:$AL$131,0)))</f>
        <v>Warner Bros.</v>
      </c>
      <c r="B5" s="15">
        <f>LARGE(Calc!$AL$2:$AL$131,ROW()-3)</f>
        <v>1891341005</v>
      </c>
      <c r="D5" t="str">
        <f>IFERROR(VLOOKUP(INDEX(Calc!$AM$2:$AM$122,MATCH(LARGE(Calc!$AO$2:$AO$122,ROW()-3),Calc!$AO$2:$AO$122,0)),Calc!$T:$U,2,0),INDEX(Calc!$AM$2:$AM$122,MATCH(LARGE(Calc!$AO$2:$AO$122,ROW()-3),Calc!$AO$2:$AO$122,0)))</f>
        <v>Universal</v>
      </c>
      <c r="E5" s="15">
        <f>LARGE(Calc!$AO$2:$AO$122,ROW()-3)</f>
        <v>1744730670</v>
      </c>
      <c r="G5" t="str">
        <f>IFERROR(VLOOKUP(INDEX(Calc!$AP$2:$AP$109,MATCH(LARGE(Calc!$AR$2:$AR$109,ROW()-3),Calc!$AR$2:$AR$109,0)),Calc!$T:$U,2,0),INDEX(Calc!$AP$2:$AP$109,MATCH(LARGE(Calc!$AR$2:$AR$109,ROW()-3),Calc!$AR$2:$AR$109,0)))</f>
        <v>Walt Disney</v>
      </c>
      <c r="H5" s="15">
        <f>LARGE(Calc!$AR$2:$AR$109,ROW()-3)</f>
        <v>1446951947</v>
      </c>
    </row>
    <row r="6" spans="1:15" x14ac:dyDescent="0.2">
      <c r="A6" t="str">
        <f>IFERROR(VLOOKUP(INDEX(Calc!$AJ$2:$AJ$131,MATCH(LARGE(Calc!$AL$2:$AL$131,ROW()-3),Calc!$AL$2:$AL$131,0)),Calc!$T:$U,2,0),INDEX(Calc!$AJ$2:$AJ$131,MATCH(LARGE(Calc!$AL$2:$AL$131,ROW()-3),Calc!$AL$2:$AL$131,0)))</f>
        <v>Universal</v>
      </c>
      <c r="B6" s="15">
        <f>LARGE(Calc!$AL$2:$AL$131,ROW()-3)</f>
        <v>1571343617</v>
      </c>
      <c r="D6" t="str">
        <f>IFERROR(VLOOKUP(INDEX(Calc!$AM$2:$AM$122,MATCH(LARGE(Calc!$AO$2:$AO$122,ROW()-3),Calc!$AO$2:$AO$122,0)),Calc!$T:$U,2,0),INDEX(Calc!$AM$2:$AM$122,MATCH(LARGE(Calc!$AO$2:$AO$122,ROW()-3),Calc!$AO$2:$AO$122,0)))</f>
        <v>Warner Bros.</v>
      </c>
      <c r="E6" s="15">
        <f>LARGE(Calc!$AO$2:$AO$122,ROW()-3)</f>
        <v>1166080326</v>
      </c>
      <c r="G6" t="str">
        <f>IFERROR(VLOOKUP(INDEX(Calc!$AP$2:$AP$109,MATCH(LARGE(Calc!$AR$2:$AR$109,ROW()-3),Calc!$AR$2:$AR$109,0)),Calc!$T:$U,2,0),INDEX(Calc!$AP$2:$AP$109,MATCH(LARGE(Calc!$AR$2:$AR$109,ROW()-3),Calc!$AR$2:$AR$109,0)))</f>
        <v>Warner Bros.</v>
      </c>
      <c r="H6" s="15">
        <f>LARGE(Calc!$AR$2:$AR$109,ROW()-3)</f>
        <v>1414639340</v>
      </c>
    </row>
    <row r="7" spans="1:15" x14ac:dyDescent="0.2">
      <c r="A7" t="str">
        <f>IFERROR(VLOOKUP(INDEX(Calc!$AJ$2:$AJ$131,MATCH(LARGE(Calc!$AL$2:$AL$131,ROW()-3),Calc!$AL$2:$AL$131,0)),Calc!$T:$U,2,0),INDEX(Calc!$AJ$2:$AJ$131,MATCH(LARGE(Calc!$AL$2:$AL$131,ROW()-3),Calc!$AL$2:$AL$131,0)))</f>
        <v>Paramount Pictures</v>
      </c>
      <c r="B7" s="15">
        <f>LARGE(Calc!$AL$2:$AL$131,ROW()-3)</f>
        <v>563517149</v>
      </c>
      <c r="D7" t="str">
        <f>IFERROR(VLOOKUP(INDEX(Calc!$AM$2:$AM$122,MATCH(LARGE(Calc!$AO$2:$AO$122,ROW()-3),Calc!$AO$2:$AO$122,0)),Calc!$T:$U,2,0),INDEX(Calc!$AM$2:$AM$122,MATCH(LARGE(Calc!$AO$2:$AO$122,ROW()-3),Calc!$AO$2:$AO$122,0)))</f>
        <v>Sony Pictures</v>
      </c>
      <c r="E7" s="15">
        <f>LARGE(Calc!$AO$2:$AO$122,ROW()-3)</f>
        <v>953009583</v>
      </c>
      <c r="G7" t="str">
        <f>IFERROR(VLOOKUP(INDEX(Calc!$AP$2:$AP$109,MATCH(LARGE(Calc!$AR$2:$AR$109,ROW()-3),Calc!$AR$2:$AR$109,0)),Calc!$T:$U,2,0),INDEX(Calc!$AP$2:$AP$109,MATCH(LARGE(Calc!$AR$2:$AR$109,ROW()-3),Calc!$AR$2:$AR$109,0)))</f>
        <v>Sony Pictures</v>
      </c>
      <c r="H7" s="15">
        <f>LARGE(Calc!$AR$2:$AR$109,ROW()-3)</f>
        <v>982565789</v>
      </c>
    </row>
    <row r="8" spans="1:15" x14ac:dyDescent="0.2">
      <c r="A8" t="str">
        <f>IFERROR(VLOOKUP(INDEX(Calc!$AJ$2:$AJ$131,MATCH(LARGE(Calc!$AL$2:$AL$131,ROW()-3),Calc!$AL$2:$AL$131,0)),Calc!$T:$U,2,0),INDEX(Calc!$AJ$2:$AJ$131,MATCH(LARGE(Calc!$AL$2:$AL$131,ROW()-3),Calc!$AL$2:$AL$131,0)))</f>
        <v>Sony Pictures</v>
      </c>
      <c r="B8" s="15">
        <f>LARGE(Calc!$AL$2:$AL$131,ROW()-3)</f>
        <v>556796407</v>
      </c>
      <c r="D8" t="str">
        <f>IFERROR(VLOOKUP(INDEX(Calc!$AM$2:$AM$122,MATCH(LARGE(Calc!$AO$2:$AO$122,ROW()-3),Calc!$AO$2:$AO$122,0)),Calc!$T:$U,2,0),INDEX(Calc!$AM$2:$AM$122,MATCH(LARGE(Calc!$AO$2:$AO$122,ROW()-3),Calc!$AO$2:$AO$122,0)))</f>
        <v>Paramount Pictures</v>
      </c>
      <c r="E8" s="15">
        <f>LARGE(Calc!$AO$2:$AO$122,ROW()-3)</f>
        <v>881229118</v>
      </c>
      <c r="G8" t="str">
        <f>IFERROR(VLOOKUP(INDEX(Calc!$AP$2:$AP$109,MATCH(LARGE(Calc!$AR$2:$AR$109,ROW()-3),Calc!$AR$2:$AR$109,0)),Calc!$T:$U,2,0),INDEX(Calc!$AP$2:$AP$109,MATCH(LARGE(Calc!$AR$2:$AR$109,ROW()-3),Calc!$AR$2:$AR$109,0)))</f>
        <v>Paramount Pictures</v>
      </c>
      <c r="H8" s="15">
        <f>LARGE(Calc!$AR$2:$AR$109,ROW()-3)</f>
        <v>844379150</v>
      </c>
    </row>
    <row r="9" spans="1:15" x14ac:dyDescent="0.2">
      <c r="A9" t="str">
        <f>IFERROR(VLOOKUP(INDEX(Calc!$AJ$2:$AJ$131,MATCH(LARGE(Calc!$AL$2:$AL$131,ROW()-3),Calc!$AL$2:$AL$131,0)),Calc!$T:$U,2,0),INDEX(Calc!$AJ$2:$AJ$131,MATCH(LARGE(Calc!$AL$2:$AL$131,ROW()-3),Calc!$AL$2:$AL$131,0)))</f>
        <v>20th Century Studios</v>
      </c>
      <c r="B9" s="15">
        <f>LARGE(Calc!$AL$2:$AL$131,ROW()-3)</f>
        <v>452223943</v>
      </c>
      <c r="D9" t="str">
        <f>IFERROR(VLOOKUP(INDEX(Calc!$AM$2:$AM$122,MATCH(LARGE(Calc!$AO$2:$AO$122,ROW()-3),Calc!$AO$2:$AO$122,0)),Calc!$T:$U,2,0),INDEX(Calc!$AM$2:$AM$122,MATCH(LARGE(Calc!$AO$2:$AO$122,ROW()-3),Calc!$AO$2:$AO$122,0)))</f>
        <v>20th Century Studios</v>
      </c>
      <c r="E9" s="15">
        <f>LARGE(Calc!$AO$2:$AO$122,ROW()-3)</f>
        <v>311871699</v>
      </c>
      <c r="G9" t="str">
        <f>IFERROR(VLOOKUP(INDEX(Calc!$AP$2:$AP$109,MATCH(LARGE(Calc!$AR$2:$AR$109,ROW()-3),Calc!$AR$2:$AR$109,0)),Calc!$T:$U,2,0),INDEX(Calc!$AP$2:$AP$109,MATCH(LARGE(Calc!$AR$2:$AR$109,ROW()-3),Calc!$AR$2:$AR$109,0)))</f>
        <v>Lionsgate</v>
      </c>
      <c r="H9" s="15">
        <f>LARGE(Calc!$AR$2:$AR$109,ROW()-3)</f>
        <v>586208375</v>
      </c>
    </row>
    <row r="10" spans="1:15" x14ac:dyDescent="0.2">
      <c r="A10" t="str">
        <f>IFERROR(VLOOKUP(INDEX(Calc!$AJ$2:$AJ$131,MATCH(LARGE(Calc!$AL$2:$AL$131,ROW()-3),Calc!$AL$2:$AL$131,0)),Calc!$T:$U,2,0),INDEX(Calc!$AJ$2:$AJ$131,MATCH(LARGE(Calc!$AL$2:$AL$131,ROW()-3),Calc!$AL$2:$AL$131,0)))</f>
        <v>Lionsgate</v>
      </c>
      <c r="B10" s="15">
        <f>LARGE(Calc!$AL$2:$AL$131,ROW()-3)</f>
        <v>331288139</v>
      </c>
      <c r="D10" t="str">
        <f>IFERROR(VLOOKUP(INDEX(Calc!$AM$2:$AM$122,MATCH(LARGE(Calc!$AO$2:$AO$122,ROW()-3),Calc!$AO$2:$AO$122,0)),Calc!$T:$U,2,0),INDEX(Calc!$AM$2:$AM$122,MATCH(LARGE(Calc!$AO$2:$AO$122,ROW()-3),Calc!$AO$2:$AO$122,0)))</f>
        <v>Amazon MGM Studios</v>
      </c>
      <c r="E10" s="15">
        <f>LARGE(Calc!$AO$2:$AO$122,ROW()-3)</f>
        <v>299969646</v>
      </c>
      <c r="G10" t="str">
        <f>IFERROR(VLOOKUP(INDEX(Calc!$AP$2:$AP$109,MATCH(LARGE(Calc!$AR$2:$AR$109,ROW()-3),Calc!$AR$2:$AR$109,0)),Calc!$T:$U,2,0),INDEX(Calc!$AP$2:$AP$109,MATCH(LARGE(Calc!$AR$2:$AR$109,ROW()-3),Calc!$AR$2:$AR$109,0)))</f>
        <v>20th Century Studios</v>
      </c>
      <c r="H10" s="15">
        <f>LARGE(Calc!$AR$2:$AR$109,ROW()-3)</f>
        <v>418866609</v>
      </c>
    </row>
    <row r="11" spans="1:15" x14ac:dyDescent="0.2">
      <c r="A11" t="str">
        <f>IFERROR(VLOOKUP(INDEX(Calc!$AJ$2:$AJ$131,MATCH(LARGE(Calc!$AL$2:$AL$131,ROW()-3),Calc!$AL$2:$AL$131,0)),Calc!$T:$U,2,0),INDEX(Calc!$AJ$2:$AJ$131,MATCH(LARGE(Calc!$AL$2:$AL$131,ROW()-3),Calc!$AL$2:$AL$131,0)))</f>
        <v>A24</v>
      </c>
      <c r="B11" s="15">
        <f>LARGE(Calc!$AL$2:$AL$131,ROW()-3)</f>
        <v>231026707</v>
      </c>
      <c r="D11" t="str">
        <f>IFERROR(VLOOKUP(INDEX(Calc!$AM$2:$AM$122,MATCH(LARGE(Calc!$AO$2:$AO$122,ROW()-3),Calc!$AO$2:$AO$122,0)),Calc!$T:$U,2,0),INDEX(Calc!$AM$2:$AM$122,MATCH(LARGE(Calc!$AO$2:$AO$122,ROW()-3),Calc!$AO$2:$AO$122,0)))</f>
        <v>Lionsgate</v>
      </c>
      <c r="E11" s="15">
        <f>LARGE(Calc!$AO$2:$AO$122,ROW()-3)</f>
        <v>251149192</v>
      </c>
      <c r="G11" t="str">
        <f>IFERROR(VLOOKUP(INDEX(Calc!$AP$2:$AP$109,MATCH(LARGE(Calc!$AR$2:$AR$109,ROW()-3),Calc!$AR$2:$AR$109,0)),Calc!$T:$U,2,0),INDEX(Calc!$AP$2:$AP$109,MATCH(LARGE(Calc!$AR$2:$AR$109,ROW()-3),Calc!$AR$2:$AR$109,0)))</f>
        <v>Angel Studios</v>
      </c>
      <c r="H11" s="15">
        <f>LARGE(Calc!$AR$2:$AR$109,ROW()-3)</f>
        <v>219664985</v>
      </c>
    </row>
    <row r="12" spans="1:15" x14ac:dyDescent="0.2">
      <c r="A12" t="str">
        <f>IFERROR(VLOOKUP(INDEX(Calc!$AJ$2:$AJ$131,MATCH(LARGE(Calc!$AL$2:$AL$131,ROW()-3),Calc!$AL$2:$AL$131,0)),Calc!$T:$U,2,0),INDEX(Calc!$AJ$2:$AJ$131,MATCH(LARGE(Calc!$AL$2:$AL$131,ROW()-3),Calc!$AL$2:$AL$131,0)))</f>
        <v>Focus Features</v>
      </c>
      <c r="B12" s="15">
        <f>LARGE(Calc!$AL$2:$AL$131,ROW()-3)</f>
        <v>217958718</v>
      </c>
      <c r="D12" t="str">
        <f>IFERROR(VLOOKUP(INDEX(Calc!$AM$2:$AM$122,MATCH(LARGE(Calc!$AO$2:$AO$122,ROW()-3),Calc!$AO$2:$AO$122,0)),Calc!$T:$U,2,0),INDEX(Calc!$AM$2:$AM$122,MATCH(LARGE(Calc!$AO$2:$AO$122,ROW()-3),Calc!$AO$2:$AO$122,0)))</f>
        <v>A24</v>
      </c>
      <c r="E12" s="15">
        <f>LARGE(Calc!$AO$2:$AO$122,ROW()-3)</f>
        <v>204264044</v>
      </c>
      <c r="G12" t="str">
        <f>IFERROR(VLOOKUP(INDEX(Calc!$AP$2:$AP$109,MATCH(LARGE(Calc!$AR$2:$AR$109,ROW()-3),Calc!$AR$2:$AR$109,0)),Calc!$T:$U,2,0),INDEX(Calc!$AP$2:$AP$109,MATCH(LARGE(Calc!$AR$2:$AR$109,ROW()-3),Calc!$AR$2:$AR$109,0)))</f>
        <v>AMC Theatres Distribution</v>
      </c>
      <c r="H12" s="15">
        <f>LARGE(Calc!$AR$2:$AR$109,ROW()-3)</f>
        <v>213784152</v>
      </c>
      <c r="O12" t="s">
        <v>2346</v>
      </c>
    </row>
    <row r="13" spans="1:15" x14ac:dyDescent="0.2">
      <c r="A13" t="str">
        <f>IFERROR(VLOOKUP(INDEX(Calc!$AJ$2:$AJ$131,MATCH(LARGE(Calc!$AL$2:$AL$131,ROW()-3),Calc!$AL$2:$AL$131,0)),Calc!$T:$U,2,0),INDEX(Calc!$AJ$2:$AJ$131,MATCH(LARGE(Calc!$AL$2:$AL$131,ROW()-3),Calc!$AL$2:$AL$131,0)))</f>
        <v>Angel Studios</v>
      </c>
      <c r="B13" s="15">
        <f>LARGE(Calc!$AL$2:$AL$131,ROW()-3)</f>
        <v>167944327</v>
      </c>
      <c r="D13" t="str">
        <f>IFERROR(VLOOKUP(INDEX(Calc!$AM$2:$AM$122,MATCH(LARGE(Calc!$AO$2:$AO$122,ROW()-3),Calc!$AO$2:$AO$122,0)),Calc!$T:$U,2,0),INDEX(Calc!$AM$2:$AM$122,MATCH(LARGE(Calc!$AO$2:$AO$122,ROW()-3),Calc!$AO$2:$AO$122,0)))</f>
        <v>Focus Features</v>
      </c>
      <c r="E13" s="15">
        <f>LARGE(Calc!$AO$2:$AO$122,ROW()-3)</f>
        <v>143248720</v>
      </c>
      <c r="G13" t="str">
        <f>IFERROR(VLOOKUP(INDEX(Calc!$AP$2:$AP$109,MATCH(LARGE(Calc!$AR$2:$AR$109,ROW()-3),Calc!$AR$2:$AR$109,0)),Calc!$T:$U,2,0),INDEX(Calc!$AP$2:$AP$109,MATCH(LARGE(Calc!$AR$2:$AR$109,ROW()-3),Calc!$AR$2:$AR$109,0)))</f>
        <v>MGM</v>
      </c>
      <c r="H13" s="15">
        <f>LARGE(Calc!$AR$2:$AR$109,ROW()-3)</f>
        <v>187636593</v>
      </c>
    </row>
    <row r="14" spans="1:15" x14ac:dyDescent="0.2">
      <c r="A14" s="24" t="s">
        <v>831</v>
      </c>
      <c r="B14" s="25">
        <f>Calc!$AK$132-SUM(B4:B13)</f>
        <v>766731456</v>
      </c>
      <c r="D14" s="24" t="s">
        <v>831</v>
      </c>
      <c r="E14" s="25">
        <f>Calc!$AN$123-SUM(E4:E13)</f>
        <v>807437132</v>
      </c>
      <c r="G14" s="24" t="s">
        <v>831</v>
      </c>
      <c r="H14" s="25">
        <f>Calc!$AQ$110-SUM(H4:H13)</f>
        <v>820167506</v>
      </c>
    </row>
    <row r="15" spans="1:15" x14ac:dyDescent="0.2">
      <c r="A15" s="10" t="s">
        <v>2317</v>
      </c>
      <c r="B15" s="26">
        <f>Calc!$AK$132</f>
        <v>8716062053</v>
      </c>
      <c r="D15" s="10" t="s">
        <v>2318</v>
      </c>
      <c r="E15" s="26">
        <f>Calc!$AN$123</f>
        <v>8604990784</v>
      </c>
      <c r="G15" s="10" t="s">
        <v>2319</v>
      </c>
      <c r="H15" s="26">
        <f>Calc!$AQ$110</f>
        <v>8960217869</v>
      </c>
    </row>
    <row r="17" spans="1:8" ht="18" x14ac:dyDescent="0.25">
      <c r="A17" s="27" t="s">
        <v>2330</v>
      </c>
    </row>
    <row r="18" spans="1:8" x14ac:dyDescent="0.2">
      <c r="A18" s="10" t="s">
        <v>2331</v>
      </c>
      <c r="B18" s="10" t="s">
        <v>2332</v>
      </c>
    </row>
    <row r="19" spans="1:8" x14ac:dyDescent="0.2">
      <c r="A19" t="s">
        <v>2322</v>
      </c>
      <c r="B19" t="s">
        <v>2333</v>
      </c>
    </row>
    <row r="20" spans="1:8" x14ac:dyDescent="0.2">
      <c r="A20" t="s">
        <v>2323</v>
      </c>
      <c r="B20" t="s">
        <v>2334</v>
      </c>
    </row>
    <row r="21" spans="1:8" x14ac:dyDescent="0.2">
      <c r="A21" t="s">
        <v>2324</v>
      </c>
      <c r="B21" t="s">
        <v>2335</v>
      </c>
    </row>
    <row r="22" spans="1:8" x14ac:dyDescent="0.2">
      <c r="A22" t="s">
        <v>2325</v>
      </c>
      <c r="B22" t="s">
        <v>2336</v>
      </c>
    </row>
    <row r="23" spans="1:8" x14ac:dyDescent="0.2">
      <c r="A23" t="s">
        <v>2326</v>
      </c>
      <c r="B23" t="s">
        <v>2337</v>
      </c>
    </row>
    <row r="24" spans="1:8" x14ac:dyDescent="0.2">
      <c r="A24" t="s">
        <v>49</v>
      </c>
      <c r="B24" t="s">
        <v>2338</v>
      </c>
    </row>
    <row r="25" spans="1:8" x14ac:dyDescent="0.2">
      <c r="A25" t="s">
        <v>2327</v>
      </c>
      <c r="B25" t="s">
        <v>52</v>
      </c>
    </row>
    <row r="27" spans="1:8" ht="19" x14ac:dyDescent="0.25">
      <c r="A27" s="23" t="s">
        <v>2340</v>
      </c>
    </row>
    <row r="28" spans="1:8" x14ac:dyDescent="0.2">
      <c r="A28" s="13">
        <v>2025</v>
      </c>
      <c r="D28" s="13">
        <v>2024</v>
      </c>
      <c r="G28" s="13">
        <v>2023</v>
      </c>
    </row>
    <row r="29" spans="1:8" x14ac:dyDescent="0.2">
      <c r="A29" s="10" t="s">
        <v>2331</v>
      </c>
      <c r="B29" s="10" t="s">
        <v>2316</v>
      </c>
      <c r="D29" s="10" t="s">
        <v>2331</v>
      </c>
      <c r="E29" s="10" t="s">
        <v>2316</v>
      </c>
      <c r="G29" s="10" t="s">
        <v>2331</v>
      </c>
      <c r="H29" s="10" t="s">
        <v>2316</v>
      </c>
    </row>
    <row r="30" spans="1:8" x14ac:dyDescent="0.2">
      <c r="A30" t="str">
        <f>INDEX(Calc!$CB$2:$CB$123,MATCH(LARGE(Calc!$CD$2:$CD$123,ROW()-29),Calc!$CD$2:$CD$123,0))</f>
        <v>The Walt Disney Company</v>
      </c>
      <c r="B30" s="15">
        <f>LARGE(Calc!$CD$2:$CD$123,ROW()-29)</f>
        <v>2491491918</v>
      </c>
      <c r="D30" t="str">
        <f>INDEX(Calc!$CE$2:$CE$113,MATCH(LARGE(Calc!$CG$2:$CG$113,ROW()-29),Calc!$CG$2:$CG$113,0))</f>
        <v>The Walt Disney Company</v>
      </c>
      <c r="E30" s="15">
        <f>LARGE(Calc!$CG$2:$CG$113,ROW()-29)</f>
        <v>2223396527</v>
      </c>
      <c r="G30" t="str">
        <f>INDEX(Calc!$CH$2:$CH$99,MATCH(LARGE(Calc!$CJ$2:$CJ$99,ROW()-29),Calc!$CJ$2:$CJ$99,0))</f>
        <v>NBCUniversal (Comcast)</v>
      </c>
      <c r="H30" s="15">
        <f>LARGE(Calc!$CJ$2:$CJ$99,ROW()-29)</f>
        <v>1942344063</v>
      </c>
    </row>
    <row r="31" spans="1:8" x14ac:dyDescent="0.2">
      <c r="A31" t="str">
        <f>INDEX(Calc!$CB$2:$CB$123,MATCH(LARGE(Calc!$CD$2:$CD$123,ROW()-29),Calc!$CD$2:$CD$123,0))</f>
        <v>Warner Bros. Discovery</v>
      </c>
      <c r="B31" s="15">
        <f>LARGE(Calc!$CD$2:$CD$123,ROW()-29)</f>
        <v>1891341005</v>
      </c>
      <c r="D31" t="str">
        <f>INDEX(Calc!$CE$2:$CE$113,MATCH(LARGE(Calc!$CG$2:$CG$113,ROW()-29),Calc!$CG$2:$CG$113,0))</f>
        <v>NBCUniversal (Comcast)</v>
      </c>
      <c r="E31" s="15">
        <f>LARGE(Calc!$CG$2:$CG$113,ROW()-29)</f>
        <v>1887979390</v>
      </c>
      <c r="G31" t="str">
        <f>INDEX(Calc!$CH$2:$CH$99,MATCH(LARGE(Calc!$CJ$2:$CJ$99,ROW()-29),Calc!$CJ$2:$CJ$99,0))</f>
        <v>The Walt Disney Company</v>
      </c>
      <c r="H31" s="15">
        <f>LARGE(Calc!$CJ$2:$CJ$99,ROW()-29)</f>
        <v>1895964015</v>
      </c>
    </row>
    <row r="32" spans="1:8" x14ac:dyDescent="0.2">
      <c r="A32" t="str">
        <f>INDEX(Calc!$CB$2:$CB$123,MATCH(LARGE(Calc!$CD$2:$CD$123,ROW()-29),Calc!$CD$2:$CD$123,0))</f>
        <v>NBCUniversal (Comcast)</v>
      </c>
      <c r="B32" s="15">
        <f>LARGE(Calc!$CD$2:$CD$123,ROW()-29)</f>
        <v>1789302335</v>
      </c>
      <c r="D32" t="str">
        <f>INDEX(Calc!$CE$2:$CE$113,MATCH(LARGE(Calc!$CG$2:$CG$113,ROW()-29),Calc!$CG$2:$CG$113,0))</f>
        <v>Warner Bros. Discovery</v>
      </c>
      <c r="E32" s="15">
        <f>LARGE(Calc!$CG$2:$CG$113,ROW()-29)</f>
        <v>1166648431</v>
      </c>
      <c r="G32" t="str">
        <f>INDEX(Calc!$CH$2:$CH$99,MATCH(LARGE(Calc!$CJ$2:$CJ$99,ROW()-29),Calc!$CJ$2:$CJ$99,0))</f>
        <v>Warner Bros. Discovery</v>
      </c>
      <c r="H32" s="15">
        <f>LARGE(Calc!$CJ$2:$CJ$99,ROW()-29)</f>
        <v>1414639340</v>
      </c>
    </row>
    <row r="33" spans="1:11" x14ac:dyDescent="0.2">
      <c r="A33" t="str">
        <f>INDEX(Calc!$CB$2:$CB$123,MATCH(LARGE(Calc!$CD$2:$CD$123,ROW()-29),Calc!$CD$2:$CD$123,0))</f>
        <v>Sony Pictures Entertainment</v>
      </c>
      <c r="B33" s="15">
        <f>LARGE(Calc!$CD$2:$CD$123,ROW()-29)</f>
        <v>607214951</v>
      </c>
      <c r="D33" t="str">
        <f>INDEX(Calc!$CE$2:$CE$113,MATCH(LARGE(Calc!$CG$2:$CG$113,ROW()-29),Calc!$CG$2:$CG$113,0))</f>
        <v>Sony Pictures Entertainment</v>
      </c>
      <c r="E33" s="15">
        <f>LARGE(Calc!$CG$2:$CG$113,ROW()-29)</f>
        <v>1001517224</v>
      </c>
      <c r="G33" t="str">
        <f>INDEX(Calc!$CH$2:$CH$99,MATCH(LARGE(Calc!$CJ$2:$CJ$99,ROW()-29),Calc!$CJ$2:$CJ$99,0))</f>
        <v>Sony Pictures Entertainment</v>
      </c>
      <c r="H33" s="15">
        <f>LARGE(Calc!$CJ$2:$CJ$99,ROW()-29)</f>
        <v>1013790250</v>
      </c>
    </row>
    <row r="34" spans="1:11" x14ac:dyDescent="0.2">
      <c r="A34" t="str">
        <f>INDEX(Calc!$CB$2:$CB$123,MATCH(LARGE(Calc!$CD$2:$CD$123,ROW()-29),Calc!$CD$2:$CD$123,0))</f>
        <v>Paramount Skydance</v>
      </c>
      <c r="B34" s="15">
        <f>LARGE(Calc!$CD$2:$CD$123,ROW()-29)</f>
        <v>563885335</v>
      </c>
      <c r="D34" t="str">
        <f>INDEX(Calc!$CE$2:$CE$113,MATCH(LARGE(Calc!$CG$2:$CG$113,ROW()-29),Calc!$CG$2:$CG$113,0))</f>
        <v>Paramount Skydance</v>
      </c>
      <c r="E34" s="15">
        <f>LARGE(Calc!$CG$2:$CG$113,ROW()-29)</f>
        <v>882068346</v>
      </c>
      <c r="G34" t="str">
        <f>INDEX(Calc!$CH$2:$CH$99,MATCH(LARGE(Calc!$CJ$2:$CJ$99,ROW()-29),Calc!$CJ$2:$CJ$99,0))</f>
        <v>Paramount Skydance</v>
      </c>
      <c r="H34" s="15">
        <f>LARGE(Calc!$CJ$2:$CJ$99,ROW()-29)</f>
        <v>844379150</v>
      </c>
    </row>
    <row r="35" spans="1:11" x14ac:dyDescent="0.2">
      <c r="A35" t="str">
        <f>INDEX(Calc!$CB$2:$CB$123,MATCH(LARGE(Calc!$CD$2:$CD$123,ROW()-29),Calc!$CD$2:$CD$123,0))</f>
        <v>Lionsgate Studios</v>
      </c>
      <c r="B35" s="15">
        <f>LARGE(Calc!$CD$2:$CD$123,ROW()-29)</f>
        <v>331288139</v>
      </c>
      <c r="D35" t="str">
        <f>INDEX(Calc!$CE$2:$CE$113,MATCH(LARGE(Calc!$CG$2:$CG$113,ROW()-29),Calc!$CG$2:$CG$113,0))</f>
        <v>Amazon MGM Studios</v>
      </c>
      <c r="E35" s="15">
        <f>LARGE(Calc!$CG$2:$CG$113,ROW()-29)</f>
        <v>300056077</v>
      </c>
      <c r="G35" t="str">
        <f>INDEX(Calc!$CH$2:$CH$99,MATCH(LARGE(Calc!$CJ$2:$CJ$99,ROW()-29),Calc!$CJ$2:$CJ$99,0))</f>
        <v>Lionsgate Studios</v>
      </c>
      <c r="H35" s="15">
        <f>LARGE(Calc!$CJ$2:$CJ$99,ROW()-29)</f>
        <v>586208375</v>
      </c>
    </row>
    <row r="36" spans="1:11" x14ac:dyDescent="0.2">
      <c r="A36" t="str">
        <f>INDEX(Calc!$CB$2:$CB$123,MATCH(LARGE(Calc!$CD$2:$CD$123,ROW()-29),Calc!$CD$2:$CD$123,0))</f>
        <v>A24</v>
      </c>
      <c r="B36" s="15">
        <f>LARGE(Calc!$CD$2:$CD$123,ROW()-29)</f>
        <v>231026707</v>
      </c>
      <c r="D36" t="str">
        <f>INDEX(Calc!$CE$2:$CE$113,MATCH(LARGE(Calc!$CG$2:$CG$113,ROW()-29),Calc!$CG$2:$CG$113,0))</f>
        <v>Lionsgate Studios</v>
      </c>
      <c r="E36" s="15">
        <f>LARGE(Calc!$CG$2:$CG$113,ROW()-29)</f>
        <v>251149192</v>
      </c>
      <c r="G36" t="str">
        <f>INDEX(Calc!$CH$2:$CH$99,MATCH(LARGE(Calc!$CJ$2:$CJ$99,ROW()-29),Calc!$CJ$2:$CJ$99,0))</f>
        <v>Amazon MGM Studios</v>
      </c>
      <c r="H36" s="15">
        <f>LARGE(Calc!$CJ$2:$CJ$99,ROW()-29)</f>
        <v>280331363</v>
      </c>
    </row>
    <row r="37" spans="1:11" x14ac:dyDescent="0.2">
      <c r="A37" t="str">
        <f>INDEX(Calc!$CB$2:$CB$123,MATCH(LARGE(Calc!$CD$2:$CD$123,ROW()-29),Calc!$CD$2:$CD$123,0))</f>
        <v>Angel Studios</v>
      </c>
      <c r="B37" s="15">
        <f>LARGE(Calc!$CD$2:$CD$123,ROW()-29)</f>
        <v>167944327</v>
      </c>
      <c r="D37" t="str">
        <f>INDEX(Calc!$CE$2:$CE$113,MATCH(LARGE(Calc!$CG$2:$CG$113,ROW()-29),Calc!$CG$2:$CG$113,0))</f>
        <v>A24</v>
      </c>
      <c r="E37" s="15">
        <f>LARGE(Calc!$CG$2:$CG$113,ROW()-29)</f>
        <v>204264044</v>
      </c>
      <c r="G37" t="str">
        <f>INDEX(Calc!$CH$2:$CH$99,MATCH(LARGE(Calc!$CJ$2:$CJ$99,ROW()-29),Calc!$CJ$2:$CJ$99,0))</f>
        <v>Angel Studios</v>
      </c>
      <c r="H37" s="15">
        <f>LARGE(Calc!$CJ$2:$CJ$99,ROW()-29)</f>
        <v>219664985</v>
      </c>
    </row>
    <row r="38" spans="1:11" x14ac:dyDescent="0.2">
      <c r="A38" t="str">
        <f>INDEX(Calc!$CB$2:$CB$123,MATCH(LARGE(Calc!$CD$2:$CD$123,ROW()-29),Calc!$CD$2:$CD$123,0))</f>
        <v>Amazon MGM Studios</v>
      </c>
      <c r="B38" s="15">
        <f>LARGE(Calc!$CD$2:$CD$123,ROW()-29)</f>
        <v>123596140</v>
      </c>
      <c r="D38" t="str">
        <f>INDEX(Calc!$CE$2:$CE$113,MATCH(LARGE(Calc!$CG$2:$CG$113,ROW()-29),Calc!$CG$2:$CG$113,0))</f>
        <v>Neon</v>
      </c>
      <c r="E38" s="15">
        <f>LARGE(Calc!$CG$2:$CG$113,ROW()-29)</f>
        <v>134204278</v>
      </c>
      <c r="G38" t="str">
        <f>INDEX(Calc!$CH$2:$CH$99,MATCH(LARGE(Calc!$CJ$2:$CJ$99,ROW()-29),Calc!$CJ$2:$CJ$99,0))</f>
        <v>AMC Theatres Distribution</v>
      </c>
      <c r="H38" s="15">
        <f>LARGE(Calc!$CJ$2:$CJ$99,ROW()-29)</f>
        <v>213784152</v>
      </c>
    </row>
    <row r="39" spans="1:11" x14ac:dyDescent="0.2">
      <c r="A39" t="str">
        <f>INDEX(Calc!$CB$2:$CB$123,MATCH(LARGE(Calc!$CD$2:$CD$123,ROW()-29),Calc!$CD$2:$CD$123,0))</f>
        <v>Neon</v>
      </c>
      <c r="B39" s="15">
        <f>LARGE(Calc!$CD$2:$CD$123,ROW()-29)</f>
        <v>104352652</v>
      </c>
      <c r="D39" t="str">
        <f>INDEX(Calc!$CE$2:$CE$113,MATCH(LARGE(Calc!$CG$2:$CG$113,ROW()-29),Calc!$CG$2:$CG$113,0))</f>
        <v>Fathom Events</v>
      </c>
      <c r="E39" s="15">
        <f>LARGE(Calc!$CG$2:$CG$113,ROW()-29)</f>
        <v>110288166</v>
      </c>
      <c r="G39" t="str">
        <f>INDEX(Calc!$CH$2:$CH$99,MATCH(LARGE(Calc!$CJ$2:$CJ$99,ROW()-29),Calc!$CJ$2:$CJ$99,0))</f>
        <v>A24</v>
      </c>
      <c r="H39" s="15">
        <f>LARGE(Calc!$CJ$2:$CJ$99,ROW()-29)</f>
        <v>138706652</v>
      </c>
    </row>
    <row r="40" spans="1:11" x14ac:dyDescent="0.2">
      <c r="A40" s="24" t="s">
        <v>831</v>
      </c>
      <c r="B40" s="25">
        <f>Calc!$CC$124-SUM(B30:B39)</f>
        <v>414618544</v>
      </c>
      <c r="D40" s="24" t="s">
        <v>831</v>
      </c>
      <c r="E40" s="25">
        <f>Calc!$CF$114-SUM(E30:E39)</f>
        <v>443419109</v>
      </c>
      <c r="G40" s="24" t="s">
        <v>831</v>
      </c>
      <c r="H40" s="25">
        <f>Calc!$CI$100-SUM(H30:H39)</f>
        <v>410405524</v>
      </c>
    </row>
    <row r="41" spans="1:11" x14ac:dyDescent="0.2">
      <c r="A41" s="10" t="s">
        <v>2317</v>
      </c>
      <c r="B41" s="26">
        <f>Calc!$CC$124</f>
        <v>8716062053</v>
      </c>
      <c r="D41" s="10" t="s">
        <v>2318</v>
      </c>
      <c r="E41" s="26">
        <f>Calc!$CF$114</f>
        <v>8604990784</v>
      </c>
      <c r="G41" s="10" t="s">
        <v>2319</v>
      </c>
      <c r="H41" s="26">
        <f>Calc!$CI$100</f>
        <v>8960217869</v>
      </c>
    </row>
    <row r="43" spans="1:11" ht="19" x14ac:dyDescent="0.25">
      <c r="A43" s="23" t="s">
        <v>2341</v>
      </c>
    </row>
    <row r="44" spans="1:11" x14ac:dyDescent="0.2">
      <c r="A44" s="13" t="s">
        <v>2342</v>
      </c>
      <c r="E44" s="13" t="s">
        <v>2343</v>
      </c>
      <c r="I44" s="13" t="s">
        <v>2344</v>
      </c>
    </row>
    <row r="45" spans="1:11" x14ac:dyDescent="0.2">
      <c r="A45" s="10" t="s">
        <v>2331</v>
      </c>
      <c r="B45" s="10" t="s">
        <v>2316</v>
      </c>
      <c r="C45" s="10" t="s">
        <v>2347</v>
      </c>
      <c r="E45" s="10" t="s">
        <v>2331</v>
      </c>
      <c r="F45" s="10" t="s">
        <v>2316</v>
      </c>
      <c r="G45" s="10" t="s">
        <v>2347</v>
      </c>
      <c r="I45" s="10" t="s">
        <v>2331</v>
      </c>
      <c r="J45" s="10" t="s">
        <v>2316</v>
      </c>
      <c r="K45" s="10" t="s">
        <v>2347</v>
      </c>
    </row>
    <row r="46" spans="1:11" x14ac:dyDescent="0.2">
      <c r="A46" t="s">
        <v>2322</v>
      </c>
      <c r="B46" s="15">
        <f>IFERROR(VLOOKUP($A46,Calc!$CL:$CM,2,0),0)</f>
        <v>2491195182</v>
      </c>
      <c r="C46" s="28">
        <f>B46/Calc!$CM$55</f>
        <v>0.28758950952767071</v>
      </c>
      <c r="E46" t="s">
        <v>2322</v>
      </c>
      <c r="F46" s="15">
        <f>IFERROR(VLOOKUP($E46,Calc!$CO:$CP,2,0),0)</f>
        <v>2222885699</v>
      </c>
      <c r="G46" s="28">
        <f>F46/Calc!$CP$59</f>
        <v>0.25969204436981647</v>
      </c>
      <c r="I46" t="s">
        <v>2322</v>
      </c>
      <c r="J46" s="15">
        <f>IFERROR(VLOOKUP($I46,Calc!$CR:$CS,2,0),0)</f>
        <v>1895554016</v>
      </c>
      <c r="K46" s="28">
        <f>J46/Calc!$CS$60</f>
        <v>0.21203921931554781</v>
      </c>
    </row>
    <row r="47" spans="1:11" x14ac:dyDescent="0.2">
      <c r="A47" t="s">
        <v>2323</v>
      </c>
      <c r="B47" s="15">
        <f>IFERROR(VLOOKUP($A47,Calc!$CL:$CM,2,0),0)</f>
        <v>1889769381</v>
      </c>
      <c r="C47" s="28">
        <f>B47/Calc!$CM$55</f>
        <v>0.21815948157296969</v>
      </c>
      <c r="E47" t="s">
        <v>2323</v>
      </c>
      <c r="F47" s="15">
        <f>IFERROR(VLOOKUP($E47,Calc!$CO:$CP,2,0),0)</f>
        <v>1160579194</v>
      </c>
      <c r="G47" s="28">
        <f>F47/Calc!$CP$59</f>
        <v>0.13558645128650579</v>
      </c>
      <c r="I47" t="s">
        <v>2323</v>
      </c>
      <c r="J47" s="15">
        <f>IFERROR(VLOOKUP($I47,Calc!$CR:$CS,2,0),0)</f>
        <v>1413942315</v>
      </c>
      <c r="K47" s="28">
        <f>J47/Calc!$CS$60</f>
        <v>0.15816548729245941</v>
      </c>
    </row>
    <row r="48" spans="1:11" x14ac:dyDescent="0.2">
      <c r="A48" t="s">
        <v>2324</v>
      </c>
      <c r="B48" s="15">
        <f>IFERROR(VLOOKUP($A48,Calc!$CL:$CM,2,0),0)</f>
        <v>1784031205</v>
      </c>
      <c r="C48" s="28">
        <f>B48/Calc!$CM$55</f>
        <v>0.20595281451054498</v>
      </c>
      <c r="E48" t="s">
        <v>2324</v>
      </c>
      <c r="F48" s="15">
        <f>IFERROR(VLOOKUP($E48,Calc!$CO:$CP,2,0),0)</f>
        <v>1884485125</v>
      </c>
      <c r="G48" s="28">
        <f>F48/Calc!$CP$59</f>
        <v>0.22015787627583236</v>
      </c>
      <c r="I48" t="s">
        <v>2324</v>
      </c>
      <c r="J48" s="15">
        <f>IFERROR(VLOOKUP($I48,Calc!$CR:$CS,2,0),0)</f>
        <v>1939626543</v>
      </c>
      <c r="K48" s="28">
        <f>J48/Calc!$CS$60</f>
        <v>0.21696923140671653</v>
      </c>
    </row>
    <row r="49" spans="1:11" x14ac:dyDescent="0.2">
      <c r="A49" t="s">
        <v>2326</v>
      </c>
      <c r="B49" s="15">
        <f>IFERROR(VLOOKUP($A49,Calc!$CL:$CM,2,0),0)</f>
        <v>605521012</v>
      </c>
      <c r="C49" s="28">
        <f>B49/Calc!$CM$55</f>
        <v>6.9902788873400609E-2</v>
      </c>
      <c r="E49" t="s">
        <v>2326</v>
      </c>
      <c r="F49" s="15">
        <f>IFERROR(VLOOKUP($E49,Calc!$CO:$CP,2,0),0)</f>
        <v>998964878</v>
      </c>
      <c r="G49" s="28">
        <f>F49/Calc!$CP$59</f>
        <v>0.11670560998173227</v>
      </c>
      <c r="I49" t="s">
        <v>2326</v>
      </c>
      <c r="J49" s="15">
        <f>IFERROR(VLOOKUP($I49,Calc!$CR:$CS,2,0),0)</f>
        <v>1012755357</v>
      </c>
      <c r="K49" s="28">
        <f>J49/Calc!$CS$60</f>
        <v>0.11328817508934493</v>
      </c>
    </row>
    <row r="50" spans="1:11" x14ac:dyDescent="0.2">
      <c r="A50" t="s">
        <v>2325</v>
      </c>
      <c r="B50" s="15">
        <f>IFERROR(VLOOKUP($A50,Calc!$CL:$CM,2,0),0)</f>
        <v>563240514</v>
      </c>
      <c r="C50" s="28">
        <f>B50/Calc!$CM$55</f>
        <v>6.5021827409496469E-2</v>
      </c>
      <c r="E50" t="s">
        <v>2325</v>
      </c>
      <c r="F50" s="15">
        <f>IFERROR(VLOOKUP($E50,Calc!$CO:$CP,2,0),0)</f>
        <v>880166500</v>
      </c>
      <c r="G50" s="28">
        <f>F50/Calc!$CP$59</f>
        <v>0.10282680655764391</v>
      </c>
      <c r="I50" t="s">
        <v>2325</v>
      </c>
      <c r="J50" s="15">
        <f>IFERROR(VLOOKUP($I50,Calc!$CR:$CS,2,0),0)</f>
        <v>844379150</v>
      </c>
      <c r="K50" s="28">
        <f>J50/Calc!$CS$60</f>
        <v>9.4453386324563515E-2</v>
      </c>
    </row>
    <row r="51" spans="1:11" x14ac:dyDescent="0.2">
      <c r="A51" t="s">
        <v>2327</v>
      </c>
      <c r="B51" s="15">
        <f>IFERROR(VLOOKUP($A51,Calc!$CL:$CM,2,0),0)</f>
        <v>330452054</v>
      </c>
      <c r="C51" s="28">
        <f>B51/Calc!$CM$55</f>
        <v>3.8148172740112243E-2</v>
      </c>
      <c r="E51" t="s">
        <v>2327</v>
      </c>
      <c r="F51" s="15">
        <f>IFERROR(VLOOKUP($E51,Calc!$CO:$CP,2,0),0)</f>
        <v>250812274</v>
      </c>
      <c r="G51" s="28">
        <f>F51/Calc!$CP$59</f>
        <v>2.9301530086501569E-2</v>
      </c>
      <c r="I51" t="s">
        <v>2327</v>
      </c>
      <c r="J51" s="15">
        <f>IFERROR(VLOOKUP($I51,Calc!$CR:$CS,2,0),0)</f>
        <v>586208375</v>
      </c>
      <c r="K51" s="28">
        <f>J51/Calc!$CS$60</f>
        <v>6.5574056524926747E-2</v>
      </c>
    </row>
    <row r="52" spans="1:11" x14ac:dyDescent="0.2">
      <c r="A52" t="s">
        <v>79</v>
      </c>
      <c r="B52" s="15">
        <f>IFERROR(VLOOKUP($A52,Calc!$CL:$CM,2,0),0)</f>
        <v>230249534</v>
      </c>
      <c r="C52" s="28">
        <f>B52/Calc!$CM$55</f>
        <v>2.6580555000461116E-2</v>
      </c>
      <c r="E52" t="s">
        <v>79</v>
      </c>
      <c r="F52" s="15">
        <f>IFERROR(VLOOKUP($E52,Calc!$CO:$CP,2,0),0)</f>
        <v>204185865</v>
      </c>
      <c r="G52" s="28">
        <f>F52/Calc!$CP$59</f>
        <v>2.3854328064247157E-2</v>
      </c>
      <c r="I52" t="s">
        <v>79</v>
      </c>
      <c r="J52" s="15">
        <f>IFERROR(VLOOKUP($I52,Calc!$CR:$CS,2,0),0)</f>
        <v>138412235</v>
      </c>
      <c r="K52" s="28">
        <f>J52/Calc!$CS$60</f>
        <v>1.5482978593800274E-2</v>
      </c>
    </row>
    <row r="53" spans="1:11" x14ac:dyDescent="0.2">
      <c r="A53" t="s">
        <v>49</v>
      </c>
      <c r="B53" s="15">
        <f>IFERROR(VLOOKUP($A53,Calc!$CL:$CM,2,0),0)</f>
        <v>123151877</v>
      </c>
      <c r="C53" s="28">
        <f>B53/Calc!$CM$55</f>
        <v>1.4216946211098617E-2</v>
      </c>
      <c r="E53" t="s">
        <v>49</v>
      </c>
      <c r="F53" s="15">
        <f>IFERROR(VLOOKUP($E53,Calc!$CO:$CP,2,0),0)</f>
        <v>299279998</v>
      </c>
      <c r="G53" s="28">
        <f>F53/Calc!$CP$59</f>
        <v>3.496384656870951E-2</v>
      </c>
      <c r="I53" t="s">
        <v>49</v>
      </c>
      <c r="J53" s="15">
        <f>IFERROR(VLOOKUP($I53,Calc!$CR:$CS,2,0),0)</f>
        <v>280125390</v>
      </c>
      <c r="K53" s="28">
        <f>J53/Calc!$CS$60</f>
        <v>3.1335202534298744E-2</v>
      </c>
    </row>
    <row r="54" spans="1:11" x14ac:dyDescent="0.2">
      <c r="A54" s="24" t="s">
        <v>831</v>
      </c>
      <c r="B54" s="25">
        <f>Calc!$CM$55-SUM(B46:B53)</f>
        <v>644719053</v>
      </c>
      <c r="C54" s="29">
        <f>B54/Calc!$CM$55</f>
        <v>7.4427904154245564E-2</v>
      </c>
      <c r="E54" s="24" t="s">
        <v>831</v>
      </c>
      <c r="F54" s="25">
        <f>Calc!$CP$59-SUM(F46:F53)</f>
        <v>658339338</v>
      </c>
      <c r="G54" s="29">
        <f>F54/Calc!$CP$59</f>
        <v>7.6911506809010974E-2</v>
      </c>
      <c r="I54" s="24" t="s">
        <v>831</v>
      </c>
      <c r="J54" s="25">
        <f>Calc!$CS$60-SUM(J46:J53)</f>
        <v>828635343</v>
      </c>
      <c r="K54" s="29">
        <f>J54/Calc!$CS$60</f>
        <v>9.2692262918342067E-2</v>
      </c>
    </row>
    <row r="55" spans="1:11" x14ac:dyDescent="0.2">
      <c r="A55" s="10" t="s">
        <v>2345</v>
      </c>
      <c r="B55" s="26">
        <f>Calc!$CM$55</f>
        <v>8662329812</v>
      </c>
      <c r="C55" s="30">
        <f>B55/Calc!$CM$55</f>
        <v>1</v>
      </c>
      <c r="E55" s="10" t="s">
        <v>2345</v>
      </c>
      <c r="F55" s="26">
        <f>Calc!$CP$59</f>
        <v>8559698871</v>
      </c>
      <c r="G55" s="30">
        <f>F55/Calc!$CP$59</f>
        <v>1</v>
      </c>
      <c r="I55" s="10" t="s">
        <v>2345</v>
      </c>
      <c r="J55" s="26">
        <f>Calc!$CS$60</f>
        <v>8939638724</v>
      </c>
      <c r="K55" s="30">
        <f>J55/Calc!$CS$60</f>
        <v>1</v>
      </c>
    </row>
    <row r="101" spans="1:11" ht="19" x14ac:dyDescent="0.25">
      <c r="A101" s="23" t="s">
        <v>2353</v>
      </c>
    </row>
    <row r="102" spans="1:11" x14ac:dyDescent="0.2">
      <c r="A102" s="13" t="s">
        <v>2354</v>
      </c>
      <c r="E102" s="13" t="s">
        <v>2355</v>
      </c>
      <c r="I102" s="13" t="s">
        <v>2356</v>
      </c>
    </row>
    <row r="103" spans="1:11" x14ac:dyDescent="0.2">
      <c r="A103" s="10" t="s">
        <v>2331</v>
      </c>
      <c r="B103" s="10" t="s">
        <v>2316</v>
      </c>
      <c r="C103" s="10" t="s">
        <v>2347</v>
      </c>
      <c r="E103" s="10" t="s">
        <v>2331</v>
      </c>
      <c r="F103" s="10" t="s">
        <v>2316</v>
      </c>
      <c r="G103" s="10" t="s">
        <v>2347</v>
      </c>
      <c r="I103" s="10" t="s">
        <v>2331</v>
      </c>
      <c r="J103" s="10" t="s">
        <v>2316</v>
      </c>
      <c r="K103" s="10" t="s">
        <v>2347</v>
      </c>
    </row>
    <row r="104" spans="1:11" x14ac:dyDescent="0.2">
      <c r="A104" t="s">
        <v>2322</v>
      </c>
      <c r="B104" s="15">
        <f>IFERROR(VLOOKUP($A104,Calc!$CB:$CC,2,0),0)</f>
        <v>2491491918</v>
      </c>
      <c r="C104" s="28">
        <f>B104/Calc!$CC$124</f>
        <v>0.28585064021457351</v>
      </c>
      <c r="E104" t="s">
        <v>2322</v>
      </c>
      <c r="F104" s="15">
        <f>IFERROR(VLOOKUP($E104,Calc!$CE:$CF,2,0),0)</f>
        <v>2223396527</v>
      </c>
      <c r="G104" s="28">
        <f>F104/Calc!$CF$114</f>
        <v>0.25838453320997767</v>
      </c>
      <c r="I104" t="s">
        <v>2322</v>
      </c>
      <c r="J104" s="15">
        <f>IFERROR(VLOOKUP($I104,Calc!$CH:$CI,2,0),0)</f>
        <v>1895964015</v>
      </c>
      <c r="K104" s="28">
        <f>J104/Calc!$CI$100</f>
        <v>0.21159798151332207</v>
      </c>
    </row>
    <row r="105" spans="1:11" x14ac:dyDescent="0.2">
      <c r="A105" t="s">
        <v>2323</v>
      </c>
      <c r="B105" s="15">
        <f>IFERROR(VLOOKUP($A105,Calc!$CB:$CC,2,0),0)</f>
        <v>1891341005</v>
      </c>
      <c r="C105" s="28">
        <f>B105/Calc!$CC$124</f>
        <v>0.21699489901509081</v>
      </c>
      <c r="E105" t="s">
        <v>2323</v>
      </c>
      <c r="F105" s="15">
        <f>IFERROR(VLOOKUP($E105,Calc!$CE:$CF,2,0),0)</f>
        <v>1166648431</v>
      </c>
      <c r="G105" s="28">
        <f>F105/Calc!$CF$114</f>
        <v>0.1355781151060905</v>
      </c>
      <c r="I105" t="s">
        <v>2323</v>
      </c>
      <c r="J105" s="15">
        <f>IFERROR(VLOOKUP($I105,Calc!$CH:$CI,2,0),0)</f>
        <v>1414639340</v>
      </c>
      <c r="K105" s="28">
        <f>J105/Calc!$CI$100</f>
        <v>0.15788001594183113</v>
      </c>
    </row>
    <row r="106" spans="1:11" x14ac:dyDescent="0.2">
      <c r="A106" t="s">
        <v>2324</v>
      </c>
      <c r="B106" s="15">
        <f>IFERROR(VLOOKUP($A106,Calc!$CB:$CC,2,0),0)</f>
        <v>1789302335</v>
      </c>
      <c r="C106" s="28">
        <f>B106/Calc!$CC$124</f>
        <v>0.20528792981506325</v>
      </c>
      <c r="E106" t="s">
        <v>2324</v>
      </c>
      <c r="F106" s="15">
        <f>IFERROR(VLOOKUP($E106,Calc!$CE:$CF,2,0),0)</f>
        <v>1887979390</v>
      </c>
      <c r="G106" s="28">
        <f>F106/Calc!$CF$114</f>
        <v>0.21940516118976938</v>
      </c>
      <c r="I106" t="s">
        <v>2324</v>
      </c>
      <c r="J106" s="15">
        <f>IFERROR(VLOOKUP($I106,Calc!$CH:$CI,2,0),0)</f>
        <v>1942344063</v>
      </c>
      <c r="K106" s="28">
        <f>J106/Calc!$CI$100</f>
        <v>0.21677420029260674</v>
      </c>
    </row>
    <row r="107" spans="1:11" x14ac:dyDescent="0.2">
      <c r="A107" t="s">
        <v>2326</v>
      </c>
      <c r="B107" s="15">
        <f>IFERROR(VLOOKUP($A107,Calc!$CB:$CC,2,0),0)</f>
        <v>607214951</v>
      </c>
      <c r="C107" s="28">
        <f>B107/Calc!$CC$124</f>
        <v>6.9666203304622115E-2</v>
      </c>
      <c r="E107" t="s">
        <v>2326</v>
      </c>
      <c r="F107" s="15">
        <f>IFERROR(VLOOKUP($E107,Calc!$CE:$CF,2,0),0)</f>
        <v>1001517224</v>
      </c>
      <c r="G107" s="28">
        <f>F107/Calc!$CF$114</f>
        <v>0.11638794847545998</v>
      </c>
      <c r="I107" t="s">
        <v>2326</v>
      </c>
      <c r="J107" s="15">
        <f>IFERROR(VLOOKUP($I107,Calc!$CH:$CI,2,0),0)</f>
        <v>1013790250</v>
      </c>
      <c r="K107" s="28">
        <f>J107/Calc!$CI$100</f>
        <v>0.11314348209181921</v>
      </c>
    </row>
    <row r="108" spans="1:11" x14ac:dyDescent="0.2">
      <c r="A108" t="s">
        <v>2325</v>
      </c>
      <c r="B108" s="15">
        <f>IFERROR(VLOOKUP($A108,Calc!$CB:$CC,2,0),0)</f>
        <v>563885335</v>
      </c>
      <c r="C108" s="28">
        <f>B108/Calc!$CC$124</f>
        <v>6.4694965635990975E-2</v>
      </c>
      <c r="E108" t="s">
        <v>2325</v>
      </c>
      <c r="F108" s="15">
        <f>IFERROR(VLOOKUP($E108,Calc!$CE:$CF,2,0),0)</f>
        <v>882068346</v>
      </c>
      <c r="G108" s="28">
        <f>F108/Calc!$CF$114</f>
        <v>0.10250659973280919</v>
      </c>
      <c r="I108" t="s">
        <v>2325</v>
      </c>
      <c r="J108" s="15">
        <f>IFERROR(VLOOKUP($I108,Calc!$CH:$CI,2,0),0)</f>
        <v>844379150</v>
      </c>
      <c r="K108" s="28">
        <f>J108/Calc!$CI$100</f>
        <v>9.4236452990873146E-2</v>
      </c>
    </row>
    <row r="109" spans="1:11" x14ac:dyDescent="0.2">
      <c r="A109" t="s">
        <v>2327</v>
      </c>
      <c r="B109" s="15">
        <f>IFERROR(VLOOKUP($A109,Calc!$CB:$CC,2,0),0)</f>
        <v>331288139</v>
      </c>
      <c r="C109" s="28">
        <f>B109/Calc!$CC$124</f>
        <v>3.8008923867857647E-2</v>
      </c>
      <c r="E109" t="s">
        <v>2327</v>
      </c>
      <c r="F109" s="15">
        <f>IFERROR(VLOOKUP($E109,Calc!$CE:$CF,2,0),0)</f>
        <v>251149192</v>
      </c>
      <c r="G109" s="28">
        <f>F109/Calc!$CF$114</f>
        <v>2.9186456825378976E-2</v>
      </c>
      <c r="I109" t="s">
        <v>2327</v>
      </c>
      <c r="J109" s="15">
        <f>IFERROR(VLOOKUP($I109,Calc!$CH:$CI,2,0),0)</f>
        <v>586208375</v>
      </c>
      <c r="K109" s="28">
        <f>J109/Calc!$CI$100</f>
        <v>6.5423451033275321E-2</v>
      </c>
    </row>
    <row r="110" spans="1:11" x14ac:dyDescent="0.2">
      <c r="A110" t="s">
        <v>79</v>
      </c>
      <c r="B110" s="15">
        <f>IFERROR(VLOOKUP($A110,Calc!$CB:$CC,2,0),0)</f>
        <v>231026707</v>
      </c>
      <c r="C110" s="28">
        <f>B110/Calc!$CC$124</f>
        <v>2.6505858447907954E-2</v>
      </c>
      <c r="E110" t="s">
        <v>79</v>
      </c>
      <c r="F110" s="15">
        <f>IFERROR(VLOOKUP($E110,Calc!$CE:$CF,2,0),0)</f>
        <v>204264044</v>
      </c>
      <c r="G110" s="28">
        <f>F110/Calc!$CF$114</f>
        <v>2.3737857381533251E-2</v>
      </c>
      <c r="I110" t="s">
        <v>79</v>
      </c>
      <c r="J110" s="15">
        <f>IFERROR(VLOOKUP($I110,Calc!$CH:$CI,2,0),0)</f>
        <v>138706652</v>
      </c>
      <c r="K110" s="28">
        <f>J110/Calc!$CI$100</f>
        <v>1.5480276710668898E-2</v>
      </c>
    </row>
    <row r="111" spans="1:11" x14ac:dyDescent="0.2">
      <c r="A111" t="s">
        <v>49</v>
      </c>
      <c r="B111" s="15">
        <f>IFERROR(VLOOKUP($A111,Calc!$CB:$CC,2,0),0)</f>
        <v>123596140</v>
      </c>
      <c r="C111" s="28">
        <f>B111/Calc!$CC$124</f>
        <v>1.4180273069242225E-2</v>
      </c>
      <c r="E111" t="s">
        <v>49</v>
      </c>
      <c r="F111" s="15">
        <f>IFERROR(VLOOKUP($E111,Calc!$CE:$CF,2,0),0)</f>
        <v>300056077</v>
      </c>
      <c r="G111" s="28">
        <f>F111/Calc!$CF$114</f>
        <v>3.4870005620217526E-2</v>
      </c>
      <c r="I111" t="s">
        <v>49</v>
      </c>
      <c r="J111" s="15">
        <f>IFERROR(VLOOKUP($I111,Calc!$CH:$CI,2,0),0)</f>
        <v>280331363</v>
      </c>
      <c r="K111" s="28">
        <f>J111/Calc!$CI$100</f>
        <v>3.1286221730151546E-2</v>
      </c>
    </row>
    <row r="112" spans="1:11" x14ac:dyDescent="0.2">
      <c r="A112" s="24" t="s">
        <v>831</v>
      </c>
      <c r="B112" s="25">
        <f>Calc!$CC$124-SUM(B104:B111)</f>
        <v>686915523</v>
      </c>
      <c r="C112" s="29">
        <f>B112/Calc!$CC$124</f>
        <v>7.8810306629651522E-2</v>
      </c>
      <c r="E112" s="24" t="s">
        <v>831</v>
      </c>
      <c r="F112" s="25">
        <f>Calc!$CF$114-SUM(F104:F111)</f>
        <v>687911553</v>
      </c>
      <c r="G112" s="29">
        <f>F112/Calc!$CF$114</f>
        <v>7.9943322458763483E-2</v>
      </c>
      <c r="I112" s="24" t="s">
        <v>831</v>
      </c>
      <c r="J112" s="25">
        <f>Calc!$CI$100-SUM(J104:J111)</f>
        <v>843854661</v>
      </c>
      <c r="K112" s="29">
        <f>J112/Calc!$CI$100</f>
        <v>9.417791769545196E-2</v>
      </c>
    </row>
    <row r="113" spans="1:11" x14ac:dyDescent="0.2">
      <c r="A113" s="10" t="s">
        <v>2317</v>
      </c>
      <c r="B113" s="26">
        <f>Calc!$CC$124</f>
        <v>8716062053</v>
      </c>
      <c r="C113" s="30">
        <f>B113/Calc!$CC$124</f>
        <v>1</v>
      </c>
      <c r="E113" s="10" t="s">
        <v>2318</v>
      </c>
      <c r="F113" s="26">
        <f>Calc!$CF$114</f>
        <v>8604990784</v>
      </c>
      <c r="G113" s="30">
        <f>F113/Calc!$CF$114</f>
        <v>1</v>
      </c>
      <c r="I113" s="10" t="s">
        <v>2319</v>
      </c>
      <c r="J113" s="26">
        <f>Calc!$CI$100</f>
        <v>8960217869</v>
      </c>
      <c r="K113" s="30">
        <f>J113/Calc!$CI$100</f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Domestic 2025</vt:lpstr>
      <vt:lpstr>Global 2025</vt:lpstr>
      <vt:lpstr>Domestic 2024</vt:lpstr>
      <vt:lpstr>Global 2024</vt:lpstr>
      <vt:lpstr>Global 2023</vt:lpstr>
      <vt:lpstr>Domestic 2023</vt:lpstr>
      <vt:lpstr>Summary</vt:lpstr>
      <vt:lpstr>Calc</vt:lpstr>
      <vt:lpstr>Domestic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Chung</dc:creator>
  <cp:lastModifiedBy>Andrew Chung</cp:lastModifiedBy>
  <dcterms:created xsi:type="dcterms:W3CDTF">2026-07-15T17:44:09Z</dcterms:created>
  <dcterms:modified xsi:type="dcterms:W3CDTF">2026-07-15T19:10:37Z</dcterms:modified>
</cp:coreProperties>
</file>