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courses/econs20/static/files/"/>
    </mc:Choice>
  </mc:AlternateContent>
  <xr:revisionPtr revIDLastSave="0" documentId="13_ncr:1_{2AE0645C-534E-6A46-9774-1660EF2D4FB6}" xr6:coauthVersionLast="45" xr6:coauthVersionMax="45" xr10:uidLastSave="{00000000-0000-0000-0000-000000000000}"/>
  <bookViews>
    <workbookView xWindow="480" yWindow="460" windowWidth="27640" windowHeight="16160" xr2:uid="{4A41077E-8674-3D4A-B5E4-572B58C55BAA}"/>
  </bookViews>
  <sheets>
    <sheet name="Costs" sheetId="1" r:id="rId1"/>
    <sheet name="Demand and prices" sheetId="2" r:id="rId2"/>
    <sheet name="Elastic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3" i="3"/>
  <c r="E4" i="3"/>
  <c r="E5" i="3"/>
  <c r="E6" i="3"/>
  <c r="E7" i="3"/>
  <c r="E8" i="3"/>
  <c r="E9" i="3"/>
  <c r="E10" i="3"/>
  <c r="E11" i="3"/>
  <c r="E12" i="3"/>
  <c r="E3" i="3"/>
  <c r="D4" i="3"/>
  <c r="F4" i="3" s="1"/>
  <c r="D5" i="3"/>
  <c r="F5" i="3" s="1"/>
  <c r="H5" i="3" s="1"/>
  <c r="D6" i="3"/>
  <c r="F6" i="3" s="1"/>
  <c r="H6" i="3" s="1"/>
  <c r="D7" i="3"/>
  <c r="F7" i="3" s="1"/>
  <c r="D8" i="3"/>
  <c r="F8" i="3" s="1"/>
  <c r="D9" i="3"/>
  <c r="F9" i="3" s="1"/>
  <c r="H9" i="3" s="1"/>
  <c r="D10" i="3"/>
  <c r="F10" i="3" s="1"/>
  <c r="H10" i="3" s="1"/>
  <c r="D11" i="3"/>
  <c r="F11" i="3" s="1"/>
  <c r="D12" i="3"/>
  <c r="F12" i="3" s="1"/>
  <c r="D3" i="3"/>
  <c r="F3" i="3" s="1"/>
  <c r="H3" i="3" s="1"/>
  <c r="C3" i="3"/>
  <c r="C4" i="3"/>
  <c r="C5" i="3"/>
  <c r="C6" i="3"/>
  <c r="C7" i="3"/>
  <c r="C8" i="3"/>
  <c r="C9" i="3"/>
  <c r="C10" i="3"/>
  <c r="C11" i="3"/>
  <c r="C12" i="3"/>
  <c r="C2" i="3"/>
  <c r="E7" i="2"/>
  <c r="E11" i="2"/>
  <c r="C3" i="2"/>
  <c r="E3" i="2" s="1"/>
  <c r="C4" i="2"/>
  <c r="C5" i="2"/>
  <c r="E6" i="2" s="1"/>
  <c r="C6" i="2"/>
  <c r="C7" i="2"/>
  <c r="C8" i="2"/>
  <c r="C9" i="2"/>
  <c r="E10" i="2" s="1"/>
  <c r="C10" i="2"/>
  <c r="C11" i="2"/>
  <c r="C12" i="2"/>
  <c r="C2" i="2"/>
  <c r="M4" i="1"/>
  <c r="M5" i="1"/>
  <c r="M8" i="1"/>
  <c r="M9" i="1"/>
  <c r="M12" i="1"/>
  <c r="L5" i="1"/>
  <c r="L7" i="1"/>
  <c r="L9" i="1"/>
  <c r="L11" i="1"/>
  <c r="J5" i="1"/>
  <c r="D5" i="2" s="1"/>
  <c r="J6" i="1"/>
  <c r="N6" i="1" s="1"/>
  <c r="J9" i="1"/>
  <c r="D9" i="2" s="1"/>
  <c r="J10" i="1"/>
  <c r="N10" i="1" s="1"/>
  <c r="J2" i="1"/>
  <c r="D2" i="2" s="1"/>
  <c r="I3" i="1"/>
  <c r="M3" i="1" s="1"/>
  <c r="I4" i="1"/>
  <c r="I5" i="1"/>
  <c r="I6" i="1"/>
  <c r="M6" i="1" s="1"/>
  <c r="I7" i="1"/>
  <c r="M7" i="1" s="1"/>
  <c r="I8" i="1"/>
  <c r="I9" i="1"/>
  <c r="I10" i="1"/>
  <c r="M10" i="1" s="1"/>
  <c r="I11" i="1"/>
  <c r="M11" i="1" s="1"/>
  <c r="I12" i="1"/>
  <c r="I2" i="1"/>
  <c r="H3" i="1"/>
  <c r="J3" i="1" s="1"/>
  <c r="H4" i="1"/>
  <c r="L4" i="1" s="1"/>
  <c r="H5" i="1"/>
  <c r="H6" i="1"/>
  <c r="L6" i="1" s="1"/>
  <c r="H7" i="1"/>
  <c r="J7" i="1" s="1"/>
  <c r="H8" i="1"/>
  <c r="L8" i="1" s="1"/>
  <c r="H9" i="1"/>
  <c r="H10" i="1"/>
  <c r="L10" i="1" s="1"/>
  <c r="H11" i="1"/>
  <c r="J11" i="1" s="1"/>
  <c r="H12" i="1"/>
  <c r="L12" i="1" s="1"/>
  <c r="H2" i="1"/>
  <c r="H7" i="3" l="1"/>
  <c r="G2" i="2"/>
  <c r="D11" i="2"/>
  <c r="N11" i="1"/>
  <c r="K11" i="1"/>
  <c r="D7" i="2"/>
  <c r="K7" i="1"/>
  <c r="N7" i="1"/>
  <c r="D3" i="2"/>
  <c r="K3" i="1"/>
  <c r="N3" i="1"/>
  <c r="H11" i="3"/>
  <c r="G6" i="2"/>
  <c r="H12" i="3"/>
  <c r="H8" i="3"/>
  <c r="H4" i="3"/>
  <c r="J12" i="1"/>
  <c r="J8" i="1"/>
  <c r="J4" i="1"/>
  <c r="L3" i="1"/>
  <c r="N9" i="1"/>
  <c r="N5" i="1"/>
  <c r="D10" i="2"/>
  <c r="F10" i="2" s="1"/>
  <c r="D6" i="2"/>
  <c r="F6" i="2" s="1"/>
  <c r="E9" i="2"/>
  <c r="E5" i="2"/>
  <c r="G9" i="2"/>
  <c r="G5" i="2"/>
  <c r="K10" i="1"/>
  <c r="K6" i="1"/>
  <c r="E12" i="2"/>
  <c r="E8" i="2"/>
  <c r="E4" i="2"/>
  <c r="F7" i="2" l="1"/>
  <c r="G7" i="2"/>
  <c r="G10" i="2"/>
  <c r="K8" i="1"/>
  <c r="D8" i="2"/>
  <c r="N8" i="1"/>
  <c r="K9" i="1"/>
  <c r="N12" i="1"/>
  <c r="K12" i="1"/>
  <c r="D12" i="2"/>
  <c r="G3" i="2"/>
  <c r="F3" i="2"/>
  <c r="K4" i="1"/>
  <c r="K5" i="1"/>
  <c r="N4" i="1"/>
  <c r="D4" i="2"/>
  <c r="F11" i="2"/>
  <c r="G11" i="2"/>
  <c r="F4" i="2" l="1"/>
  <c r="F5" i="2"/>
  <c r="G4" i="2"/>
  <c r="F12" i="2"/>
  <c r="G12" i="2"/>
  <c r="F8" i="2"/>
  <c r="F9" i="2"/>
  <c r="G8" i="2"/>
</calcChain>
</file>

<file path=xl/sharedStrings.xml><?xml version="1.0" encoding="utf-8"?>
<sst xmlns="http://schemas.openxmlformats.org/spreadsheetml/2006/main" count="30" uniqueCount="24">
  <si>
    <t>Quantity</t>
  </si>
  <si>
    <t>Sugar</t>
  </si>
  <si>
    <t>Spoon</t>
  </si>
  <si>
    <t>Pot</t>
  </si>
  <si>
    <t>Price</t>
  </si>
  <si>
    <t>Milk</t>
  </si>
  <si>
    <t>Chocolate powder</t>
  </si>
  <si>
    <t>Fridge</t>
  </si>
  <si>
    <t>TFC</t>
  </si>
  <si>
    <t>TVC</t>
  </si>
  <si>
    <t>TC</t>
  </si>
  <si>
    <t>MC</t>
  </si>
  <si>
    <t>AFC</t>
  </si>
  <si>
    <t>AVC</t>
  </si>
  <si>
    <t>ATC</t>
  </si>
  <si>
    <t>TR</t>
  </si>
  <si>
    <t>MR</t>
  </si>
  <si>
    <t>π</t>
  </si>
  <si>
    <t>∆Q</t>
  </si>
  <si>
    <t>∆P</t>
  </si>
  <si>
    <t>∆Q/∆P</t>
  </si>
  <si>
    <t>P/Q</t>
  </si>
  <si>
    <t>ϵ</t>
  </si>
  <si>
    <t>Unit elastic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</si>
</sst>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of 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Costs!$H$1</c:f>
              <c:strCache>
                <c:ptCount val="1"/>
                <c:pt idx="0">
                  <c:v>TFC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Costs!$H$2:$H$12</c:f>
              <c:numCache>
                <c:formatCode>"$"#,##0.00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1-644A-99DC-F3FC8457F4FD}"/>
            </c:ext>
          </c:extLst>
        </c:ser>
        <c:ser>
          <c:idx val="1"/>
          <c:order val="1"/>
          <c:tx>
            <c:strRef>
              <c:f>Costs!$I$1</c:f>
              <c:strCache>
                <c:ptCount val="1"/>
                <c:pt idx="0">
                  <c:v>TVC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Costs!$I$2:$I$12</c:f>
              <c:numCache>
                <c:formatCode>"$"#,##0.00</c:formatCode>
                <c:ptCount val="11"/>
                <c:pt idx="0">
                  <c:v>0</c:v>
                </c:pt>
                <c:pt idx="1">
                  <c:v>2.6</c:v>
                </c:pt>
                <c:pt idx="2">
                  <c:v>7.8</c:v>
                </c:pt>
                <c:pt idx="3">
                  <c:v>15.6</c:v>
                </c:pt>
                <c:pt idx="4">
                  <c:v>26</c:v>
                </c:pt>
                <c:pt idx="5">
                  <c:v>39</c:v>
                </c:pt>
                <c:pt idx="6">
                  <c:v>54.6</c:v>
                </c:pt>
                <c:pt idx="7">
                  <c:v>72.8</c:v>
                </c:pt>
                <c:pt idx="8">
                  <c:v>93.6</c:v>
                </c:pt>
                <c:pt idx="9">
                  <c:v>117</c:v>
                </c:pt>
                <c:pt idx="10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1-644A-99DC-F3FC8457F4FD}"/>
            </c:ext>
          </c:extLst>
        </c:ser>
        <c:ser>
          <c:idx val="2"/>
          <c:order val="2"/>
          <c:tx>
            <c:strRef>
              <c:f>Costs!$J$1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Costs!$A$2:$A$12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Costs!$J$2:$J$12</c:f>
              <c:numCache>
                <c:formatCode>"$"#,##0.00</c:formatCode>
                <c:ptCount val="11"/>
                <c:pt idx="0">
                  <c:v>20</c:v>
                </c:pt>
                <c:pt idx="1">
                  <c:v>22.6</c:v>
                </c:pt>
                <c:pt idx="2">
                  <c:v>27.8</c:v>
                </c:pt>
                <c:pt idx="3">
                  <c:v>35.6</c:v>
                </c:pt>
                <c:pt idx="4">
                  <c:v>46</c:v>
                </c:pt>
                <c:pt idx="5">
                  <c:v>59</c:v>
                </c:pt>
                <c:pt idx="6">
                  <c:v>74.599999999999994</c:v>
                </c:pt>
                <c:pt idx="7">
                  <c:v>92.8</c:v>
                </c:pt>
                <c:pt idx="8">
                  <c:v>113.6</c:v>
                </c:pt>
                <c:pt idx="9">
                  <c:v>137</c:v>
                </c:pt>
                <c:pt idx="1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1-644A-99DC-F3FC8457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668143"/>
        <c:axId val="1214669823"/>
      </c:lineChart>
      <c:catAx>
        <c:axId val="121466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69823"/>
        <c:crosses val="autoZero"/>
        <c:auto val="1"/>
        <c:lblAlgn val="ctr"/>
        <c:lblOffset val="100"/>
        <c:noMultiLvlLbl val="0"/>
      </c:catAx>
      <c:valAx>
        <c:axId val="12146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6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of average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Costs!$K$1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Costs!$K$3:$K$12</c:f>
              <c:numCache>
                <c:formatCode>"$"#,##0.00</c:formatCode>
                <c:ptCount val="10"/>
                <c:pt idx="0">
                  <c:v>2.6000000000000014</c:v>
                </c:pt>
                <c:pt idx="1">
                  <c:v>5.1999999999999993</c:v>
                </c:pt>
                <c:pt idx="2">
                  <c:v>7.8000000000000007</c:v>
                </c:pt>
                <c:pt idx="3">
                  <c:v>10.399999999999999</c:v>
                </c:pt>
                <c:pt idx="4">
                  <c:v>13</c:v>
                </c:pt>
                <c:pt idx="5">
                  <c:v>15.599999999999994</c:v>
                </c:pt>
                <c:pt idx="6">
                  <c:v>18.200000000000003</c:v>
                </c:pt>
                <c:pt idx="7">
                  <c:v>20.799999999999997</c:v>
                </c:pt>
                <c:pt idx="8">
                  <c:v>23.400000000000006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1-514A-9F78-2D7832EDC30C}"/>
            </c:ext>
          </c:extLst>
        </c:ser>
        <c:ser>
          <c:idx val="1"/>
          <c:order val="1"/>
          <c:tx>
            <c:strRef>
              <c:f>Costs!$L$1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Costs!$A$3:$A$12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Costs!$L$3:$L$12</c:f>
              <c:numCache>
                <c:formatCode>"$"#,##0.00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6.666666666666667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1-514A-9F78-2D7832EDC30C}"/>
            </c:ext>
          </c:extLst>
        </c:ser>
        <c:ser>
          <c:idx val="2"/>
          <c:order val="2"/>
          <c:tx>
            <c:strRef>
              <c:f>Costs!$M$1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Costs!$A$3:$A$12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Costs!$M$3:$M$12</c:f>
              <c:numCache>
                <c:formatCode>"$"#,##0.00</c:formatCode>
                <c:ptCount val="10"/>
                <c:pt idx="0">
                  <c:v>2.6</c:v>
                </c:pt>
                <c:pt idx="1">
                  <c:v>3.9</c:v>
                </c:pt>
                <c:pt idx="2">
                  <c:v>5.2</c:v>
                </c:pt>
                <c:pt idx="3">
                  <c:v>6.5</c:v>
                </c:pt>
                <c:pt idx="4">
                  <c:v>7.8</c:v>
                </c:pt>
                <c:pt idx="5">
                  <c:v>9.1</c:v>
                </c:pt>
                <c:pt idx="6">
                  <c:v>10.4</c:v>
                </c:pt>
                <c:pt idx="7">
                  <c:v>11.7</c:v>
                </c:pt>
                <c:pt idx="8">
                  <c:v>13</c:v>
                </c:pt>
                <c:pt idx="9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1-514A-9F78-2D7832EDC30C}"/>
            </c:ext>
          </c:extLst>
        </c:ser>
        <c:ser>
          <c:idx val="3"/>
          <c:order val="3"/>
          <c:tx>
            <c:strRef>
              <c:f>Costs!$N$1</c:f>
              <c:strCache>
                <c:ptCount val="1"/>
                <c:pt idx="0">
                  <c:v>ATC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Costs!$A$3:$A$12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Costs!$N$3:$N$12</c:f>
              <c:numCache>
                <c:formatCode>"$"#,##0.00</c:formatCode>
                <c:ptCount val="10"/>
                <c:pt idx="0">
                  <c:v>22.6</c:v>
                </c:pt>
                <c:pt idx="1">
                  <c:v>13.9</c:v>
                </c:pt>
                <c:pt idx="2">
                  <c:v>11.866666666666667</c:v>
                </c:pt>
                <c:pt idx="3">
                  <c:v>11.5</c:v>
                </c:pt>
                <c:pt idx="4">
                  <c:v>11.8</c:v>
                </c:pt>
                <c:pt idx="5">
                  <c:v>12.433333333333332</c:v>
                </c:pt>
                <c:pt idx="6">
                  <c:v>13.257142857142856</c:v>
                </c:pt>
                <c:pt idx="7">
                  <c:v>14.2</c:v>
                </c:pt>
                <c:pt idx="8">
                  <c:v>15.222222222222221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1-514A-9F78-2D7832ED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377391"/>
        <c:axId val="1214581423"/>
      </c:lineChart>
      <c:catAx>
        <c:axId val="12143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81423"/>
        <c:crosses val="autoZero"/>
        <c:auto val="1"/>
        <c:lblAlgn val="ctr"/>
        <c:lblOffset val="100"/>
        <c:noMultiLvlLbl val="0"/>
      </c:catAx>
      <c:valAx>
        <c:axId val="12145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and prices'!$B$1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'Demand and prices'!$B$2:$B$12</c:f>
              <c:numCache>
                <c:formatCode>"$"#,##0.00</c:formatCode>
                <c:ptCount val="11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6C49-9132-2956EDF3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11327"/>
        <c:axId val="1216068735"/>
      </c:scatterChart>
      <c:valAx>
        <c:axId val="1215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68735"/>
        <c:crosses val="autoZero"/>
        <c:crossBetween val="midCat"/>
      </c:valAx>
      <c:valAx>
        <c:axId val="12160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and prices'!$C$1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'Demand and prices'!$C$2:$C$12</c:f>
              <c:numCache>
                <c:formatCode>"$"#,##0.00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120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120</c:v>
                </c:pt>
                <c:pt idx="9">
                  <c:v>90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0-BA4E-B710-D8EF264E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71359"/>
        <c:axId val="1208545823"/>
      </c:scatterChart>
      <c:valAx>
        <c:axId val="11507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45823"/>
        <c:crosses val="autoZero"/>
        <c:crossBetween val="midCat"/>
      </c:valAx>
      <c:valAx>
        <c:axId val="12085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and prices'!$G$1</c:f>
              <c:strCache>
                <c:ptCount val="1"/>
                <c:pt idx="0">
                  <c:v>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'Demand and prices'!$G$2:$G$12</c:f>
              <c:numCache>
                <c:formatCode>"$"#,##0.00</c:formatCode>
                <c:ptCount val="11"/>
                <c:pt idx="0">
                  <c:v>-20</c:v>
                </c:pt>
                <c:pt idx="1">
                  <c:v>27.4</c:v>
                </c:pt>
                <c:pt idx="2">
                  <c:v>62.2</c:v>
                </c:pt>
                <c:pt idx="3">
                  <c:v>84.4</c:v>
                </c:pt>
                <c:pt idx="4">
                  <c:v>94</c:v>
                </c:pt>
                <c:pt idx="5">
                  <c:v>91</c:v>
                </c:pt>
                <c:pt idx="6">
                  <c:v>75.400000000000006</c:v>
                </c:pt>
                <c:pt idx="7">
                  <c:v>47.2</c:v>
                </c:pt>
                <c:pt idx="8">
                  <c:v>6.4000000000000057</c:v>
                </c:pt>
                <c:pt idx="9">
                  <c:v>-47</c:v>
                </c:pt>
                <c:pt idx="10">
                  <c:v>-113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F-6540-A8AC-00364DFD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25775"/>
        <c:axId val="1113563423"/>
      </c:scatterChart>
      <c:valAx>
        <c:axId val="12118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63423"/>
        <c:crosses val="autoZero"/>
        <c:crossBetween val="midCat"/>
      </c:valAx>
      <c:valAx>
        <c:axId val="11135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2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revenue and marginal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and prices'!$E$1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'Demand and prices'!$E$2:$E$12</c:f>
              <c:numCache>
                <c:formatCode>"$"#,##0.00</c:formatCode>
                <c:ptCount val="11"/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-10</c:v>
                </c:pt>
                <c:pt idx="8">
                  <c:v>-20</c:v>
                </c:pt>
                <c:pt idx="9">
                  <c:v>-30</c:v>
                </c:pt>
                <c:pt idx="10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5-974B-8738-55E43AD547C0}"/>
            </c:ext>
          </c:extLst>
        </c:ser>
        <c:ser>
          <c:idx val="1"/>
          <c:order val="1"/>
          <c:tx>
            <c:strRef>
              <c:f>'Demand and prices'!$F$1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'Demand and prices'!$F$2:$F$12</c:f>
              <c:numCache>
                <c:formatCode>"$"#,##0.00</c:formatCode>
                <c:ptCount val="11"/>
                <c:pt idx="1">
                  <c:v>2.6000000000000014</c:v>
                </c:pt>
                <c:pt idx="2">
                  <c:v>5.1999999999999993</c:v>
                </c:pt>
                <c:pt idx="3">
                  <c:v>7.8000000000000007</c:v>
                </c:pt>
                <c:pt idx="4">
                  <c:v>10.399999999999999</c:v>
                </c:pt>
                <c:pt idx="5">
                  <c:v>13</c:v>
                </c:pt>
                <c:pt idx="6">
                  <c:v>15.599999999999994</c:v>
                </c:pt>
                <c:pt idx="7">
                  <c:v>18.200000000000003</c:v>
                </c:pt>
                <c:pt idx="8">
                  <c:v>20.799999999999997</c:v>
                </c:pt>
                <c:pt idx="9">
                  <c:v>23.400000000000006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5-974B-8738-55E43AD5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607743"/>
        <c:axId val="1181667263"/>
      </c:lineChart>
      <c:catAx>
        <c:axId val="118160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67263"/>
        <c:crosses val="autoZero"/>
        <c:auto val="1"/>
        <c:lblAlgn val="ctr"/>
        <c:lblOffset val="100"/>
        <c:noMultiLvlLbl val="0"/>
      </c:catAx>
      <c:valAx>
        <c:axId val="11816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Elasticities!$H$1</c:f>
              <c:strCache>
                <c:ptCount val="1"/>
                <c:pt idx="0">
                  <c:v>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Elasticities!$A$2:$A$12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Elasticities!$H$2:$H$12</c:f>
              <c:numCache>
                <c:formatCode>General</c:formatCode>
                <c:ptCount val="11"/>
                <c:pt idx="1">
                  <c:v>10</c:v>
                </c:pt>
                <c:pt idx="2">
                  <c:v>4.5</c:v>
                </c:pt>
                <c:pt idx="3">
                  <c:v>2.666666666666667</c:v>
                </c:pt>
                <c:pt idx="4">
                  <c:v>1.75</c:v>
                </c:pt>
                <c:pt idx="5">
                  <c:v>1.2000000000000002</c:v>
                </c:pt>
                <c:pt idx="6">
                  <c:v>0.83333333333333348</c:v>
                </c:pt>
                <c:pt idx="7">
                  <c:v>0.57142857142857151</c:v>
                </c:pt>
                <c:pt idx="8">
                  <c:v>0.375</c:v>
                </c:pt>
                <c:pt idx="9">
                  <c:v>0.22222222222222224</c:v>
                </c:pt>
                <c:pt idx="1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7-F347-8249-6CB95E3C85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Elasticities!$O$4:$O$5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Elasticities!$P$4:$P$5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7-F347-8249-6CB95E3C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23775"/>
        <c:axId val="1215937567"/>
      </c:scatterChart>
      <c:valAx>
        <c:axId val="12269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37567"/>
        <c:crosses val="autoZero"/>
        <c:crossBetween val="midCat"/>
      </c:valAx>
      <c:valAx>
        <c:axId val="121593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Elasticities!$C$1</c:f>
              <c:strCache>
                <c:ptCount val="1"/>
                <c:pt idx="0">
                  <c:v>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Elasticities!$A$2:$A$12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Elasticities!$C$2:$C$12</c:f>
              <c:numCache>
                <c:formatCode>"$"#,##0.00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90</c:v>
                </c:pt>
                <c:pt idx="3">
                  <c:v>120</c:v>
                </c:pt>
                <c:pt idx="4">
                  <c:v>140</c:v>
                </c:pt>
                <c:pt idx="5">
                  <c:v>150</c:v>
                </c:pt>
                <c:pt idx="6">
                  <c:v>150</c:v>
                </c:pt>
                <c:pt idx="7">
                  <c:v>140</c:v>
                </c:pt>
                <c:pt idx="8">
                  <c:v>120</c:v>
                </c:pt>
                <c:pt idx="9">
                  <c:v>90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1-EC4D-B831-B2218FE4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53135"/>
        <c:axId val="1226203599"/>
      </c:scatterChart>
      <c:valAx>
        <c:axId val="114965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03599"/>
        <c:crosses val="autoZero"/>
        <c:crossBetween val="midCat"/>
      </c:valAx>
      <c:valAx>
        <c:axId val="12262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5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12</xdr:row>
      <xdr:rowOff>187960</xdr:rowOff>
    </xdr:from>
    <xdr:to>
      <xdr:col>6</xdr:col>
      <xdr:colOff>259080</xdr:colOff>
      <xdr:row>26</xdr:row>
      <xdr:rowOff>86360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37F5F-1CF7-0140-AAA0-76624F39C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391160</xdr:colOff>
      <xdr:row>12</xdr:row>
      <xdr:rowOff>157480</xdr:rowOff>
    </xdr:from>
    <xdr:to>
      <xdr:col>13</xdr:col>
      <xdr:colOff>25400</xdr:colOff>
      <xdr:row>26</xdr:row>
      <xdr:rowOff>55880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5996B-B6E5-AF46-BFE9-A605F8340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177800</xdr:rowOff>
    </xdr:from>
    <xdr:to>
      <xdr:col>5</xdr:col>
      <xdr:colOff>685800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7A6A3-D2D0-9B4E-909D-34B781B15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767080</xdr:colOff>
      <xdr:row>12</xdr:row>
      <xdr:rowOff>177800</xdr:rowOff>
    </xdr:from>
    <xdr:to>
      <xdr:col>11</xdr:col>
      <xdr:colOff>401320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2DF8A-D945-364F-A6D6-8D90AE622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756920</xdr:colOff>
      <xdr:row>0</xdr:row>
      <xdr:rowOff>0</xdr:rowOff>
    </xdr:from>
    <xdr:to>
      <xdr:col>14</xdr:col>
      <xdr:colOff>391160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5EEC59-86EF-A74F-BDE8-83D73270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553720</xdr:colOff>
      <xdr:row>12</xdr:row>
      <xdr:rowOff>177800</xdr:rowOff>
    </xdr:from>
    <xdr:to>
      <xdr:col>16</xdr:col>
      <xdr:colOff>187960</xdr:colOff>
      <xdr:row>26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96696E-74F1-E943-A49A-BDE24978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0</xdr:row>
      <xdr:rowOff>0</xdr:rowOff>
    </xdr:from>
    <xdr:to>
      <xdr:col>13</xdr:col>
      <xdr:colOff>777240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27DE5-BDF2-DC40-90CB-BD79112D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13</xdr:row>
      <xdr:rowOff>91440</xdr:rowOff>
    </xdr:from>
    <xdr:to>
      <xdr:col>13</xdr:col>
      <xdr:colOff>777240</xdr:colOff>
      <xdr:row>26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5B50F-061E-6E4B-9CD3-70768C140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D4D4-3F06-F145-AE36-C5F736DD78D4}">
  <dimension ref="A1:N12"/>
  <sheetViews>
    <sheetView tabSelected="1" zoomScale="125" zoomScaleNormal="125" workbookViewId="0"/>
  </sheetViews>
  <sheetFormatPr baseColWidth="10" defaultRowHeight="16" x14ac:dyDescent="0.2"/>
  <cols>
    <col min="4" max="4" width="16" bestFit="1" customWidth="1"/>
  </cols>
  <sheetData>
    <row r="1" spans="1:14" s="1" customFormat="1" x14ac:dyDescent="0.2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">
      <c r="A2">
        <v>0</v>
      </c>
      <c r="B2" s="2">
        <v>0</v>
      </c>
      <c r="C2" s="2">
        <v>0</v>
      </c>
      <c r="D2" s="2">
        <v>0</v>
      </c>
      <c r="E2" s="2">
        <v>1</v>
      </c>
      <c r="F2" s="2">
        <v>4</v>
      </c>
      <c r="G2" s="2">
        <v>15</v>
      </c>
      <c r="H2" s="2">
        <f>E2+F2+G2</f>
        <v>20</v>
      </c>
      <c r="I2" s="2">
        <f>B2+C2+D2</f>
        <v>0</v>
      </c>
      <c r="J2" s="2">
        <f>H2+I2</f>
        <v>20</v>
      </c>
    </row>
    <row r="3" spans="1:14" x14ac:dyDescent="0.2">
      <c r="A3">
        <v>1</v>
      </c>
      <c r="B3" s="2">
        <v>2</v>
      </c>
      <c r="C3" s="2">
        <v>0.5</v>
      </c>
      <c r="D3" s="2">
        <v>0.1</v>
      </c>
      <c r="E3" s="2">
        <v>1</v>
      </c>
      <c r="F3" s="2">
        <v>4</v>
      </c>
      <c r="G3" s="2">
        <v>15</v>
      </c>
      <c r="H3" s="2">
        <f t="shared" ref="H3:H12" si="0">E3+F3+G3</f>
        <v>20</v>
      </c>
      <c r="I3" s="2">
        <f t="shared" ref="I3:I12" si="1">B3+C3+D3</f>
        <v>2.6</v>
      </c>
      <c r="J3" s="2">
        <f t="shared" ref="J3:J12" si="2">H3+I3</f>
        <v>22.6</v>
      </c>
      <c r="K3" s="2">
        <f>J3-J2</f>
        <v>2.6000000000000014</v>
      </c>
      <c r="L3" s="2">
        <f>H3/A3</f>
        <v>20</v>
      </c>
      <c r="M3" s="2">
        <f>I3/A3</f>
        <v>2.6</v>
      </c>
      <c r="N3" s="2">
        <f>J3/A3</f>
        <v>22.6</v>
      </c>
    </row>
    <row r="4" spans="1:14" x14ac:dyDescent="0.2">
      <c r="A4">
        <v>2</v>
      </c>
      <c r="B4" s="2">
        <v>6</v>
      </c>
      <c r="C4" s="2">
        <v>1.5</v>
      </c>
      <c r="D4" s="2">
        <v>0.30000000000000004</v>
      </c>
      <c r="E4" s="2">
        <v>1</v>
      </c>
      <c r="F4" s="2">
        <v>4</v>
      </c>
      <c r="G4" s="2">
        <v>15</v>
      </c>
      <c r="H4" s="2">
        <f t="shared" si="0"/>
        <v>20</v>
      </c>
      <c r="I4" s="2">
        <f t="shared" si="1"/>
        <v>7.8</v>
      </c>
      <c r="J4" s="2">
        <f t="shared" si="2"/>
        <v>27.8</v>
      </c>
      <c r="K4" s="2">
        <f t="shared" ref="K4:K12" si="3">J4-J3</f>
        <v>5.1999999999999993</v>
      </c>
      <c r="L4" s="2">
        <f t="shared" ref="L4:L12" si="4">H4/A4</f>
        <v>10</v>
      </c>
      <c r="M4" s="2">
        <f t="shared" ref="M4:M12" si="5">I4/A4</f>
        <v>3.9</v>
      </c>
      <c r="N4" s="2">
        <f t="shared" ref="N4:N12" si="6">J4/A4</f>
        <v>13.9</v>
      </c>
    </row>
    <row r="5" spans="1:14" x14ac:dyDescent="0.2">
      <c r="A5">
        <v>3</v>
      </c>
      <c r="B5" s="2">
        <v>12</v>
      </c>
      <c r="C5" s="2">
        <v>3</v>
      </c>
      <c r="D5" s="2">
        <v>0.60000000000000009</v>
      </c>
      <c r="E5" s="2">
        <v>1</v>
      </c>
      <c r="F5" s="2">
        <v>4</v>
      </c>
      <c r="G5" s="2">
        <v>15</v>
      </c>
      <c r="H5" s="2">
        <f t="shared" si="0"/>
        <v>20</v>
      </c>
      <c r="I5" s="2">
        <f t="shared" si="1"/>
        <v>15.6</v>
      </c>
      <c r="J5" s="2">
        <f t="shared" si="2"/>
        <v>35.6</v>
      </c>
      <c r="K5" s="2">
        <f t="shared" si="3"/>
        <v>7.8000000000000007</v>
      </c>
      <c r="L5" s="2">
        <f t="shared" si="4"/>
        <v>6.666666666666667</v>
      </c>
      <c r="M5" s="2">
        <f t="shared" si="5"/>
        <v>5.2</v>
      </c>
      <c r="N5" s="2">
        <f t="shared" si="6"/>
        <v>11.866666666666667</v>
      </c>
    </row>
    <row r="6" spans="1:14" x14ac:dyDescent="0.2">
      <c r="A6">
        <v>4</v>
      </c>
      <c r="B6" s="2">
        <v>20</v>
      </c>
      <c r="C6" s="2">
        <v>5</v>
      </c>
      <c r="D6" s="2">
        <v>1</v>
      </c>
      <c r="E6" s="2">
        <v>1</v>
      </c>
      <c r="F6" s="2">
        <v>4</v>
      </c>
      <c r="G6" s="2">
        <v>15</v>
      </c>
      <c r="H6" s="2">
        <f t="shared" si="0"/>
        <v>20</v>
      </c>
      <c r="I6" s="2">
        <f t="shared" si="1"/>
        <v>26</v>
      </c>
      <c r="J6" s="2">
        <f t="shared" si="2"/>
        <v>46</v>
      </c>
      <c r="K6" s="2">
        <f t="shared" si="3"/>
        <v>10.399999999999999</v>
      </c>
      <c r="L6" s="2">
        <f t="shared" si="4"/>
        <v>5</v>
      </c>
      <c r="M6" s="2">
        <f t="shared" si="5"/>
        <v>6.5</v>
      </c>
      <c r="N6" s="2">
        <f t="shared" si="6"/>
        <v>11.5</v>
      </c>
    </row>
    <row r="7" spans="1:14" x14ac:dyDescent="0.2">
      <c r="A7">
        <v>5</v>
      </c>
      <c r="B7" s="2">
        <v>30</v>
      </c>
      <c r="C7" s="2">
        <v>7.5</v>
      </c>
      <c r="D7" s="2">
        <v>1.5</v>
      </c>
      <c r="E7" s="2">
        <v>1</v>
      </c>
      <c r="F7" s="2">
        <v>4</v>
      </c>
      <c r="G7" s="2">
        <v>15</v>
      </c>
      <c r="H7" s="2">
        <f t="shared" si="0"/>
        <v>20</v>
      </c>
      <c r="I7" s="2">
        <f t="shared" si="1"/>
        <v>39</v>
      </c>
      <c r="J7" s="2">
        <f t="shared" si="2"/>
        <v>59</v>
      </c>
      <c r="K7" s="2">
        <f t="shared" si="3"/>
        <v>13</v>
      </c>
      <c r="L7" s="2">
        <f t="shared" si="4"/>
        <v>4</v>
      </c>
      <c r="M7" s="2">
        <f t="shared" si="5"/>
        <v>7.8</v>
      </c>
      <c r="N7" s="2">
        <f t="shared" si="6"/>
        <v>11.8</v>
      </c>
    </row>
    <row r="8" spans="1:14" x14ac:dyDescent="0.2">
      <c r="A8">
        <v>6</v>
      </c>
      <c r="B8" s="2">
        <v>42</v>
      </c>
      <c r="C8" s="2">
        <v>10.5</v>
      </c>
      <c r="D8" s="2">
        <v>2.1</v>
      </c>
      <c r="E8" s="2">
        <v>1</v>
      </c>
      <c r="F8" s="2">
        <v>4</v>
      </c>
      <c r="G8" s="2">
        <v>15</v>
      </c>
      <c r="H8" s="2">
        <f t="shared" si="0"/>
        <v>20</v>
      </c>
      <c r="I8" s="2">
        <f t="shared" si="1"/>
        <v>54.6</v>
      </c>
      <c r="J8" s="2">
        <f t="shared" si="2"/>
        <v>74.599999999999994</v>
      </c>
      <c r="K8" s="2">
        <f t="shared" si="3"/>
        <v>15.599999999999994</v>
      </c>
      <c r="L8" s="2">
        <f t="shared" si="4"/>
        <v>3.3333333333333335</v>
      </c>
      <c r="M8" s="2">
        <f t="shared" si="5"/>
        <v>9.1</v>
      </c>
      <c r="N8" s="2">
        <f t="shared" si="6"/>
        <v>12.433333333333332</v>
      </c>
    </row>
    <row r="9" spans="1:14" x14ac:dyDescent="0.2">
      <c r="A9">
        <v>7</v>
      </c>
      <c r="B9" s="2">
        <v>56</v>
      </c>
      <c r="C9" s="2">
        <v>14</v>
      </c>
      <c r="D9" s="2">
        <v>2.8000000000000003</v>
      </c>
      <c r="E9" s="2">
        <v>1</v>
      </c>
      <c r="F9" s="2">
        <v>4</v>
      </c>
      <c r="G9" s="2">
        <v>15</v>
      </c>
      <c r="H9" s="2">
        <f t="shared" si="0"/>
        <v>20</v>
      </c>
      <c r="I9" s="2">
        <f t="shared" si="1"/>
        <v>72.8</v>
      </c>
      <c r="J9" s="2">
        <f t="shared" si="2"/>
        <v>92.8</v>
      </c>
      <c r="K9" s="2">
        <f t="shared" si="3"/>
        <v>18.200000000000003</v>
      </c>
      <c r="L9" s="2">
        <f t="shared" si="4"/>
        <v>2.8571428571428572</v>
      </c>
      <c r="M9" s="2">
        <f t="shared" si="5"/>
        <v>10.4</v>
      </c>
      <c r="N9" s="2">
        <f t="shared" si="6"/>
        <v>13.257142857142856</v>
      </c>
    </row>
    <row r="10" spans="1:14" x14ac:dyDescent="0.2">
      <c r="A10">
        <v>8</v>
      </c>
      <c r="B10" s="2">
        <v>72</v>
      </c>
      <c r="C10" s="2">
        <v>18</v>
      </c>
      <c r="D10" s="2">
        <v>3.6000000000000005</v>
      </c>
      <c r="E10" s="2">
        <v>1</v>
      </c>
      <c r="F10" s="2">
        <v>4</v>
      </c>
      <c r="G10" s="2">
        <v>15</v>
      </c>
      <c r="H10" s="2">
        <f t="shared" si="0"/>
        <v>20</v>
      </c>
      <c r="I10" s="2">
        <f t="shared" si="1"/>
        <v>93.6</v>
      </c>
      <c r="J10" s="2">
        <f t="shared" si="2"/>
        <v>113.6</v>
      </c>
      <c r="K10" s="2">
        <f t="shared" si="3"/>
        <v>20.799999999999997</v>
      </c>
      <c r="L10" s="2">
        <f t="shared" si="4"/>
        <v>2.5</v>
      </c>
      <c r="M10" s="2">
        <f t="shared" si="5"/>
        <v>11.7</v>
      </c>
      <c r="N10" s="2">
        <f t="shared" si="6"/>
        <v>14.2</v>
      </c>
    </row>
    <row r="11" spans="1:14" x14ac:dyDescent="0.2">
      <c r="A11">
        <v>9</v>
      </c>
      <c r="B11" s="2">
        <v>90</v>
      </c>
      <c r="C11" s="2">
        <v>22.5</v>
      </c>
      <c r="D11" s="2">
        <v>4.5000000000000009</v>
      </c>
      <c r="E11" s="2">
        <v>1</v>
      </c>
      <c r="F11" s="2">
        <v>4</v>
      </c>
      <c r="G11" s="2">
        <v>15</v>
      </c>
      <c r="H11" s="2">
        <f t="shared" si="0"/>
        <v>20</v>
      </c>
      <c r="I11" s="2">
        <f t="shared" si="1"/>
        <v>117</v>
      </c>
      <c r="J11" s="2">
        <f t="shared" si="2"/>
        <v>137</v>
      </c>
      <c r="K11" s="2">
        <f t="shared" si="3"/>
        <v>23.400000000000006</v>
      </c>
      <c r="L11" s="2">
        <f t="shared" si="4"/>
        <v>2.2222222222222223</v>
      </c>
      <c r="M11" s="2">
        <f t="shared" si="5"/>
        <v>13</v>
      </c>
      <c r="N11" s="2">
        <f t="shared" si="6"/>
        <v>15.222222222222221</v>
      </c>
    </row>
    <row r="12" spans="1:14" x14ac:dyDescent="0.2">
      <c r="A12">
        <v>10</v>
      </c>
      <c r="B12" s="2">
        <v>110</v>
      </c>
      <c r="C12" s="2">
        <v>27.5</v>
      </c>
      <c r="D12" s="2">
        <v>5.5000000000000009</v>
      </c>
      <c r="E12" s="2">
        <v>1</v>
      </c>
      <c r="F12" s="2">
        <v>4</v>
      </c>
      <c r="G12" s="2">
        <v>15</v>
      </c>
      <c r="H12" s="2">
        <f t="shared" si="0"/>
        <v>20</v>
      </c>
      <c r="I12" s="2">
        <f t="shared" si="1"/>
        <v>143</v>
      </c>
      <c r="J12" s="2">
        <f t="shared" si="2"/>
        <v>163</v>
      </c>
      <c r="K12" s="2">
        <f t="shared" si="3"/>
        <v>26</v>
      </c>
      <c r="L12" s="2">
        <f t="shared" si="4"/>
        <v>2</v>
      </c>
      <c r="M12" s="2">
        <f t="shared" si="5"/>
        <v>14.3</v>
      </c>
      <c r="N12" s="2">
        <f t="shared" si="6"/>
        <v>16.3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94A-31A1-3246-8AAC-ED3CBC58CAAA}">
  <dimension ref="A1:G12"/>
  <sheetViews>
    <sheetView zoomScale="125" zoomScaleNormal="125" workbookViewId="0">
      <selection sqref="A1:B12"/>
    </sheetView>
  </sheetViews>
  <sheetFormatPr baseColWidth="10" defaultRowHeight="16" x14ac:dyDescent="0.2"/>
  <sheetData>
    <row r="1" spans="1:7" s="1" customFormat="1" x14ac:dyDescent="0.2">
      <c r="A1" s="1" t="s">
        <v>0</v>
      </c>
      <c r="B1" s="1" t="s">
        <v>4</v>
      </c>
      <c r="C1" s="1" t="s">
        <v>15</v>
      </c>
      <c r="D1" s="1" t="s">
        <v>10</v>
      </c>
      <c r="E1" s="1" t="s">
        <v>16</v>
      </c>
      <c r="F1" s="1" t="s">
        <v>11</v>
      </c>
      <c r="G1" s="1" t="s">
        <v>17</v>
      </c>
    </row>
    <row r="2" spans="1:7" x14ac:dyDescent="0.2">
      <c r="A2" s="3">
        <v>0</v>
      </c>
      <c r="B2" s="4">
        <v>55</v>
      </c>
      <c r="C2" s="2">
        <f>B2*A2</f>
        <v>0</v>
      </c>
      <c r="D2" s="2">
        <f>Costs!J2</f>
        <v>20</v>
      </c>
      <c r="G2" s="2">
        <f>C2-D2</f>
        <v>-20</v>
      </c>
    </row>
    <row r="3" spans="1:7" x14ac:dyDescent="0.2">
      <c r="A3">
        <v>1</v>
      </c>
      <c r="B3" s="2">
        <v>50</v>
      </c>
      <c r="C3" s="2">
        <f t="shared" ref="C3:C12" si="0">B3*A3</f>
        <v>50</v>
      </c>
      <c r="D3" s="2">
        <f>Costs!J3</f>
        <v>22.6</v>
      </c>
      <c r="E3" s="2">
        <f>C3-C2</f>
        <v>50</v>
      </c>
      <c r="F3" s="2">
        <f>D3-D2</f>
        <v>2.6000000000000014</v>
      </c>
      <c r="G3" s="2">
        <f t="shared" ref="G3:G12" si="1">C3-D3</f>
        <v>27.4</v>
      </c>
    </row>
    <row r="4" spans="1:7" x14ac:dyDescent="0.2">
      <c r="A4">
        <v>2</v>
      </c>
      <c r="B4" s="2">
        <v>45</v>
      </c>
      <c r="C4" s="2">
        <f t="shared" si="0"/>
        <v>90</v>
      </c>
      <c r="D4" s="2">
        <f>Costs!J4</f>
        <v>27.8</v>
      </c>
      <c r="E4" s="2">
        <f t="shared" ref="E4:E12" si="2">C4-C3</f>
        <v>40</v>
      </c>
      <c r="F4" s="2">
        <f t="shared" ref="F4:F12" si="3">D4-D3</f>
        <v>5.1999999999999993</v>
      </c>
      <c r="G4" s="2">
        <f t="shared" si="1"/>
        <v>62.2</v>
      </c>
    </row>
    <row r="5" spans="1:7" x14ac:dyDescent="0.2">
      <c r="A5">
        <v>3</v>
      </c>
      <c r="B5" s="2">
        <v>40</v>
      </c>
      <c r="C5" s="2">
        <f t="shared" si="0"/>
        <v>120</v>
      </c>
      <c r="D5" s="2">
        <f>Costs!J5</f>
        <v>35.6</v>
      </c>
      <c r="E5" s="2">
        <f t="shared" si="2"/>
        <v>30</v>
      </c>
      <c r="F5" s="2">
        <f t="shared" si="3"/>
        <v>7.8000000000000007</v>
      </c>
      <c r="G5" s="2">
        <f t="shared" si="1"/>
        <v>84.4</v>
      </c>
    </row>
    <row r="6" spans="1:7" x14ac:dyDescent="0.2">
      <c r="A6">
        <v>4</v>
      </c>
      <c r="B6" s="2">
        <v>35</v>
      </c>
      <c r="C6" s="2">
        <f t="shared" si="0"/>
        <v>140</v>
      </c>
      <c r="D6" s="2">
        <f>Costs!J6</f>
        <v>46</v>
      </c>
      <c r="E6" s="2">
        <f t="shared" si="2"/>
        <v>20</v>
      </c>
      <c r="F6" s="2">
        <f t="shared" si="3"/>
        <v>10.399999999999999</v>
      </c>
      <c r="G6" s="2">
        <f t="shared" si="1"/>
        <v>94</v>
      </c>
    </row>
    <row r="7" spans="1:7" x14ac:dyDescent="0.2">
      <c r="A7">
        <v>5</v>
      </c>
      <c r="B7" s="2">
        <v>30</v>
      </c>
      <c r="C7" s="2">
        <f t="shared" si="0"/>
        <v>150</v>
      </c>
      <c r="D7" s="2">
        <f>Costs!J7</f>
        <v>59</v>
      </c>
      <c r="E7" s="2">
        <f t="shared" si="2"/>
        <v>10</v>
      </c>
      <c r="F7" s="2">
        <f t="shared" si="3"/>
        <v>13</v>
      </c>
      <c r="G7" s="2">
        <f t="shared" si="1"/>
        <v>91</v>
      </c>
    </row>
    <row r="8" spans="1:7" x14ac:dyDescent="0.2">
      <c r="A8">
        <v>6</v>
      </c>
      <c r="B8" s="2">
        <v>25</v>
      </c>
      <c r="C8" s="2">
        <f t="shared" si="0"/>
        <v>150</v>
      </c>
      <c r="D8" s="2">
        <f>Costs!J8</f>
        <v>74.599999999999994</v>
      </c>
      <c r="E8" s="2">
        <f t="shared" si="2"/>
        <v>0</v>
      </c>
      <c r="F8" s="2">
        <f t="shared" si="3"/>
        <v>15.599999999999994</v>
      </c>
      <c r="G8" s="2">
        <f t="shared" si="1"/>
        <v>75.400000000000006</v>
      </c>
    </row>
    <row r="9" spans="1:7" x14ac:dyDescent="0.2">
      <c r="A9">
        <v>7</v>
      </c>
      <c r="B9" s="2">
        <v>20</v>
      </c>
      <c r="C9" s="2">
        <f t="shared" si="0"/>
        <v>140</v>
      </c>
      <c r="D9" s="2">
        <f>Costs!J9</f>
        <v>92.8</v>
      </c>
      <c r="E9" s="2">
        <f t="shared" si="2"/>
        <v>-10</v>
      </c>
      <c r="F9" s="2">
        <f t="shared" si="3"/>
        <v>18.200000000000003</v>
      </c>
      <c r="G9" s="2">
        <f t="shared" si="1"/>
        <v>47.2</v>
      </c>
    </row>
    <row r="10" spans="1:7" x14ac:dyDescent="0.2">
      <c r="A10">
        <v>8</v>
      </c>
      <c r="B10" s="2">
        <v>15</v>
      </c>
      <c r="C10" s="2">
        <f t="shared" si="0"/>
        <v>120</v>
      </c>
      <c r="D10" s="2">
        <f>Costs!J10</f>
        <v>113.6</v>
      </c>
      <c r="E10" s="2">
        <f t="shared" si="2"/>
        <v>-20</v>
      </c>
      <c r="F10" s="2">
        <f t="shared" si="3"/>
        <v>20.799999999999997</v>
      </c>
      <c r="G10" s="2">
        <f t="shared" si="1"/>
        <v>6.4000000000000057</v>
      </c>
    </row>
    <row r="11" spans="1:7" x14ac:dyDescent="0.2">
      <c r="A11">
        <v>9</v>
      </c>
      <c r="B11" s="2">
        <v>10</v>
      </c>
      <c r="C11" s="2">
        <f t="shared" si="0"/>
        <v>90</v>
      </c>
      <c r="D11" s="2">
        <f>Costs!J11</f>
        <v>137</v>
      </c>
      <c r="E11" s="2">
        <f t="shared" si="2"/>
        <v>-30</v>
      </c>
      <c r="F11" s="2">
        <f t="shared" si="3"/>
        <v>23.400000000000006</v>
      </c>
      <c r="G11" s="2">
        <f t="shared" si="1"/>
        <v>-47</v>
      </c>
    </row>
    <row r="12" spans="1:7" x14ac:dyDescent="0.2">
      <c r="A12">
        <v>10</v>
      </c>
      <c r="B12" s="2">
        <v>5</v>
      </c>
      <c r="C12" s="2">
        <f t="shared" si="0"/>
        <v>50</v>
      </c>
      <c r="D12" s="2">
        <f>Costs!J12</f>
        <v>163</v>
      </c>
      <c r="E12" s="2">
        <f t="shared" si="2"/>
        <v>-40</v>
      </c>
      <c r="F12" s="2">
        <f t="shared" si="3"/>
        <v>26</v>
      </c>
      <c r="G12" s="2">
        <f t="shared" si="1"/>
        <v>-113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E447-789A-DD46-B2F3-D9122AB6F10E}">
  <dimension ref="A1:P12"/>
  <sheetViews>
    <sheetView zoomScale="125" zoomScaleNormal="125" workbookViewId="0">
      <selection activeCell="G15" sqref="G15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4</v>
      </c>
      <c r="C1" s="1" t="s">
        <v>15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16" x14ac:dyDescent="0.2">
      <c r="A2" s="3">
        <v>0</v>
      </c>
      <c r="B2" s="4">
        <v>55</v>
      </c>
      <c r="C2" s="2">
        <f>B2*A2</f>
        <v>0</v>
      </c>
    </row>
    <row r="3" spans="1:16" x14ac:dyDescent="0.2">
      <c r="A3">
        <v>1</v>
      </c>
      <c r="B3" s="2">
        <v>50</v>
      </c>
      <c r="C3" s="2">
        <f t="shared" ref="C3:C12" si="0">B3*A3</f>
        <v>50</v>
      </c>
      <c r="D3">
        <f>A3-A2</f>
        <v>1</v>
      </c>
      <c r="E3" s="2">
        <f>B3-B2</f>
        <v>-5</v>
      </c>
      <c r="F3" s="5">
        <f>D3/E3</f>
        <v>-0.2</v>
      </c>
      <c r="G3" s="2">
        <f>B3/A3</f>
        <v>50</v>
      </c>
      <c r="H3">
        <f>-G3*F3</f>
        <v>10</v>
      </c>
      <c r="O3" t="s">
        <v>23</v>
      </c>
    </row>
    <row r="4" spans="1:16" x14ac:dyDescent="0.2">
      <c r="A4">
        <v>2</v>
      </c>
      <c r="B4" s="2">
        <v>45</v>
      </c>
      <c r="C4" s="2">
        <f t="shared" si="0"/>
        <v>90</v>
      </c>
      <c r="D4">
        <f t="shared" ref="D4:D12" si="1">A4-A3</f>
        <v>1</v>
      </c>
      <c r="E4" s="2">
        <f t="shared" ref="E4:E12" si="2">B4-B3</f>
        <v>-5</v>
      </c>
      <c r="F4" s="5">
        <f t="shared" ref="F4:F12" si="3">D4/E4</f>
        <v>-0.2</v>
      </c>
      <c r="G4" s="2">
        <f t="shared" ref="G4:G12" si="4">B4/A4</f>
        <v>22.5</v>
      </c>
      <c r="H4">
        <f t="shared" ref="H4:H12" si="5">-G4*F4</f>
        <v>4.5</v>
      </c>
      <c r="O4">
        <v>0</v>
      </c>
      <c r="P4">
        <v>1</v>
      </c>
    </row>
    <row r="5" spans="1:16" x14ac:dyDescent="0.2">
      <c r="A5">
        <v>3</v>
      </c>
      <c r="B5" s="2">
        <v>40</v>
      </c>
      <c r="C5" s="2">
        <f t="shared" si="0"/>
        <v>120</v>
      </c>
      <c r="D5">
        <f t="shared" si="1"/>
        <v>1</v>
      </c>
      <c r="E5" s="2">
        <f t="shared" si="2"/>
        <v>-5</v>
      </c>
      <c r="F5" s="5">
        <f t="shared" si="3"/>
        <v>-0.2</v>
      </c>
      <c r="G5" s="2">
        <f t="shared" si="4"/>
        <v>13.333333333333334</v>
      </c>
      <c r="H5">
        <f t="shared" si="5"/>
        <v>2.666666666666667</v>
      </c>
      <c r="O5">
        <v>10</v>
      </c>
      <c r="P5">
        <v>1</v>
      </c>
    </row>
    <row r="6" spans="1:16" x14ac:dyDescent="0.2">
      <c r="A6">
        <v>4</v>
      </c>
      <c r="B6" s="2">
        <v>35</v>
      </c>
      <c r="C6" s="2">
        <f t="shared" si="0"/>
        <v>140</v>
      </c>
      <c r="D6">
        <f t="shared" si="1"/>
        <v>1</v>
      </c>
      <c r="E6" s="2">
        <f t="shared" si="2"/>
        <v>-5</v>
      </c>
      <c r="F6" s="5">
        <f t="shared" si="3"/>
        <v>-0.2</v>
      </c>
      <c r="G6" s="2">
        <f t="shared" si="4"/>
        <v>8.75</v>
      </c>
      <c r="H6">
        <f t="shared" si="5"/>
        <v>1.75</v>
      </c>
    </row>
    <row r="7" spans="1:16" x14ac:dyDescent="0.2">
      <c r="A7">
        <v>5</v>
      </c>
      <c r="B7" s="2">
        <v>30</v>
      </c>
      <c r="C7" s="2">
        <f t="shared" si="0"/>
        <v>150</v>
      </c>
      <c r="D7">
        <f t="shared" si="1"/>
        <v>1</v>
      </c>
      <c r="E7" s="2">
        <f t="shared" si="2"/>
        <v>-5</v>
      </c>
      <c r="F7" s="5">
        <f t="shared" si="3"/>
        <v>-0.2</v>
      </c>
      <c r="G7" s="2">
        <f t="shared" si="4"/>
        <v>6</v>
      </c>
      <c r="H7">
        <f t="shared" si="5"/>
        <v>1.2000000000000002</v>
      </c>
    </row>
    <row r="8" spans="1:16" x14ac:dyDescent="0.2">
      <c r="A8">
        <v>6</v>
      </c>
      <c r="B8" s="2">
        <v>25</v>
      </c>
      <c r="C8" s="2">
        <f t="shared" si="0"/>
        <v>150</v>
      </c>
      <c r="D8">
        <f t="shared" si="1"/>
        <v>1</v>
      </c>
      <c r="E8" s="2">
        <f t="shared" si="2"/>
        <v>-5</v>
      </c>
      <c r="F8" s="5">
        <f t="shared" si="3"/>
        <v>-0.2</v>
      </c>
      <c r="G8" s="2">
        <f t="shared" si="4"/>
        <v>4.166666666666667</v>
      </c>
      <c r="H8">
        <f t="shared" si="5"/>
        <v>0.83333333333333348</v>
      </c>
    </row>
    <row r="9" spans="1:16" x14ac:dyDescent="0.2">
      <c r="A9">
        <v>7</v>
      </c>
      <c r="B9" s="2">
        <v>20</v>
      </c>
      <c r="C9" s="2">
        <f t="shared" si="0"/>
        <v>140</v>
      </c>
      <c r="D9">
        <f t="shared" si="1"/>
        <v>1</v>
      </c>
      <c r="E9" s="2">
        <f t="shared" si="2"/>
        <v>-5</v>
      </c>
      <c r="F9" s="5">
        <f t="shared" si="3"/>
        <v>-0.2</v>
      </c>
      <c r="G9" s="2">
        <f t="shared" si="4"/>
        <v>2.8571428571428572</v>
      </c>
      <c r="H9">
        <f t="shared" si="5"/>
        <v>0.57142857142857151</v>
      </c>
    </row>
    <row r="10" spans="1:16" x14ac:dyDescent="0.2">
      <c r="A10">
        <v>8</v>
      </c>
      <c r="B10" s="2">
        <v>15</v>
      </c>
      <c r="C10" s="2">
        <f t="shared" si="0"/>
        <v>120</v>
      </c>
      <c r="D10">
        <f t="shared" si="1"/>
        <v>1</v>
      </c>
      <c r="E10" s="2">
        <f t="shared" si="2"/>
        <v>-5</v>
      </c>
      <c r="F10" s="5">
        <f t="shared" si="3"/>
        <v>-0.2</v>
      </c>
      <c r="G10" s="2">
        <f t="shared" si="4"/>
        <v>1.875</v>
      </c>
      <c r="H10">
        <f t="shared" si="5"/>
        <v>0.375</v>
      </c>
    </row>
    <row r="11" spans="1:16" x14ac:dyDescent="0.2">
      <c r="A11">
        <v>9</v>
      </c>
      <c r="B11" s="2">
        <v>10</v>
      </c>
      <c r="C11" s="2">
        <f t="shared" si="0"/>
        <v>90</v>
      </c>
      <c r="D11">
        <f t="shared" si="1"/>
        <v>1</v>
      </c>
      <c r="E11" s="2">
        <f t="shared" si="2"/>
        <v>-5</v>
      </c>
      <c r="F11" s="5">
        <f t="shared" si="3"/>
        <v>-0.2</v>
      </c>
      <c r="G11" s="2">
        <f t="shared" si="4"/>
        <v>1.1111111111111112</v>
      </c>
      <c r="H11">
        <f t="shared" si="5"/>
        <v>0.22222222222222224</v>
      </c>
    </row>
    <row r="12" spans="1:16" x14ac:dyDescent="0.2">
      <c r="A12">
        <v>10</v>
      </c>
      <c r="B12" s="2">
        <v>5</v>
      </c>
      <c r="C12" s="2">
        <f t="shared" si="0"/>
        <v>50</v>
      </c>
      <c r="D12">
        <f t="shared" si="1"/>
        <v>1</v>
      </c>
      <c r="E12" s="2">
        <f t="shared" si="2"/>
        <v>-5</v>
      </c>
      <c r="F12" s="5">
        <f t="shared" si="3"/>
        <v>-0.2</v>
      </c>
      <c r="G12" s="2">
        <f t="shared" si="4"/>
        <v>0.5</v>
      </c>
      <c r="H12">
        <f t="shared" si="5"/>
        <v>0.1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Demand and prices</vt:lpstr>
      <vt:lpstr>Elasticities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Microsoft Office User</cp:lastModifiedBy>
  <dcterms:created xsi:type="dcterms:W3CDTF">2018-02-14T13:56:21Z</dcterms:created>
  <dcterms:modified xsi:type="dcterms:W3CDTF">2020-07-02T20:55:48Z</dcterms:modified>
</cp:coreProperties>
</file>