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bookViews>
    <workbookView xWindow="0" yWindow="440" windowWidth="28800" windowHeight="16660" activeTab="2" xr2:uid="{4A41077E-8674-3D4A-B5E4-572B58C55BAA}"/>
  </bookViews>
  <sheets>
    <sheet name="Costs" sheetId="1" r:id="rId1"/>
    <sheet name="Demand and prices" sheetId="2" r:id="rId2"/>
    <sheet name="Elasticiti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4" i="3"/>
  <c r="E5" i="3"/>
  <c r="E6" i="3"/>
  <c r="E7" i="3"/>
  <c r="E8" i="3"/>
  <c r="E9" i="3"/>
  <c r="E10" i="3"/>
  <c r="E11" i="3"/>
  <c r="E12" i="3"/>
  <c r="E4" i="3"/>
  <c r="D4" i="3"/>
  <c r="D5" i="3"/>
  <c r="D6" i="3"/>
  <c r="D7" i="3"/>
  <c r="D8" i="3"/>
  <c r="D9" i="3"/>
  <c r="D10" i="3"/>
  <c r="D11" i="3"/>
  <c r="D12" i="3"/>
  <c r="C3" i="3"/>
  <c r="C4" i="3"/>
  <c r="C5" i="3"/>
  <c r="C6" i="3"/>
  <c r="C7" i="3"/>
  <c r="C8" i="3"/>
  <c r="C9" i="3"/>
  <c r="C10" i="3"/>
  <c r="C11" i="3"/>
  <c r="C12" i="3"/>
  <c r="C2" i="3"/>
  <c r="D3" i="2"/>
  <c r="D4" i="2"/>
  <c r="D5" i="2"/>
  <c r="G5" i="2" s="1"/>
  <c r="D6" i="2"/>
  <c r="D7" i="2"/>
  <c r="D8" i="2"/>
  <c r="D9" i="2"/>
  <c r="G9" i="2" s="1"/>
  <c r="D10" i="2"/>
  <c r="D11" i="2"/>
  <c r="D12" i="2"/>
  <c r="D2" i="2"/>
  <c r="F3" i="2"/>
  <c r="F4" i="2"/>
  <c r="F5" i="2"/>
  <c r="F6" i="2"/>
  <c r="F7" i="2"/>
  <c r="F8" i="2"/>
  <c r="F9" i="2"/>
  <c r="F10" i="2"/>
  <c r="F11" i="2"/>
  <c r="F12" i="2"/>
  <c r="F2" i="2"/>
  <c r="G2" i="2"/>
  <c r="C3" i="2"/>
  <c r="C4" i="2"/>
  <c r="E4" i="2" s="1"/>
  <c r="C5" i="2"/>
  <c r="E5" i="2" s="1"/>
  <c r="C6" i="2"/>
  <c r="E6" i="2" s="1"/>
  <c r="C7" i="2"/>
  <c r="C8" i="2"/>
  <c r="E8" i="2" s="1"/>
  <c r="C9" i="2"/>
  <c r="E9" i="2" s="1"/>
  <c r="C10" i="2"/>
  <c r="E10" i="2" s="1"/>
  <c r="C11" i="2"/>
  <c r="C12" i="2"/>
  <c r="E12" i="2" s="1"/>
  <c r="C2" i="2"/>
  <c r="N4" i="1"/>
  <c r="N5" i="1"/>
  <c r="N6" i="1"/>
  <c r="N7" i="1"/>
  <c r="N8" i="1"/>
  <c r="N9" i="1"/>
  <c r="N10" i="1"/>
  <c r="N11" i="1"/>
  <c r="N12" i="1"/>
  <c r="N3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3" i="1"/>
  <c r="J4" i="1"/>
  <c r="J5" i="1"/>
  <c r="J6" i="1"/>
  <c r="J7" i="1"/>
  <c r="J8" i="1"/>
  <c r="J9" i="1"/>
  <c r="J10" i="1"/>
  <c r="J11" i="1"/>
  <c r="J12" i="1"/>
  <c r="J2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E11" i="2" l="1"/>
  <c r="E7" i="2"/>
  <c r="E3" i="2"/>
  <c r="G11" i="2"/>
  <c r="G7" i="2"/>
  <c r="G8" i="2"/>
  <c r="G3" i="2"/>
  <c r="G12" i="2"/>
  <c r="G4" i="2"/>
  <c r="G10" i="2"/>
  <c r="G6" i="2"/>
</calcChain>
</file>

<file path=xl/sharedStrings.xml><?xml version="1.0" encoding="utf-8"?>
<sst xmlns="http://schemas.openxmlformats.org/spreadsheetml/2006/main" count="27" uniqueCount="21">
  <si>
    <t>Quantity</t>
  </si>
  <si>
    <t>Berries</t>
  </si>
  <si>
    <t>Sugar</t>
  </si>
  <si>
    <t>Water</t>
  </si>
  <si>
    <t>Spoon</t>
  </si>
  <si>
    <t>Pot</t>
  </si>
  <si>
    <t>Stove</t>
  </si>
  <si>
    <t>Price</t>
  </si>
  <si>
    <t>TFC</t>
  </si>
  <si>
    <t>TVC</t>
  </si>
  <si>
    <t>TC</t>
  </si>
  <si>
    <t>MC</t>
  </si>
  <si>
    <t>AFC</t>
  </si>
  <si>
    <t>AVC</t>
  </si>
  <si>
    <t>ATC</t>
  </si>
  <si>
    <t>MR</t>
  </si>
  <si>
    <t>π (profit)</t>
  </si>
  <si>
    <t>TR</t>
  </si>
  <si>
    <t>%∆Q</t>
  </si>
  <si>
    <t>%∆P</t>
  </si>
  <si>
    <t>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</si>
</sst>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1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  <xf numFmtId="164" fontId="0" fillId="0" borderId="0" xfId="0" applyNumberFormat="1" applyFont="1"/>
    <xf numFmtId="10" fontId="1" fillId="0" borderId="0" xfId="1" applyNumberFormat="1" applyFont="1"/>
    <xf numFmtId="10" fontId="0" fillId="0" borderId="0" xfId="1" applyNumberFormat="1" applyFont="1"/>
    <xf numFmtId="17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total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Costs!$H$1</c:f>
              <c:strCache>
                <c:ptCount val="1"/>
                <c:pt idx="0">
                  <c:v>TFC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Costs!$H$3:$H$12</c:f>
              <c:numCache>
                <c:formatCode>"$"#,##0.00</c:formatCode>
                <c:ptCount val="1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B-294B-B433-633ED765FA02}"/>
            </c:ext>
          </c:extLst>
        </c:ser>
        <c:ser>
          <c:idx val="1"/>
          <c:order val="1"/>
          <c:tx>
            <c:strRef>
              <c:f>Costs!$I$1</c:f>
              <c:strCache>
                <c:ptCount val="1"/>
                <c:pt idx="0">
                  <c:v>TVC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Costs!$I$3:$I$12</c:f>
              <c:numCache>
                <c:formatCode>"$"#,##0.00</c:formatCode>
                <c:ptCount val="10"/>
                <c:pt idx="0">
                  <c:v>2.6</c:v>
                </c:pt>
                <c:pt idx="1">
                  <c:v>7.8</c:v>
                </c:pt>
                <c:pt idx="2">
                  <c:v>15.6</c:v>
                </c:pt>
                <c:pt idx="3">
                  <c:v>26</c:v>
                </c:pt>
                <c:pt idx="4">
                  <c:v>39</c:v>
                </c:pt>
                <c:pt idx="5">
                  <c:v>54.6</c:v>
                </c:pt>
                <c:pt idx="6">
                  <c:v>72.8</c:v>
                </c:pt>
                <c:pt idx="7">
                  <c:v>93.6</c:v>
                </c:pt>
                <c:pt idx="8">
                  <c:v>117</c:v>
                </c:pt>
                <c:pt idx="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B-294B-B433-633ED765FA02}"/>
            </c:ext>
          </c:extLst>
        </c:ser>
        <c:ser>
          <c:idx val="2"/>
          <c:order val="2"/>
          <c:tx>
            <c:strRef>
              <c:f>Costs!$J$1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Costs!$J$3:$J$12</c:f>
              <c:numCache>
                <c:formatCode>"$"#,##0.00</c:formatCode>
                <c:ptCount val="10"/>
                <c:pt idx="0">
                  <c:v>22.6</c:v>
                </c:pt>
                <c:pt idx="1">
                  <c:v>27.8</c:v>
                </c:pt>
                <c:pt idx="2">
                  <c:v>35.6</c:v>
                </c:pt>
                <c:pt idx="3">
                  <c:v>46</c:v>
                </c:pt>
                <c:pt idx="4">
                  <c:v>59</c:v>
                </c:pt>
                <c:pt idx="5">
                  <c:v>74.599999999999994</c:v>
                </c:pt>
                <c:pt idx="6">
                  <c:v>92.8</c:v>
                </c:pt>
                <c:pt idx="7">
                  <c:v>113.6</c:v>
                </c:pt>
                <c:pt idx="8">
                  <c:v>137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B-294B-B433-633ED765F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53968"/>
        <c:axId val="330207568"/>
      </c:lineChart>
      <c:catAx>
        <c:axId val="288253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207568"/>
        <c:crosses val="autoZero"/>
        <c:auto val="1"/>
        <c:lblAlgn val="ctr"/>
        <c:lblOffset val="100"/>
        <c:noMultiLvlLbl val="0"/>
      </c:catAx>
      <c:valAx>
        <c:axId val="33020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5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 of average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Costs!$K$1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Costs!$K$3:$K$12</c:f>
              <c:numCache>
                <c:formatCode>General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3-4142-B3CD-8230BBD45C37}"/>
            </c:ext>
          </c:extLst>
        </c:ser>
        <c:ser>
          <c:idx val="1"/>
          <c:order val="1"/>
          <c:tx>
            <c:strRef>
              <c:f>Costs!$L$1</c:f>
              <c:strCache>
                <c:ptCount val="1"/>
                <c:pt idx="0">
                  <c:v>AFC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Costs!$L$3:$L$12</c:f>
              <c:numCache>
                <c:formatCode>"$"#,##0.00</c:formatCode>
                <c:ptCount val="10"/>
                <c:pt idx="0">
                  <c:v>20</c:v>
                </c:pt>
                <c:pt idx="1">
                  <c:v>10</c:v>
                </c:pt>
                <c:pt idx="2">
                  <c:v>6.666666666666667</c:v>
                </c:pt>
                <c:pt idx="3">
                  <c:v>5</c:v>
                </c:pt>
                <c:pt idx="4">
                  <c:v>4</c:v>
                </c:pt>
                <c:pt idx="5">
                  <c:v>3.3333333333333335</c:v>
                </c:pt>
                <c:pt idx="6">
                  <c:v>2.8571428571428572</c:v>
                </c:pt>
                <c:pt idx="7">
                  <c:v>2.5</c:v>
                </c:pt>
                <c:pt idx="8">
                  <c:v>2.2222222222222223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3-4142-B3CD-8230BBD45C37}"/>
            </c:ext>
          </c:extLst>
        </c:ser>
        <c:ser>
          <c:idx val="2"/>
          <c:order val="2"/>
          <c:tx>
            <c:strRef>
              <c:f>Costs!$M$1</c:f>
              <c:strCache>
                <c:ptCount val="1"/>
                <c:pt idx="0">
                  <c:v>AVC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Costs!$M$3:$M$12</c:f>
              <c:numCache>
                <c:formatCode>"$"#,##0.00</c:formatCode>
                <c:ptCount val="10"/>
                <c:pt idx="0">
                  <c:v>2.6</c:v>
                </c:pt>
                <c:pt idx="1">
                  <c:v>3.9</c:v>
                </c:pt>
                <c:pt idx="2">
                  <c:v>5.2</c:v>
                </c:pt>
                <c:pt idx="3">
                  <c:v>6.5</c:v>
                </c:pt>
                <c:pt idx="4">
                  <c:v>7.8</c:v>
                </c:pt>
                <c:pt idx="5">
                  <c:v>9.1</c:v>
                </c:pt>
                <c:pt idx="6">
                  <c:v>10.4</c:v>
                </c:pt>
                <c:pt idx="7">
                  <c:v>11.7</c:v>
                </c:pt>
                <c:pt idx="8">
                  <c:v>13</c:v>
                </c:pt>
                <c:pt idx="9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3-4142-B3CD-8230BBD45C37}"/>
            </c:ext>
          </c:extLst>
        </c:ser>
        <c:ser>
          <c:idx val="3"/>
          <c:order val="3"/>
          <c:tx>
            <c:strRef>
              <c:f>Costs!$N$1</c:f>
              <c:strCache>
                <c:ptCount val="1"/>
                <c:pt idx="0">
                  <c:v>ATC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Costs!$N$3:$N$12</c:f>
              <c:numCache>
                <c:formatCode>"$"#,##0.00</c:formatCode>
                <c:ptCount val="10"/>
                <c:pt idx="0">
                  <c:v>22.6</c:v>
                </c:pt>
                <c:pt idx="1">
                  <c:v>13.9</c:v>
                </c:pt>
                <c:pt idx="2">
                  <c:v>11.866666666666667</c:v>
                </c:pt>
                <c:pt idx="3">
                  <c:v>11.5</c:v>
                </c:pt>
                <c:pt idx="4">
                  <c:v>11.8</c:v>
                </c:pt>
                <c:pt idx="5">
                  <c:v>12.433333333333334</c:v>
                </c:pt>
                <c:pt idx="6">
                  <c:v>13.257142857142858</c:v>
                </c:pt>
                <c:pt idx="7">
                  <c:v>14.2</c:v>
                </c:pt>
                <c:pt idx="8">
                  <c:v>15.222222222222221</c:v>
                </c:pt>
                <c:pt idx="9">
                  <c:v>16.3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93-4142-B3CD-8230BBD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50080"/>
        <c:axId val="289789504"/>
      </c:lineChart>
      <c:catAx>
        <c:axId val="1861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89504"/>
        <c:crosses val="autoZero"/>
        <c:auto val="1"/>
        <c:lblAlgn val="ctr"/>
        <c:lblOffset val="100"/>
        <c:noMultiLvlLbl val="0"/>
      </c:catAx>
      <c:valAx>
        <c:axId val="289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'Demand and prices'!$B$1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'Demand and prices'!$A$2:$A$12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'Demand and prices'!$B$2:$B$12</c:f>
              <c:numCache>
                <c:formatCode>"$"#,##0.00</c:formatCode>
                <c:ptCount val="11"/>
                <c:pt idx="0">
                  <c:v>55</c:v>
                </c:pt>
                <c:pt idx="1">
                  <c:v>50</c:v>
                </c:pt>
                <c:pt idx="2">
                  <c:v>45</c:v>
                </c:pt>
                <c:pt idx="3">
                  <c:v>40</c:v>
                </c:pt>
                <c:pt idx="4">
                  <c:v>35</c:v>
                </c:pt>
                <c:pt idx="5">
                  <c:v>30</c:v>
                </c:pt>
                <c:pt idx="6">
                  <c:v>25</c:v>
                </c:pt>
                <c:pt idx="7">
                  <c:v>20</c:v>
                </c:pt>
                <c:pt idx="8">
                  <c:v>15</c:v>
                </c:pt>
                <c:pt idx="9">
                  <c:v>10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3-4B41-A8E0-3969DBF73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744"/>
        <c:axId val="184867312"/>
      </c:scatterChart>
      <c:valAx>
        <c:axId val="2915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7312"/>
        <c:crosses val="autoZero"/>
        <c:crossBetween val="midCat"/>
      </c:valAx>
      <c:valAx>
        <c:axId val="1848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58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prices'!$C$1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prices'!$C$3:$C$12</c:f>
              <c:numCache>
                <c:formatCode>"$"#,##0.00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120</c:v>
                </c:pt>
                <c:pt idx="3">
                  <c:v>140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90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26-B645-886D-6596B59EA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691104"/>
        <c:axId val="285936480"/>
      </c:lineChart>
      <c:catAx>
        <c:axId val="32969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36480"/>
        <c:crosses val="autoZero"/>
        <c:auto val="1"/>
        <c:lblAlgn val="ctr"/>
        <c:lblOffset val="100"/>
        <c:noMultiLvlLbl val="0"/>
      </c:catAx>
      <c:valAx>
        <c:axId val="2859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69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prices'!$G$1</c:f>
              <c:strCache>
                <c:ptCount val="1"/>
                <c:pt idx="0">
                  <c:v>π (profit)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prices'!$G$3:$G$12</c:f>
              <c:numCache>
                <c:formatCode>"$"#,##0.00</c:formatCode>
                <c:ptCount val="10"/>
                <c:pt idx="0">
                  <c:v>27.4</c:v>
                </c:pt>
                <c:pt idx="1">
                  <c:v>62.2</c:v>
                </c:pt>
                <c:pt idx="2">
                  <c:v>84.4</c:v>
                </c:pt>
                <c:pt idx="3">
                  <c:v>94</c:v>
                </c:pt>
                <c:pt idx="4">
                  <c:v>91</c:v>
                </c:pt>
                <c:pt idx="5">
                  <c:v>75.400000000000006</c:v>
                </c:pt>
                <c:pt idx="6">
                  <c:v>47.2</c:v>
                </c:pt>
                <c:pt idx="7">
                  <c:v>6.4000000000000057</c:v>
                </c:pt>
                <c:pt idx="8">
                  <c:v>-47</c:v>
                </c:pt>
                <c:pt idx="9">
                  <c:v>-113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7-0E46-8D91-AA801C382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62847"/>
        <c:axId val="1967550335"/>
      </c:lineChart>
      <c:catAx>
        <c:axId val="196766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50335"/>
        <c:crosses val="autoZero"/>
        <c:auto val="1"/>
        <c:lblAlgn val="ctr"/>
        <c:lblOffset val="100"/>
        <c:noMultiLvlLbl val="0"/>
      </c:catAx>
      <c:valAx>
        <c:axId val="196755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6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Marginal revenue and marginal</a:t>
            </a:r>
            <a:r>
              <a:rPr lang="en-US" baseline="0"/>
              <a:t>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'Demand and prices'!$E$1</c:f>
              <c:strCache>
                <c:ptCount val="1"/>
                <c:pt idx="0">
                  <c:v>MR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prices'!$E$3:$E$12</c:f>
              <c:numCache>
                <c:formatCode>General</c:formatCode>
                <c:ptCount val="10"/>
                <c:pt idx="0">
                  <c:v>50</c:v>
                </c:pt>
                <c:pt idx="1">
                  <c:v>40</c:v>
                </c:pt>
                <c:pt idx="2">
                  <c:v>30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  <c:pt idx="6">
                  <c:v>-10</c:v>
                </c:pt>
                <c:pt idx="7">
                  <c:v>-20</c:v>
                </c:pt>
                <c:pt idx="8">
                  <c:v>-30</c:v>
                </c:pt>
                <c:pt idx="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A-5D4C-B84C-9E2F7B073A93}"/>
            </c:ext>
          </c:extLst>
        </c:ser>
        <c:ser>
          <c:idx val="1"/>
          <c:order val="1"/>
          <c:tx>
            <c:strRef>
              <c:f>'Demand and prices'!$F$1</c:f>
              <c:strCache>
                <c:ptCount val="1"/>
                <c:pt idx="0">
                  <c:v>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'Demand and prices'!$F$3:$F$12</c:f>
              <c:numCache>
                <c:formatCode>General</c:formatCode>
                <c:ptCount val="10"/>
                <c:pt idx="0">
                  <c:v>2.6000000000000014</c:v>
                </c:pt>
                <c:pt idx="1">
                  <c:v>5.1999999999999993</c:v>
                </c:pt>
                <c:pt idx="2">
                  <c:v>7.8000000000000007</c:v>
                </c:pt>
                <c:pt idx="3">
                  <c:v>10.399999999999999</c:v>
                </c:pt>
                <c:pt idx="4">
                  <c:v>13</c:v>
                </c:pt>
                <c:pt idx="5">
                  <c:v>15.599999999999994</c:v>
                </c:pt>
                <c:pt idx="6">
                  <c:v>18.200000000000003</c:v>
                </c:pt>
                <c:pt idx="7">
                  <c:v>20.799999999999997</c:v>
                </c:pt>
                <c:pt idx="8">
                  <c:v>23.400000000000006</c:v>
                </c:pt>
                <c:pt idx="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A-5D4C-B84C-9E2F7B073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903711"/>
        <c:axId val="1996827679"/>
      </c:lineChart>
      <c:catAx>
        <c:axId val="1996903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27679"/>
        <c:crosses val="autoZero"/>
        <c:auto val="1"/>
        <c:lblAlgn val="ctr"/>
        <c:lblOffset val="100"/>
        <c:noMultiLvlLbl val="0"/>
      </c:catAx>
      <c:valAx>
        <c:axId val="19968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0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Demand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Elasticities!$B$1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Elasticities!$A$3:$A$12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Elasticities!$B$3:$B$12</c:f>
              <c:numCache>
                <c:formatCode>"$"#,##0.00</c:formatCode>
                <c:ptCount val="10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3-4B43-A37E-1AB96BFDD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779951"/>
        <c:axId val="1998648543"/>
      </c:scatterChart>
      <c:valAx>
        <c:axId val="1998779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648543"/>
        <c:crosses val="autoZero"/>
        <c:crossBetween val="midCat"/>
      </c:valAx>
      <c:valAx>
        <c:axId val="19986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779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Elasticities!$C$1</c:f>
              <c:strCache>
                <c:ptCount val="1"/>
                <c:pt idx="0">
                  <c:v>TR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Elasticities!$C$3:$C$12</c:f>
              <c:numCache>
                <c:formatCode>"$"#,##0.00</c:formatCode>
                <c:ptCount val="10"/>
                <c:pt idx="0">
                  <c:v>50</c:v>
                </c:pt>
                <c:pt idx="1">
                  <c:v>90</c:v>
                </c:pt>
                <c:pt idx="2">
                  <c:v>120</c:v>
                </c:pt>
                <c:pt idx="3">
                  <c:v>140</c:v>
                </c:pt>
                <c:pt idx="4">
                  <c:v>150</c:v>
                </c:pt>
                <c:pt idx="5">
                  <c:v>150</c:v>
                </c:pt>
                <c:pt idx="6">
                  <c:v>140</c:v>
                </c:pt>
                <c:pt idx="7">
                  <c:v>120</c:v>
                </c:pt>
                <c:pt idx="8">
                  <c:v>90</c:v>
                </c:pt>
                <c:pt idx="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9-D849-A2E7-DA299CA1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609167"/>
        <c:axId val="328856688"/>
      </c:lineChart>
      <c:catAx>
        <c:axId val="1968609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56688"/>
        <c:crosses val="autoZero"/>
        <c:auto val="1"/>
        <c:lblAlgn val="ctr"/>
        <c:lblOffset val="100"/>
        <c:noMultiLvlLbl val="0"/>
      </c:catAx>
      <c:valAx>
        <c:axId val="3288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09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Elasticities!$F$1</c:f>
              <c:strCache>
                <c:ptCount val="1"/>
                <c:pt idx="0">
                  <c:v>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Elasticities!$F$3:$F$12</c:f>
              <c:numCache>
                <c:formatCode>0.000</c:formatCode>
                <c:ptCount val="10"/>
                <c:pt idx="1">
                  <c:v>10</c:v>
                </c:pt>
                <c:pt idx="2">
                  <c:v>4.5</c:v>
                </c:pt>
                <c:pt idx="3">
                  <c:v>2.6666666666666665</c:v>
                </c:pt>
                <c:pt idx="4">
                  <c:v>1.75</c:v>
                </c:pt>
                <c:pt idx="5">
                  <c:v>1.2000000000000002</c:v>
                </c:pt>
                <c:pt idx="6">
                  <c:v>0.83333333333333326</c:v>
                </c:pt>
                <c:pt idx="7">
                  <c:v>0.5714285714285714</c:v>
                </c:pt>
                <c:pt idx="8">
                  <c:v>0.375</c:v>
                </c:pt>
                <c:pt idx="9">
                  <c:v>0.22222222222222221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D-4240-9810-F2C3EA3B3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0115087"/>
        <c:axId val="292657056"/>
      </c:lineChart>
      <c:catAx>
        <c:axId val="2000115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57056"/>
        <c:crosses val="autoZero"/>
        <c:auto val="1"/>
        <c:lblAlgn val="ctr"/>
        <c:lblOffset val="100"/>
        <c:noMultiLvlLbl val="0"/>
      </c:catAx>
      <c:valAx>
        <c:axId val="2926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1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11443</xdr:colOff>
      <xdr:row>12</xdr:row>
      <xdr:rowOff>184817</xdr:rowOff>
    </xdr:from>
    <xdr:to>
      <xdr:col>9</xdr:col>
      <xdr:colOff>245992</xdr:colOff>
      <xdr:row>28</xdr:row>
      <xdr:rowOff>91532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D9BE64-808F-AA44-81E4-553F6154B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382144</xdr:colOff>
      <xdr:row>12</xdr:row>
      <xdr:rowOff>175093</xdr:rowOff>
    </xdr:from>
    <xdr:to>
      <xdr:col>16</xdr:col>
      <xdr:colOff>91531</xdr:colOff>
      <xdr:row>28</xdr:row>
      <xdr:rowOff>102973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F4BEFB-094E-864F-AA1A-28DD5F614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139889</xdr:colOff>
      <xdr:row>14</xdr:row>
      <xdr:rowOff>151240</xdr:rowOff>
    </xdr:from>
    <xdr:to>
      <xdr:col>5</xdr:col>
      <xdr:colOff>307879</xdr:colOff>
      <xdr:row>28</xdr:row>
      <xdr:rowOff>17589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08ECB-1AA8-4546-B949-16F2CA744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349243</xdr:colOff>
      <xdr:row>14</xdr:row>
      <xdr:rowOff>161935</xdr:rowOff>
    </xdr:from>
    <xdr:to>
      <xdr:col>10</xdr:col>
      <xdr:colOff>67349</xdr:colOff>
      <xdr:row>28</xdr:row>
      <xdr:rowOff>24576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EBDDC-43C4-0249-A91A-9451FDE2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446743</xdr:colOff>
      <xdr:row>0</xdr:row>
      <xdr:rowOff>173181</xdr:rowOff>
    </xdr:from>
    <xdr:to>
      <xdr:col>16</xdr:col>
      <xdr:colOff>80644</xdr:colOff>
      <xdr:row>14</xdr:row>
      <xdr:rowOff>40808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E666F0-1CF2-2F49-9A6F-7149C0699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750454</xdr:colOff>
      <xdr:row>14</xdr:row>
      <xdr:rowOff>47530</xdr:rowOff>
    </xdr:from>
    <xdr:to>
      <xdr:col>16</xdr:col>
      <xdr:colOff>192423</xdr:colOff>
      <xdr:row>27</xdr:row>
      <xdr:rowOff>164139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3DF9B8A-EDA6-F04B-BDF5-DE037D7A2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538788</xdr:colOff>
      <xdr:row>11</xdr:row>
      <xdr:rowOff>28864</xdr:rowOff>
    </xdr:from>
    <xdr:to>
      <xdr:col>14</xdr:col>
      <xdr:colOff>163561</xdr:colOff>
      <xdr:row>15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F9886C4-25F9-D04D-9469-4FA1D652F51F}"/>
            </a:ext>
          </a:extLst>
        </xdr:cNvPr>
        <xdr:cNvSpPr txBox="1"/>
      </xdr:nvSpPr>
      <xdr:spPr>
        <a:xfrm>
          <a:off x="10467879" y="2251364"/>
          <a:ext cx="1279621" cy="7793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Optimal π:</a:t>
          </a:r>
          <a:r>
            <a:rPr lang="en-US" sz="1800" b="1" baseline="0"/>
            <a:t> MR = MC</a:t>
          </a:r>
          <a:endParaRPr lang="en-US" sz="18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665480</xdr:colOff>
      <xdr:row>0</xdr:row>
      <xdr:rowOff>60960</xdr:rowOff>
    </xdr:from>
    <xdr:to>
      <xdr:col>13</xdr:col>
      <xdr:colOff>71120</xdr:colOff>
      <xdr:row>12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D60CAA-D807-B54E-BDAC-609CFEEF3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</xdr:colOff>
      <xdr:row>12</xdr:row>
      <xdr:rowOff>60960</xdr:rowOff>
    </xdr:from>
    <xdr:to>
      <xdr:col>12</xdr:col>
      <xdr:colOff>309880</xdr:colOff>
      <xdr:row>23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1BC66-1AF0-3348-80E5-BC273B054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309880</xdr:colOff>
      <xdr:row>23</xdr:row>
      <xdr:rowOff>30480</xdr:rowOff>
    </xdr:from>
    <xdr:to>
      <xdr:col>12</xdr:col>
      <xdr:colOff>518160</xdr:colOff>
      <xdr:row>36</xdr:row>
      <xdr:rowOff>132080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3675BC-8094-F14B-97E4-51EE8D858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2D4D4-3F06-F145-AE36-C5F736DD78D4}">
  <dimension ref="A1:N12"/>
  <sheetViews>
    <sheetView zoomScale="125" zoomScaleNormal="125" workbookViewId="0">
      <selection activeCell="C18" sqref="C18"/>
    </sheetView>
  </sheetViews>
  <sheetFormatPr baseColWidth="10" defaultRowHeight="16" x14ac:dyDescent="0.2"/>
  <sheetData>
    <row r="1" spans="1:1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</row>
    <row r="2" spans="1:14" x14ac:dyDescent="0.2">
      <c r="A2">
        <v>0</v>
      </c>
      <c r="B2" s="2">
        <v>0</v>
      </c>
      <c r="C2" s="2">
        <v>0</v>
      </c>
      <c r="D2" s="2">
        <v>0</v>
      </c>
      <c r="E2" s="2">
        <v>1</v>
      </c>
      <c r="F2" s="2">
        <v>4</v>
      </c>
      <c r="G2" s="2">
        <v>15</v>
      </c>
      <c r="H2" s="2">
        <f>E2+F2+G2</f>
        <v>20</v>
      </c>
      <c r="I2" s="2">
        <f>B2+C2+D2</f>
        <v>0</v>
      </c>
      <c r="J2" s="2">
        <f>H2+I2</f>
        <v>20</v>
      </c>
    </row>
    <row r="3" spans="1:14" x14ac:dyDescent="0.2">
      <c r="A3">
        <v>1</v>
      </c>
      <c r="B3" s="2">
        <v>2</v>
      </c>
      <c r="C3" s="2">
        <v>0.5</v>
      </c>
      <c r="D3" s="2">
        <v>0.1</v>
      </c>
      <c r="E3" s="2">
        <v>1</v>
      </c>
      <c r="F3" s="2">
        <v>4</v>
      </c>
      <c r="G3" s="2">
        <v>15</v>
      </c>
      <c r="H3" s="2">
        <f t="shared" ref="H3:H12" si="0">E3+F3+G3</f>
        <v>20</v>
      </c>
      <c r="I3" s="2">
        <f t="shared" ref="I3:I12" si="1">B3+C3+D3</f>
        <v>2.6</v>
      </c>
      <c r="J3" s="2">
        <f t="shared" ref="J3:J12" si="2">H3+I3</f>
        <v>22.6</v>
      </c>
      <c r="K3">
        <f>(J3-J2)/(A3-A2)</f>
        <v>2.6000000000000014</v>
      </c>
      <c r="L3" s="2">
        <f>H3/A3</f>
        <v>20</v>
      </c>
      <c r="M3" s="2">
        <f>I3/A3</f>
        <v>2.6</v>
      </c>
      <c r="N3" s="2">
        <f>L3+M3</f>
        <v>22.6</v>
      </c>
    </row>
    <row r="4" spans="1:14" x14ac:dyDescent="0.2">
      <c r="A4">
        <v>2</v>
      </c>
      <c r="B4" s="2">
        <v>6</v>
      </c>
      <c r="C4" s="2">
        <v>1.5</v>
      </c>
      <c r="D4" s="2">
        <v>0.30000000000000004</v>
      </c>
      <c r="E4" s="2">
        <v>1</v>
      </c>
      <c r="F4" s="2">
        <v>4</v>
      </c>
      <c r="G4" s="2">
        <v>15</v>
      </c>
      <c r="H4" s="2">
        <f t="shared" si="0"/>
        <v>20</v>
      </c>
      <c r="I4" s="2">
        <f t="shared" si="1"/>
        <v>7.8</v>
      </c>
      <c r="J4" s="2">
        <f t="shared" si="2"/>
        <v>27.8</v>
      </c>
      <c r="K4">
        <f t="shared" ref="K4:K12" si="3">(J4-J3)/(A4-A3)</f>
        <v>5.1999999999999993</v>
      </c>
      <c r="L4" s="2">
        <f t="shared" ref="L4:L12" si="4">H4/A4</f>
        <v>10</v>
      </c>
      <c r="M4" s="2">
        <f t="shared" ref="M4:M12" si="5">I4/A4</f>
        <v>3.9</v>
      </c>
      <c r="N4" s="2">
        <f t="shared" ref="N4:N12" si="6">L4+M4</f>
        <v>13.9</v>
      </c>
    </row>
    <row r="5" spans="1:14" x14ac:dyDescent="0.2">
      <c r="A5">
        <v>3</v>
      </c>
      <c r="B5" s="2">
        <v>12</v>
      </c>
      <c r="C5" s="2">
        <v>3</v>
      </c>
      <c r="D5" s="2">
        <v>0.60000000000000009</v>
      </c>
      <c r="E5" s="2">
        <v>1</v>
      </c>
      <c r="F5" s="2">
        <v>4</v>
      </c>
      <c r="G5" s="2">
        <v>15</v>
      </c>
      <c r="H5" s="2">
        <f t="shared" si="0"/>
        <v>20</v>
      </c>
      <c r="I5" s="2">
        <f t="shared" si="1"/>
        <v>15.6</v>
      </c>
      <c r="J5" s="2">
        <f t="shared" si="2"/>
        <v>35.6</v>
      </c>
      <c r="K5">
        <f t="shared" si="3"/>
        <v>7.8000000000000007</v>
      </c>
      <c r="L5" s="2">
        <f t="shared" si="4"/>
        <v>6.666666666666667</v>
      </c>
      <c r="M5" s="2">
        <f t="shared" si="5"/>
        <v>5.2</v>
      </c>
      <c r="N5" s="2">
        <f t="shared" si="6"/>
        <v>11.866666666666667</v>
      </c>
    </row>
    <row r="6" spans="1:14" x14ac:dyDescent="0.2">
      <c r="A6">
        <v>4</v>
      </c>
      <c r="B6" s="2">
        <v>20</v>
      </c>
      <c r="C6" s="2">
        <v>5</v>
      </c>
      <c r="D6" s="2">
        <v>1</v>
      </c>
      <c r="E6" s="2">
        <v>1</v>
      </c>
      <c r="F6" s="2">
        <v>4</v>
      </c>
      <c r="G6" s="2">
        <v>15</v>
      </c>
      <c r="H6" s="2">
        <f t="shared" si="0"/>
        <v>20</v>
      </c>
      <c r="I6" s="2">
        <f t="shared" si="1"/>
        <v>26</v>
      </c>
      <c r="J6" s="2">
        <f t="shared" si="2"/>
        <v>46</v>
      </c>
      <c r="K6">
        <f t="shared" si="3"/>
        <v>10.399999999999999</v>
      </c>
      <c r="L6" s="2">
        <f t="shared" si="4"/>
        <v>5</v>
      </c>
      <c r="M6" s="2">
        <f t="shared" si="5"/>
        <v>6.5</v>
      </c>
      <c r="N6" s="2">
        <f t="shared" si="6"/>
        <v>11.5</v>
      </c>
    </row>
    <row r="7" spans="1:14" x14ac:dyDescent="0.2">
      <c r="A7">
        <v>5</v>
      </c>
      <c r="B7" s="2">
        <v>30</v>
      </c>
      <c r="C7" s="2">
        <v>7.5</v>
      </c>
      <c r="D7" s="2">
        <v>1.5</v>
      </c>
      <c r="E7" s="2">
        <v>1</v>
      </c>
      <c r="F7" s="2">
        <v>4</v>
      </c>
      <c r="G7" s="2">
        <v>15</v>
      </c>
      <c r="H7" s="2">
        <f t="shared" si="0"/>
        <v>20</v>
      </c>
      <c r="I7" s="2">
        <f t="shared" si="1"/>
        <v>39</v>
      </c>
      <c r="J7" s="2">
        <f t="shared" si="2"/>
        <v>59</v>
      </c>
      <c r="K7">
        <f t="shared" si="3"/>
        <v>13</v>
      </c>
      <c r="L7" s="2">
        <f t="shared" si="4"/>
        <v>4</v>
      </c>
      <c r="M7" s="2">
        <f t="shared" si="5"/>
        <v>7.8</v>
      </c>
      <c r="N7" s="2">
        <f t="shared" si="6"/>
        <v>11.8</v>
      </c>
    </row>
    <row r="8" spans="1:14" x14ac:dyDescent="0.2">
      <c r="A8">
        <v>6</v>
      </c>
      <c r="B8" s="2">
        <v>42</v>
      </c>
      <c r="C8" s="2">
        <v>10.5</v>
      </c>
      <c r="D8" s="2">
        <v>2.1</v>
      </c>
      <c r="E8" s="2">
        <v>1</v>
      </c>
      <c r="F8" s="2">
        <v>4</v>
      </c>
      <c r="G8" s="2">
        <v>15</v>
      </c>
      <c r="H8" s="2">
        <f t="shared" si="0"/>
        <v>20</v>
      </c>
      <c r="I8" s="2">
        <f t="shared" si="1"/>
        <v>54.6</v>
      </c>
      <c r="J8" s="2">
        <f t="shared" si="2"/>
        <v>74.599999999999994</v>
      </c>
      <c r="K8">
        <f t="shared" si="3"/>
        <v>15.599999999999994</v>
      </c>
      <c r="L8" s="2">
        <f t="shared" si="4"/>
        <v>3.3333333333333335</v>
      </c>
      <c r="M8" s="2">
        <f t="shared" si="5"/>
        <v>9.1</v>
      </c>
      <c r="N8" s="2">
        <f t="shared" si="6"/>
        <v>12.433333333333334</v>
      </c>
    </row>
    <row r="9" spans="1:14" x14ac:dyDescent="0.2">
      <c r="A9">
        <v>7</v>
      </c>
      <c r="B9" s="2">
        <v>56</v>
      </c>
      <c r="C9" s="2">
        <v>14</v>
      </c>
      <c r="D9" s="2">
        <v>2.8000000000000003</v>
      </c>
      <c r="E9" s="2">
        <v>1</v>
      </c>
      <c r="F9" s="2">
        <v>4</v>
      </c>
      <c r="G9" s="2">
        <v>15</v>
      </c>
      <c r="H9" s="2">
        <f t="shared" si="0"/>
        <v>20</v>
      </c>
      <c r="I9" s="2">
        <f t="shared" si="1"/>
        <v>72.8</v>
      </c>
      <c r="J9" s="2">
        <f t="shared" si="2"/>
        <v>92.8</v>
      </c>
      <c r="K9">
        <f t="shared" si="3"/>
        <v>18.200000000000003</v>
      </c>
      <c r="L9" s="2">
        <f t="shared" si="4"/>
        <v>2.8571428571428572</v>
      </c>
      <c r="M9" s="2">
        <f t="shared" si="5"/>
        <v>10.4</v>
      </c>
      <c r="N9" s="2">
        <f t="shared" si="6"/>
        <v>13.257142857142858</v>
      </c>
    </row>
    <row r="10" spans="1:14" x14ac:dyDescent="0.2">
      <c r="A10">
        <v>8</v>
      </c>
      <c r="B10" s="2">
        <v>72</v>
      </c>
      <c r="C10" s="2">
        <v>18</v>
      </c>
      <c r="D10" s="2">
        <v>3.6000000000000005</v>
      </c>
      <c r="E10" s="2">
        <v>1</v>
      </c>
      <c r="F10" s="2">
        <v>4</v>
      </c>
      <c r="G10" s="2">
        <v>15</v>
      </c>
      <c r="H10" s="2">
        <f t="shared" si="0"/>
        <v>20</v>
      </c>
      <c r="I10" s="2">
        <f t="shared" si="1"/>
        <v>93.6</v>
      </c>
      <c r="J10" s="2">
        <f t="shared" si="2"/>
        <v>113.6</v>
      </c>
      <c r="K10">
        <f t="shared" si="3"/>
        <v>20.799999999999997</v>
      </c>
      <c r="L10" s="2">
        <f t="shared" si="4"/>
        <v>2.5</v>
      </c>
      <c r="M10" s="2">
        <f t="shared" si="5"/>
        <v>11.7</v>
      </c>
      <c r="N10" s="2">
        <f t="shared" si="6"/>
        <v>14.2</v>
      </c>
    </row>
    <row r="11" spans="1:14" x14ac:dyDescent="0.2">
      <c r="A11">
        <v>9</v>
      </c>
      <c r="B11" s="2">
        <v>90</v>
      </c>
      <c r="C11" s="2">
        <v>22.5</v>
      </c>
      <c r="D11" s="2">
        <v>4.5000000000000009</v>
      </c>
      <c r="E11" s="2">
        <v>1</v>
      </c>
      <c r="F11" s="2">
        <v>4</v>
      </c>
      <c r="G11" s="2">
        <v>15</v>
      </c>
      <c r="H11" s="2">
        <f t="shared" si="0"/>
        <v>20</v>
      </c>
      <c r="I11" s="2">
        <f t="shared" si="1"/>
        <v>117</v>
      </c>
      <c r="J11" s="2">
        <f t="shared" si="2"/>
        <v>137</v>
      </c>
      <c r="K11">
        <f t="shared" si="3"/>
        <v>23.400000000000006</v>
      </c>
      <c r="L11" s="2">
        <f t="shared" si="4"/>
        <v>2.2222222222222223</v>
      </c>
      <c r="M11" s="2">
        <f t="shared" si="5"/>
        <v>13</v>
      </c>
      <c r="N11" s="2">
        <f t="shared" si="6"/>
        <v>15.222222222222221</v>
      </c>
    </row>
    <row r="12" spans="1:14" x14ac:dyDescent="0.2">
      <c r="A12">
        <v>10</v>
      </c>
      <c r="B12" s="2">
        <v>110</v>
      </c>
      <c r="C12" s="2">
        <v>27.5</v>
      </c>
      <c r="D12" s="2">
        <v>5.5000000000000009</v>
      </c>
      <c r="E12" s="2">
        <v>1</v>
      </c>
      <c r="F12" s="2">
        <v>4</v>
      </c>
      <c r="G12" s="2">
        <v>15</v>
      </c>
      <c r="H12" s="2">
        <f t="shared" si="0"/>
        <v>20</v>
      </c>
      <c r="I12" s="2">
        <f t="shared" si="1"/>
        <v>143</v>
      </c>
      <c r="J12" s="2">
        <f t="shared" si="2"/>
        <v>163</v>
      </c>
      <c r="K12">
        <f t="shared" si="3"/>
        <v>26</v>
      </c>
      <c r="L12" s="2">
        <f t="shared" si="4"/>
        <v>2</v>
      </c>
      <c r="M12" s="2">
        <f t="shared" si="5"/>
        <v>14.3</v>
      </c>
      <c r="N12" s="2">
        <f t="shared" si="6"/>
        <v>16.3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C94A-31A1-3246-8AAC-ED3CBC58CAAA}">
  <dimension ref="A1:G12"/>
  <sheetViews>
    <sheetView zoomScale="125" zoomScaleNormal="125" workbookViewId="0">
      <selection activeCell="H4" sqref="H4"/>
    </sheetView>
  </sheetViews>
  <sheetFormatPr baseColWidth="10" defaultRowHeight="16" x14ac:dyDescent="0.2"/>
  <sheetData>
    <row r="1" spans="1:7" s="1" customFormat="1" x14ac:dyDescent="0.2">
      <c r="A1" s="1" t="s">
        <v>0</v>
      </c>
      <c r="B1" s="1" t="s">
        <v>7</v>
      </c>
      <c r="C1" s="1" t="s">
        <v>17</v>
      </c>
      <c r="D1" s="1" t="s">
        <v>10</v>
      </c>
      <c r="E1" s="1" t="s">
        <v>15</v>
      </c>
      <c r="F1" s="1" t="s">
        <v>11</v>
      </c>
      <c r="G1" s="1" t="s">
        <v>16</v>
      </c>
    </row>
    <row r="2" spans="1:7" x14ac:dyDescent="0.2">
      <c r="A2" s="3">
        <v>0</v>
      </c>
      <c r="B2" s="4">
        <v>55</v>
      </c>
      <c r="C2" s="2">
        <f>A2*B2</f>
        <v>0</v>
      </c>
      <c r="D2">
        <f>Costs!J2</f>
        <v>20</v>
      </c>
      <c r="E2">
        <v>55</v>
      </c>
      <c r="F2">
        <f>Costs!K2</f>
        <v>0</v>
      </c>
      <c r="G2" s="2">
        <f>C2-D2</f>
        <v>-20</v>
      </c>
    </row>
    <row r="3" spans="1:7" x14ac:dyDescent="0.2">
      <c r="A3">
        <v>1</v>
      </c>
      <c r="B3" s="2">
        <v>50</v>
      </c>
      <c r="C3" s="2">
        <f t="shared" ref="C3:C12" si="0">A3*B3</f>
        <v>50</v>
      </c>
      <c r="D3">
        <f>Costs!J3</f>
        <v>22.6</v>
      </c>
      <c r="E3">
        <f>(C3-C2)/(A3-A2)</f>
        <v>50</v>
      </c>
      <c r="F3">
        <f>Costs!K3</f>
        <v>2.6000000000000014</v>
      </c>
      <c r="G3" s="2">
        <f>C3-D3</f>
        <v>27.4</v>
      </c>
    </row>
    <row r="4" spans="1:7" x14ac:dyDescent="0.2">
      <c r="A4">
        <v>2</v>
      </c>
      <c r="B4" s="2">
        <v>45</v>
      </c>
      <c r="C4" s="2">
        <f t="shared" si="0"/>
        <v>90</v>
      </c>
      <c r="D4">
        <f>Costs!J4</f>
        <v>27.8</v>
      </c>
      <c r="E4">
        <f t="shared" ref="E4:E12" si="1">(C4-C3)/(A4-A3)</f>
        <v>40</v>
      </c>
      <c r="F4">
        <f>Costs!K4</f>
        <v>5.1999999999999993</v>
      </c>
      <c r="G4" s="2">
        <f>C4-D4</f>
        <v>62.2</v>
      </c>
    </row>
    <row r="5" spans="1:7" x14ac:dyDescent="0.2">
      <c r="A5">
        <v>3</v>
      </c>
      <c r="B5" s="2">
        <v>40</v>
      </c>
      <c r="C5" s="2">
        <f t="shared" si="0"/>
        <v>120</v>
      </c>
      <c r="D5">
        <f>Costs!J5</f>
        <v>35.6</v>
      </c>
      <c r="E5">
        <f t="shared" si="1"/>
        <v>30</v>
      </c>
      <c r="F5">
        <f>Costs!K5</f>
        <v>7.8000000000000007</v>
      </c>
      <c r="G5" s="2">
        <f>C5-D5</f>
        <v>84.4</v>
      </c>
    </row>
    <row r="6" spans="1:7" x14ac:dyDescent="0.2">
      <c r="A6">
        <v>4</v>
      </c>
      <c r="B6" s="2">
        <v>35</v>
      </c>
      <c r="C6" s="2">
        <f t="shared" si="0"/>
        <v>140</v>
      </c>
      <c r="D6">
        <f>Costs!J6</f>
        <v>46</v>
      </c>
      <c r="E6">
        <f t="shared" si="1"/>
        <v>20</v>
      </c>
      <c r="F6">
        <f>Costs!K6</f>
        <v>10.399999999999999</v>
      </c>
      <c r="G6" s="2">
        <f>C6-D6</f>
        <v>94</v>
      </c>
    </row>
    <row r="7" spans="1:7" x14ac:dyDescent="0.2">
      <c r="A7">
        <v>5</v>
      </c>
      <c r="B7" s="2">
        <v>30</v>
      </c>
      <c r="C7" s="2">
        <f t="shared" si="0"/>
        <v>150</v>
      </c>
      <c r="D7">
        <f>Costs!J7</f>
        <v>59</v>
      </c>
      <c r="E7">
        <f t="shared" si="1"/>
        <v>10</v>
      </c>
      <c r="F7">
        <f>Costs!K7</f>
        <v>13</v>
      </c>
      <c r="G7" s="2">
        <f>C7-D7</f>
        <v>91</v>
      </c>
    </row>
    <row r="8" spans="1:7" x14ac:dyDescent="0.2">
      <c r="A8">
        <v>6</v>
      </c>
      <c r="B8" s="2">
        <v>25</v>
      </c>
      <c r="C8" s="2">
        <f t="shared" si="0"/>
        <v>150</v>
      </c>
      <c r="D8">
        <f>Costs!J8</f>
        <v>74.599999999999994</v>
      </c>
      <c r="E8">
        <f t="shared" si="1"/>
        <v>0</v>
      </c>
      <c r="F8">
        <f>Costs!K8</f>
        <v>15.599999999999994</v>
      </c>
      <c r="G8" s="2">
        <f>C8-D8</f>
        <v>75.400000000000006</v>
      </c>
    </row>
    <row r="9" spans="1:7" x14ac:dyDescent="0.2">
      <c r="A9">
        <v>7</v>
      </c>
      <c r="B9" s="2">
        <v>20</v>
      </c>
      <c r="C9" s="2">
        <f t="shared" si="0"/>
        <v>140</v>
      </c>
      <c r="D9">
        <f>Costs!J9</f>
        <v>92.8</v>
      </c>
      <c r="E9">
        <f t="shared" si="1"/>
        <v>-10</v>
      </c>
      <c r="F9">
        <f>Costs!K9</f>
        <v>18.200000000000003</v>
      </c>
      <c r="G9" s="2">
        <f>C9-D9</f>
        <v>47.2</v>
      </c>
    </row>
    <row r="10" spans="1:7" x14ac:dyDescent="0.2">
      <c r="A10">
        <v>8</v>
      </c>
      <c r="B10" s="2">
        <v>15</v>
      </c>
      <c r="C10" s="2">
        <f t="shared" si="0"/>
        <v>120</v>
      </c>
      <c r="D10">
        <f>Costs!J10</f>
        <v>113.6</v>
      </c>
      <c r="E10">
        <f t="shared" si="1"/>
        <v>-20</v>
      </c>
      <c r="F10">
        <f>Costs!K10</f>
        <v>20.799999999999997</v>
      </c>
      <c r="G10" s="2">
        <f>C10-D10</f>
        <v>6.4000000000000057</v>
      </c>
    </row>
    <row r="11" spans="1:7" x14ac:dyDescent="0.2">
      <c r="A11">
        <v>9</v>
      </c>
      <c r="B11" s="2">
        <v>10</v>
      </c>
      <c r="C11" s="2">
        <f t="shared" si="0"/>
        <v>90</v>
      </c>
      <c r="D11">
        <f>Costs!J11</f>
        <v>137</v>
      </c>
      <c r="E11">
        <f t="shared" si="1"/>
        <v>-30</v>
      </c>
      <c r="F11">
        <f>Costs!K11</f>
        <v>23.400000000000006</v>
      </c>
      <c r="G11" s="2">
        <f>C11-D11</f>
        <v>-47</v>
      </c>
    </row>
    <row r="12" spans="1:7" x14ac:dyDescent="0.2">
      <c r="A12">
        <v>10</v>
      </c>
      <c r="B12" s="2">
        <v>5</v>
      </c>
      <c r="C12" s="2">
        <f t="shared" si="0"/>
        <v>50</v>
      </c>
      <c r="D12">
        <f>Costs!J12</f>
        <v>163</v>
      </c>
      <c r="E12">
        <f t="shared" si="1"/>
        <v>-40</v>
      </c>
      <c r="F12">
        <f>Costs!K12</f>
        <v>26</v>
      </c>
      <c r="G12" s="2">
        <f>C12-D12</f>
        <v>-113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D1AE-FA30-424B-BE23-EC2ED776CF9A}">
  <dimension ref="A1:F12"/>
  <sheetViews>
    <sheetView tabSelected="1" zoomScale="125" zoomScaleNormal="125" workbookViewId="0">
      <selection activeCell="N12" sqref="N12"/>
    </sheetView>
  </sheetViews>
  <sheetFormatPr baseColWidth="10" defaultRowHeight="16" x14ac:dyDescent="0.2"/>
  <cols>
    <col min="4" max="4" width="10.83203125" style="6" customWidth="1"/>
    <col min="5" max="5" width="10.83203125" style="6"/>
    <col min="6" max="6" width="10.83203125" customWidth="1"/>
  </cols>
  <sheetData>
    <row r="1" spans="1:6" s="1" customFormat="1" x14ac:dyDescent="0.2">
      <c r="A1" s="1" t="s">
        <v>0</v>
      </c>
      <c r="B1" s="1" t="s">
        <v>7</v>
      </c>
      <c r="C1" s="1" t="s">
        <v>17</v>
      </c>
      <c r="D1" s="5" t="s">
        <v>18</v>
      </c>
      <c r="E1" s="5" t="s">
        <v>19</v>
      </c>
      <c r="F1" s="1" t="s">
        <v>20</v>
      </c>
    </row>
    <row r="2" spans="1:6" x14ac:dyDescent="0.2">
      <c r="A2" s="3">
        <v>0</v>
      </c>
      <c r="B2" s="4">
        <v>55</v>
      </c>
      <c r="C2" s="2">
        <f>A2*B2</f>
        <v>0</v>
      </c>
    </row>
    <row r="3" spans="1:6" x14ac:dyDescent="0.2">
      <c r="A3">
        <v>1</v>
      </c>
      <c r="B3" s="2">
        <v>50</v>
      </c>
      <c r="C3" s="2">
        <f t="shared" ref="C3:C12" si="0">A3*B3</f>
        <v>50</v>
      </c>
    </row>
    <row r="4" spans="1:6" x14ac:dyDescent="0.2">
      <c r="A4">
        <v>2</v>
      </c>
      <c r="B4" s="2">
        <v>45</v>
      </c>
      <c r="C4" s="2">
        <f t="shared" si="0"/>
        <v>90</v>
      </c>
      <c r="D4" s="6">
        <f t="shared" ref="D4:D12" si="1">(A4-A3)/A3</f>
        <v>1</v>
      </c>
      <c r="E4" s="6">
        <f>(B4-B3)/B3</f>
        <v>-0.1</v>
      </c>
      <c r="F4" s="7">
        <f>-D4/E4</f>
        <v>10</v>
      </c>
    </row>
    <row r="5" spans="1:6" x14ac:dyDescent="0.2">
      <c r="A5">
        <v>3</v>
      </c>
      <c r="B5" s="2">
        <v>40</v>
      </c>
      <c r="C5" s="2">
        <f t="shared" si="0"/>
        <v>120</v>
      </c>
      <c r="D5" s="6">
        <f t="shared" si="1"/>
        <v>0.5</v>
      </c>
      <c r="E5" s="6">
        <f t="shared" ref="E5:E12" si="2">(B5-B4)/B4</f>
        <v>-0.1111111111111111</v>
      </c>
      <c r="F5" s="7">
        <f t="shared" ref="F5:F12" si="3">-D5/E5</f>
        <v>4.5</v>
      </c>
    </row>
    <row r="6" spans="1:6" x14ac:dyDescent="0.2">
      <c r="A6">
        <v>4</v>
      </c>
      <c r="B6" s="2">
        <v>35</v>
      </c>
      <c r="C6" s="2">
        <f t="shared" si="0"/>
        <v>140</v>
      </c>
      <c r="D6" s="6">
        <f t="shared" si="1"/>
        <v>0.33333333333333331</v>
      </c>
      <c r="E6" s="6">
        <f t="shared" si="2"/>
        <v>-0.125</v>
      </c>
      <c r="F6" s="7">
        <f t="shared" si="3"/>
        <v>2.6666666666666665</v>
      </c>
    </row>
    <row r="7" spans="1:6" x14ac:dyDescent="0.2">
      <c r="A7">
        <v>5</v>
      </c>
      <c r="B7" s="2">
        <v>30</v>
      </c>
      <c r="C7" s="2">
        <f t="shared" si="0"/>
        <v>150</v>
      </c>
      <c r="D7" s="6">
        <f t="shared" si="1"/>
        <v>0.25</v>
      </c>
      <c r="E7" s="6">
        <f t="shared" si="2"/>
        <v>-0.14285714285714285</v>
      </c>
      <c r="F7" s="7">
        <f t="shared" si="3"/>
        <v>1.75</v>
      </c>
    </row>
    <row r="8" spans="1:6" x14ac:dyDescent="0.2">
      <c r="A8">
        <v>6</v>
      </c>
      <c r="B8" s="2">
        <v>25</v>
      </c>
      <c r="C8" s="2">
        <f t="shared" si="0"/>
        <v>150</v>
      </c>
      <c r="D8" s="6">
        <f t="shared" si="1"/>
        <v>0.2</v>
      </c>
      <c r="E8" s="6">
        <f t="shared" si="2"/>
        <v>-0.16666666666666666</v>
      </c>
      <c r="F8" s="7">
        <f t="shared" si="3"/>
        <v>1.2000000000000002</v>
      </c>
    </row>
    <row r="9" spans="1:6" x14ac:dyDescent="0.2">
      <c r="A9">
        <v>7</v>
      </c>
      <c r="B9" s="2">
        <v>20</v>
      </c>
      <c r="C9" s="2">
        <f t="shared" si="0"/>
        <v>140</v>
      </c>
      <c r="D9" s="6">
        <f t="shared" si="1"/>
        <v>0.16666666666666666</v>
      </c>
      <c r="E9" s="6">
        <f t="shared" si="2"/>
        <v>-0.2</v>
      </c>
      <c r="F9" s="7">
        <f t="shared" si="3"/>
        <v>0.83333333333333326</v>
      </c>
    </row>
    <row r="10" spans="1:6" x14ac:dyDescent="0.2">
      <c r="A10">
        <v>8</v>
      </c>
      <c r="B10" s="2">
        <v>15</v>
      </c>
      <c r="C10" s="2">
        <f t="shared" si="0"/>
        <v>120</v>
      </c>
      <c r="D10" s="6">
        <f t="shared" si="1"/>
        <v>0.14285714285714285</v>
      </c>
      <c r="E10" s="6">
        <f t="shared" si="2"/>
        <v>-0.25</v>
      </c>
      <c r="F10" s="7">
        <f t="shared" si="3"/>
        <v>0.5714285714285714</v>
      </c>
    </row>
    <row r="11" spans="1:6" x14ac:dyDescent="0.2">
      <c r="A11">
        <v>9</v>
      </c>
      <c r="B11" s="2">
        <v>10</v>
      </c>
      <c r="C11" s="2">
        <f t="shared" si="0"/>
        <v>90</v>
      </c>
      <c r="D11" s="6">
        <f t="shared" si="1"/>
        <v>0.125</v>
      </c>
      <c r="E11" s="6">
        <f t="shared" si="2"/>
        <v>-0.33333333333333331</v>
      </c>
      <c r="F11" s="7">
        <f t="shared" si="3"/>
        <v>0.375</v>
      </c>
    </row>
    <row r="12" spans="1:6" x14ac:dyDescent="0.2">
      <c r="A12">
        <v>10</v>
      </c>
      <c r="B12" s="2">
        <v>5</v>
      </c>
      <c r="C12" s="2">
        <f t="shared" si="0"/>
        <v>50</v>
      </c>
      <c r="D12" s="6">
        <f t="shared" si="1"/>
        <v>0.1111111111111111</v>
      </c>
      <c r="E12" s="6">
        <f t="shared" si="2"/>
        <v>-0.5</v>
      </c>
      <c r="F12" s="7">
        <f t="shared" si="3"/>
        <v>0.22222222222222221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</vt:lpstr>
      <vt:lpstr>Demand and prices</vt:lpstr>
      <vt:lpstr>Elasticities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Heiss</dc:creator>
  <cp:lastModifiedBy>Andrew Heiss</cp:lastModifiedBy>
  <dcterms:created xsi:type="dcterms:W3CDTF">2018-02-14T13:56:21Z</dcterms:created>
  <dcterms:modified xsi:type="dcterms:W3CDTF">2018-02-14T18:12:18Z</dcterms:modified>
</cp:coreProperties>
</file>