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dotson/Box Sync/2 Disentangling Organizational and Structural Heuristics/private/"/>
    </mc:Choice>
  </mc:AlternateContent>
  <xr:revisionPtr revIDLastSave="0" documentId="13_ncr:1_{9E8A80CC-8756-2A4E-A762-3DE919AE98C2}" xr6:coauthVersionLast="45" xr6:coauthVersionMax="45" xr10:uidLastSave="{00000000-0000-0000-0000-000000000000}"/>
  <bookViews>
    <workbookView xWindow="300" yWindow="940" windowWidth="27240" windowHeight="15260" xr2:uid="{A5B11B13-F23F-8D4F-996E-1E94D63F7CBD}"/>
  </bookViews>
  <sheets>
    <sheet name="Results" sheetId="6" r:id="rId1"/>
    <sheet name="Organizations" sheetId="4" r:id="rId2"/>
    <sheet name="Personas" sheetId="5" r:id="rId3"/>
    <sheet name="Betas" sheetId="3" r:id="rId4"/>
    <sheet name="Comput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29" i="6" l="1"/>
  <c r="AN29" i="6"/>
  <c r="AG29" i="6"/>
  <c r="AF29" i="6"/>
  <c r="Y29" i="6"/>
  <c r="X29" i="6"/>
  <c r="T29" i="6"/>
  <c r="T4" i="6"/>
  <c r="U4" i="6"/>
  <c r="U29" i="6" s="1"/>
  <c r="V4" i="6"/>
  <c r="V29" i="6" s="1"/>
  <c r="W4" i="6"/>
  <c r="W29" i="6" s="1"/>
  <c r="X4" i="6"/>
  <c r="Y4" i="6"/>
  <c r="Z4" i="6"/>
  <c r="AA4" i="6"/>
  <c r="AA29" i="6" s="1"/>
  <c r="AB4" i="6"/>
  <c r="AC4" i="6"/>
  <c r="AC29" i="6" s="1"/>
  <c r="AD4" i="6"/>
  <c r="AD29" i="6" s="1"/>
  <c r="AE4" i="6"/>
  <c r="AE29" i="6" s="1"/>
  <c r="AF4" i="6"/>
  <c r="AG4" i="6"/>
  <c r="AH4" i="6"/>
  <c r="AI4" i="6"/>
  <c r="AI29" i="6" s="1"/>
  <c r="AJ4" i="6"/>
  <c r="AK4" i="6"/>
  <c r="AK29" i="6" s="1"/>
  <c r="AL4" i="6"/>
  <c r="AL29" i="6" s="1"/>
  <c r="AM4" i="6"/>
  <c r="AM29" i="6" s="1"/>
  <c r="AN4" i="6"/>
  <c r="AO4" i="6"/>
  <c r="AP4" i="6"/>
  <c r="AQ4" i="6"/>
  <c r="AQ29" i="6" s="1"/>
  <c r="AR4" i="6"/>
  <c r="AS4" i="6"/>
  <c r="AS29" i="6" s="1"/>
  <c r="AT4" i="6"/>
  <c r="AT29" i="6" s="1"/>
  <c r="AU4" i="6"/>
  <c r="AU29" i="6" s="1"/>
  <c r="T5" i="6"/>
  <c r="U5" i="6"/>
  <c r="V5" i="6"/>
  <c r="W5" i="6"/>
  <c r="X5" i="6"/>
  <c r="Y5" i="6"/>
  <c r="Z5" i="6"/>
  <c r="Z29" i="6" s="1"/>
  <c r="AA5" i="6"/>
  <c r="AB5" i="6"/>
  <c r="AC5" i="6"/>
  <c r="AD5" i="6"/>
  <c r="AE5" i="6"/>
  <c r="AF5" i="6"/>
  <c r="AG5" i="6"/>
  <c r="AH5" i="6"/>
  <c r="AH29" i="6" s="1"/>
  <c r="AI5" i="6"/>
  <c r="AJ5" i="6"/>
  <c r="AK5" i="6"/>
  <c r="AL5" i="6"/>
  <c r="AM5" i="6"/>
  <c r="AN5" i="6"/>
  <c r="AO5" i="6"/>
  <c r="AP5" i="6"/>
  <c r="AP29" i="6" s="1"/>
  <c r="AQ5" i="6"/>
  <c r="AR5" i="6"/>
  <c r="AS5" i="6"/>
  <c r="AT5" i="6"/>
  <c r="AU5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R29" i="6" s="1"/>
  <c r="AS23" i="6"/>
  <c r="AT23" i="6"/>
  <c r="AU23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J29" i="6" s="1"/>
  <c r="AK25" i="6"/>
  <c r="AL25" i="6"/>
  <c r="AM25" i="6"/>
  <c r="AN25" i="6"/>
  <c r="AO25" i="6"/>
  <c r="AP25" i="6"/>
  <c r="AQ25" i="6"/>
  <c r="AR25" i="6"/>
  <c r="AS25" i="6"/>
  <c r="AT25" i="6"/>
  <c r="AU25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T27" i="6"/>
  <c r="U27" i="6"/>
  <c r="V27" i="6"/>
  <c r="W27" i="6"/>
  <c r="X27" i="6"/>
  <c r="Y27" i="6"/>
  <c r="Z27" i="6"/>
  <c r="AA27" i="6"/>
  <c r="AB27" i="6"/>
  <c r="AB29" i="6" s="1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S27" i="6"/>
  <c r="AH43" i="2"/>
  <c r="AH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C21" i="2"/>
  <c r="C20" i="2"/>
  <c r="I5" i="2" a="1"/>
  <c r="I5" i="2" s="1"/>
  <c r="J5" i="2" a="1"/>
  <c r="J5" i="2" s="1"/>
  <c r="K5" i="2" a="1"/>
  <c r="K5" i="2"/>
  <c r="L5" i="2" a="1"/>
  <c r="L5" i="2"/>
  <c r="M5" i="2" a="1"/>
  <c r="M5" i="2" s="1"/>
  <c r="N5" i="2" a="1"/>
  <c r="N5" i="2" s="1"/>
  <c r="O5" i="2" a="1"/>
  <c r="O5" i="2"/>
  <c r="P5" i="2" a="1"/>
  <c r="P5" i="2"/>
  <c r="Q5" i="2" a="1"/>
  <c r="Q5" i="2" s="1"/>
  <c r="R5" i="2" a="1"/>
  <c r="R5" i="2" s="1"/>
  <c r="S5" i="2" a="1"/>
  <c r="S5" i="2"/>
  <c r="T5" i="2" a="1"/>
  <c r="T5" i="2"/>
  <c r="U5" i="2" a="1"/>
  <c r="U5" i="2" s="1"/>
  <c r="V5" i="2" a="1"/>
  <c r="V5" i="2" s="1"/>
  <c r="W5" i="2" a="1"/>
  <c r="W5" i="2"/>
  <c r="X5" i="2" a="1"/>
  <c r="X5" i="2"/>
  <c r="Y5" i="2" a="1"/>
  <c r="Y5" i="2" s="1"/>
  <c r="Z5" i="2" a="1"/>
  <c r="Z5" i="2" s="1"/>
  <c r="AA5" i="2" a="1"/>
  <c r="AA5" i="2"/>
  <c r="AB5" i="2" a="1"/>
  <c r="AB5" i="2"/>
  <c r="AC5" i="2" a="1"/>
  <c r="AC5" i="2" s="1"/>
  <c r="AD5" i="2" a="1"/>
  <c r="AD5" i="2" s="1"/>
  <c r="AE5" i="2" a="1"/>
  <c r="AE5" i="2"/>
  <c r="AF5" i="2" a="1"/>
  <c r="AF5" i="2"/>
  <c r="AG5" i="2" a="1"/>
  <c r="AG5" i="2" s="1"/>
  <c r="AH5" i="2" a="1"/>
  <c r="AH5" i="2" s="1"/>
  <c r="I6" i="2" a="1"/>
  <c r="I6" i="2"/>
  <c r="J6" i="2" a="1"/>
  <c r="J6" i="2"/>
  <c r="K6" i="2" a="1"/>
  <c r="K6" i="2" s="1"/>
  <c r="L6" i="2" a="1"/>
  <c r="L6" i="2" s="1"/>
  <c r="M6" i="2" a="1"/>
  <c r="M6" i="2"/>
  <c r="N6" i="2" a="1"/>
  <c r="N6" i="2"/>
  <c r="O6" i="2" a="1"/>
  <c r="O6" i="2" s="1"/>
  <c r="P6" i="2" a="1"/>
  <c r="P6" i="2" s="1"/>
  <c r="Q6" i="2" a="1"/>
  <c r="Q6" i="2"/>
  <c r="R6" i="2" a="1"/>
  <c r="R6" i="2"/>
  <c r="S6" i="2" a="1"/>
  <c r="S6" i="2" s="1"/>
  <c r="T6" i="2" a="1"/>
  <c r="T6" i="2" s="1"/>
  <c r="U6" i="2" a="1"/>
  <c r="U6" i="2"/>
  <c r="V6" i="2" a="1"/>
  <c r="V6" i="2"/>
  <c r="W6" i="2" a="1"/>
  <c r="W6" i="2" s="1"/>
  <c r="X6" i="2" a="1"/>
  <c r="X6" i="2" s="1"/>
  <c r="Y6" i="2" a="1"/>
  <c r="Y6" i="2"/>
  <c r="Z6" i="2" a="1"/>
  <c r="Z6" i="2"/>
  <c r="AA6" i="2" a="1"/>
  <c r="AA6" i="2" s="1"/>
  <c r="AB6" i="2" a="1"/>
  <c r="AB6" i="2" s="1"/>
  <c r="AC6" i="2" a="1"/>
  <c r="AC6" i="2"/>
  <c r="AD6" i="2" a="1"/>
  <c r="AD6" i="2"/>
  <c r="AE6" i="2" a="1"/>
  <c r="AE6" i="2" s="1"/>
  <c r="AF6" i="2" a="1"/>
  <c r="AF6" i="2" s="1"/>
  <c r="AG6" i="2" a="1"/>
  <c r="AG6" i="2"/>
  <c r="AH6" i="2" a="1"/>
  <c r="AH6" i="2"/>
  <c r="I7" i="2" a="1"/>
  <c r="I7" i="2" s="1"/>
  <c r="J7" i="2" a="1"/>
  <c r="J7" i="2" s="1"/>
  <c r="K7" i="2" a="1"/>
  <c r="K7" i="2"/>
  <c r="L7" i="2" a="1"/>
  <c r="L7" i="2"/>
  <c r="M7" i="2" a="1"/>
  <c r="M7" i="2" s="1"/>
  <c r="N7" i="2" a="1"/>
  <c r="N7" i="2" s="1"/>
  <c r="O7" i="2" a="1"/>
  <c r="O7" i="2"/>
  <c r="P7" i="2" a="1"/>
  <c r="P7" i="2"/>
  <c r="Q7" i="2" a="1"/>
  <c r="Q7" i="2" s="1"/>
  <c r="R7" i="2" a="1"/>
  <c r="R7" i="2" s="1"/>
  <c r="S7" i="2" a="1"/>
  <c r="S7" i="2"/>
  <c r="T7" i="2" a="1"/>
  <c r="T7" i="2"/>
  <c r="U7" i="2" a="1"/>
  <c r="U7" i="2" s="1"/>
  <c r="V7" i="2" a="1"/>
  <c r="V7" i="2" s="1"/>
  <c r="W7" i="2" a="1"/>
  <c r="W7" i="2"/>
  <c r="X7" i="2" a="1"/>
  <c r="X7" i="2"/>
  <c r="Y7" i="2" a="1"/>
  <c r="Y7" i="2" s="1"/>
  <c r="Z7" i="2" a="1"/>
  <c r="Z7" i="2" s="1"/>
  <c r="AA7" i="2" a="1"/>
  <c r="AA7" i="2"/>
  <c r="AB7" i="2" a="1"/>
  <c r="AB7" i="2"/>
  <c r="AC7" i="2" a="1"/>
  <c r="AC7" i="2" s="1"/>
  <c r="AD7" i="2" a="1"/>
  <c r="AD7" i="2" s="1"/>
  <c r="AE7" i="2" a="1"/>
  <c r="AE7" i="2"/>
  <c r="AF7" i="2" a="1"/>
  <c r="AF7" i="2"/>
  <c r="AG7" i="2" a="1"/>
  <c r="AG7" i="2" s="1"/>
  <c r="AH7" i="2" a="1"/>
  <c r="AH7" i="2" s="1"/>
  <c r="I8" i="2" a="1"/>
  <c r="I8" i="2"/>
  <c r="J8" i="2" a="1"/>
  <c r="J8" i="2"/>
  <c r="K8" i="2" a="1"/>
  <c r="K8" i="2" s="1"/>
  <c r="L8" i="2" a="1"/>
  <c r="L8" i="2" s="1"/>
  <c r="M8" i="2" a="1"/>
  <c r="M8" i="2"/>
  <c r="N8" i="2" a="1"/>
  <c r="N8" i="2"/>
  <c r="O8" i="2" a="1"/>
  <c r="O8" i="2" s="1"/>
  <c r="P8" i="2" a="1"/>
  <c r="P8" i="2" s="1"/>
  <c r="Q8" i="2" a="1"/>
  <c r="Q8" i="2"/>
  <c r="R8" i="2" a="1"/>
  <c r="R8" i="2"/>
  <c r="S8" i="2" a="1"/>
  <c r="S8" i="2" s="1"/>
  <c r="T8" i="2" a="1"/>
  <c r="T8" i="2" s="1"/>
  <c r="U8" i="2" a="1"/>
  <c r="U8" i="2"/>
  <c r="V8" i="2" a="1"/>
  <c r="V8" i="2"/>
  <c r="W8" i="2" a="1"/>
  <c r="W8" i="2" s="1"/>
  <c r="X8" i="2" a="1"/>
  <c r="X8" i="2" s="1"/>
  <c r="Y8" i="2" a="1"/>
  <c r="Y8" i="2"/>
  <c r="Z8" i="2" a="1"/>
  <c r="Z8" i="2"/>
  <c r="AA8" i="2" a="1"/>
  <c r="AA8" i="2" s="1"/>
  <c r="AB8" i="2" a="1"/>
  <c r="AB8" i="2" s="1"/>
  <c r="AC8" i="2" a="1"/>
  <c r="AC8" i="2"/>
  <c r="AD8" i="2" a="1"/>
  <c r="AD8" i="2"/>
  <c r="AE8" i="2" a="1"/>
  <c r="AE8" i="2" s="1"/>
  <c r="AF8" i="2" a="1"/>
  <c r="AF8" i="2" s="1"/>
  <c r="AG8" i="2" a="1"/>
  <c r="AG8" i="2"/>
  <c r="AH8" i="2" a="1"/>
  <c r="AH8" i="2"/>
  <c r="I9" i="2" a="1"/>
  <c r="I9" i="2" s="1"/>
  <c r="J9" i="2" a="1"/>
  <c r="J9" i="2" s="1"/>
  <c r="K9" i="2" a="1"/>
  <c r="K9" i="2"/>
  <c r="L9" i="2" a="1"/>
  <c r="L9" i="2"/>
  <c r="M9" i="2" a="1"/>
  <c r="M9" i="2" s="1"/>
  <c r="N9" i="2" a="1"/>
  <c r="N9" i="2" s="1"/>
  <c r="O9" i="2" a="1"/>
  <c r="O9" i="2"/>
  <c r="P9" i="2" a="1"/>
  <c r="P9" i="2"/>
  <c r="Q9" i="2" a="1"/>
  <c r="Q9" i="2" s="1"/>
  <c r="R9" i="2" a="1"/>
  <c r="R9" i="2" s="1"/>
  <c r="S9" i="2" a="1"/>
  <c r="S9" i="2"/>
  <c r="T9" i="2" a="1"/>
  <c r="T9" i="2"/>
  <c r="U9" i="2" a="1"/>
  <c r="U9" i="2" s="1"/>
  <c r="V9" i="2" a="1"/>
  <c r="V9" i="2" s="1"/>
  <c r="W9" i="2" a="1"/>
  <c r="W9" i="2"/>
  <c r="X9" i="2" a="1"/>
  <c r="X9" i="2"/>
  <c r="Y9" i="2" a="1"/>
  <c r="Y9" i="2" s="1"/>
  <c r="Z9" i="2" a="1"/>
  <c r="Z9" i="2" s="1"/>
  <c r="AA9" i="2" a="1"/>
  <c r="AA9" i="2"/>
  <c r="AB9" i="2" a="1"/>
  <c r="AB9" i="2"/>
  <c r="AC9" i="2" a="1"/>
  <c r="AC9" i="2" s="1"/>
  <c r="AD9" i="2" a="1"/>
  <c r="AD9" i="2" s="1"/>
  <c r="AE9" i="2" a="1"/>
  <c r="AE9" i="2"/>
  <c r="AF9" i="2" a="1"/>
  <c r="AF9" i="2"/>
  <c r="AG9" i="2" a="1"/>
  <c r="AG9" i="2" s="1"/>
  <c r="AH9" i="2" a="1"/>
  <c r="AH9" i="2" s="1"/>
  <c r="I10" i="2" a="1"/>
  <c r="I10" i="2"/>
  <c r="J10" i="2" a="1"/>
  <c r="J10" i="2"/>
  <c r="K10" i="2" a="1"/>
  <c r="K10" i="2" s="1"/>
  <c r="L10" i="2" a="1"/>
  <c r="L10" i="2" s="1"/>
  <c r="M10" i="2" a="1"/>
  <c r="M10" i="2"/>
  <c r="N10" i="2" a="1"/>
  <c r="N10" i="2"/>
  <c r="O10" i="2" a="1"/>
  <c r="O10" i="2" s="1"/>
  <c r="P10" i="2" a="1"/>
  <c r="P10" i="2" s="1"/>
  <c r="Q10" i="2" a="1"/>
  <c r="Q10" i="2"/>
  <c r="R10" i="2" a="1"/>
  <c r="R10" i="2"/>
  <c r="S10" i="2" a="1"/>
  <c r="S10" i="2" s="1"/>
  <c r="T10" i="2" a="1"/>
  <c r="T10" i="2" s="1"/>
  <c r="U10" i="2" a="1"/>
  <c r="U10" i="2"/>
  <c r="V10" i="2" a="1"/>
  <c r="V10" i="2"/>
  <c r="W10" i="2" a="1"/>
  <c r="W10" i="2" s="1"/>
  <c r="X10" i="2" a="1"/>
  <c r="X10" i="2" s="1"/>
  <c r="Y10" i="2" a="1"/>
  <c r="Y10" i="2"/>
  <c r="Z10" i="2" a="1"/>
  <c r="Z10" i="2"/>
  <c r="AA10" i="2" a="1"/>
  <c r="AA10" i="2" s="1"/>
  <c r="AB10" i="2" a="1"/>
  <c r="AB10" i="2" s="1"/>
  <c r="AC10" i="2" a="1"/>
  <c r="AC10" i="2"/>
  <c r="AD10" i="2" a="1"/>
  <c r="AD10" i="2"/>
  <c r="AE10" i="2" a="1"/>
  <c r="AE10" i="2" s="1"/>
  <c r="AF10" i="2" a="1"/>
  <c r="AF10" i="2" s="1"/>
  <c r="AG10" i="2" a="1"/>
  <c r="AG10" i="2"/>
  <c r="AH10" i="2" a="1"/>
  <c r="AH10" i="2"/>
  <c r="I11" i="2" a="1"/>
  <c r="I11" i="2" s="1"/>
  <c r="J11" i="2" a="1"/>
  <c r="J11" i="2" s="1"/>
  <c r="K11" i="2" a="1"/>
  <c r="K11" i="2"/>
  <c r="L11" i="2" a="1"/>
  <c r="L11" i="2"/>
  <c r="M11" i="2" a="1"/>
  <c r="M11" i="2" s="1"/>
  <c r="N11" i="2" a="1"/>
  <c r="N11" i="2" s="1"/>
  <c r="O11" i="2" a="1"/>
  <c r="O11" i="2"/>
  <c r="P11" i="2" a="1"/>
  <c r="P11" i="2"/>
  <c r="Q11" i="2" a="1"/>
  <c r="Q11" i="2" s="1"/>
  <c r="R11" i="2" a="1"/>
  <c r="R11" i="2" s="1"/>
  <c r="S11" i="2" a="1"/>
  <c r="S11" i="2"/>
  <c r="T11" i="2" a="1"/>
  <c r="T11" i="2"/>
  <c r="U11" i="2" a="1"/>
  <c r="U11" i="2" s="1"/>
  <c r="V11" i="2" a="1"/>
  <c r="V11" i="2" s="1"/>
  <c r="W11" i="2" a="1"/>
  <c r="W11" i="2"/>
  <c r="X11" i="2" a="1"/>
  <c r="X11" i="2"/>
  <c r="Y11" i="2" a="1"/>
  <c r="Y11" i="2" s="1"/>
  <c r="Z11" i="2" a="1"/>
  <c r="Z11" i="2" s="1"/>
  <c r="AA11" i="2" a="1"/>
  <c r="AA11" i="2"/>
  <c r="AB11" i="2" a="1"/>
  <c r="AB11" i="2"/>
  <c r="AC11" i="2" a="1"/>
  <c r="AC11" i="2" s="1"/>
  <c r="AD11" i="2" a="1"/>
  <c r="AD11" i="2" s="1"/>
  <c r="AE11" i="2" a="1"/>
  <c r="AE11" i="2"/>
  <c r="AF11" i="2" a="1"/>
  <c r="AF11" i="2"/>
  <c r="AG11" i="2" a="1"/>
  <c r="AG11" i="2" s="1"/>
  <c r="AH11" i="2" a="1"/>
  <c r="AH11" i="2" s="1"/>
  <c r="I12" i="2" a="1"/>
  <c r="I12" i="2"/>
  <c r="J12" i="2" a="1"/>
  <c r="J12" i="2"/>
  <c r="K12" i="2" a="1"/>
  <c r="K12" i="2" s="1"/>
  <c r="L12" i="2" a="1"/>
  <c r="L12" i="2" s="1"/>
  <c r="M12" i="2" a="1"/>
  <c r="M12" i="2"/>
  <c r="N12" i="2" a="1"/>
  <c r="N12" i="2"/>
  <c r="O12" i="2" a="1"/>
  <c r="O12" i="2" s="1"/>
  <c r="P12" i="2" a="1"/>
  <c r="P12" i="2" s="1"/>
  <c r="Q12" i="2" a="1"/>
  <c r="Q12" i="2"/>
  <c r="R12" i="2" a="1"/>
  <c r="R12" i="2"/>
  <c r="S12" i="2" a="1"/>
  <c r="S12" i="2" s="1"/>
  <c r="T12" i="2" a="1"/>
  <c r="T12" i="2" s="1"/>
  <c r="U12" i="2" a="1"/>
  <c r="U12" i="2" s="1"/>
  <c r="V12" i="2" a="1"/>
  <c r="V12" i="2"/>
  <c r="W12" i="2" a="1"/>
  <c r="W12" i="2" s="1"/>
  <c r="X12" i="2" a="1"/>
  <c r="X12" i="2" s="1"/>
  <c r="Y12" i="2" a="1"/>
  <c r="Y12" i="2" s="1"/>
  <c r="Z12" i="2" a="1"/>
  <c r="Z12" i="2"/>
  <c r="AA12" i="2" a="1"/>
  <c r="AA12" i="2" s="1"/>
  <c r="AB12" i="2" a="1"/>
  <c r="AB12" i="2" s="1"/>
  <c r="AC12" i="2" a="1"/>
  <c r="AC12" i="2" s="1"/>
  <c r="AD12" i="2" a="1"/>
  <c r="AD12" i="2"/>
  <c r="AE12" i="2" a="1"/>
  <c r="AE12" i="2" s="1"/>
  <c r="AF12" i="2" a="1"/>
  <c r="AF12" i="2" s="1"/>
  <c r="AG12" i="2" a="1"/>
  <c r="AG12" i="2" s="1"/>
  <c r="AH12" i="2" a="1"/>
  <c r="AH12" i="2"/>
  <c r="I13" i="2" a="1"/>
  <c r="I13" i="2" s="1"/>
  <c r="J13" i="2" a="1"/>
  <c r="J13" i="2" s="1"/>
  <c r="K13" i="2" a="1"/>
  <c r="K13" i="2" s="1"/>
  <c r="L13" i="2" a="1"/>
  <c r="L13" i="2"/>
  <c r="M13" i="2" a="1"/>
  <c r="M13" i="2" s="1"/>
  <c r="N13" i="2" a="1"/>
  <c r="N13" i="2" s="1"/>
  <c r="O13" i="2" a="1"/>
  <c r="O13" i="2" s="1"/>
  <c r="P13" i="2" a="1"/>
  <c r="P13" i="2"/>
  <c r="Q13" i="2" a="1"/>
  <c r="Q13" i="2" s="1"/>
  <c r="R13" i="2" a="1"/>
  <c r="R13" i="2" s="1"/>
  <c r="S13" i="2" a="1"/>
  <c r="S13" i="2" s="1"/>
  <c r="T13" i="2" a="1"/>
  <c r="T13" i="2"/>
  <c r="U13" i="2" a="1"/>
  <c r="U13" i="2" s="1"/>
  <c r="V13" i="2" a="1"/>
  <c r="V13" i="2" s="1"/>
  <c r="W13" i="2" a="1"/>
  <c r="W13" i="2" s="1"/>
  <c r="X13" i="2" a="1"/>
  <c r="X13" i="2"/>
  <c r="Y13" i="2" a="1"/>
  <c r="Y13" i="2" s="1"/>
  <c r="Z13" i="2" a="1"/>
  <c r="Z13" i="2" s="1"/>
  <c r="AA13" i="2" a="1"/>
  <c r="AA13" i="2" s="1"/>
  <c r="AB13" i="2" a="1"/>
  <c r="AB13" i="2"/>
  <c r="AC13" i="2" a="1"/>
  <c r="AC13" i="2" s="1"/>
  <c r="AD13" i="2" a="1"/>
  <c r="AD13" i="2" s="1"/>
  <c r="AE13" i="2" a="1"/>
  <c r="AE13" i="2" s="1"/>
  <c r="AF13" i="2" a="1"/>
  <c r="AF13" i="2"/>
  <c r="AG13" i="2" a="1"/>
  <c r="AG13" i="2" s="1"/>
  <c r="AH13" i="2" a="1"/>
  <c r="AH13" i="2" s="1"/>
  <c r="I14" i="2" a="1"/>
  <c r="I14" i="2" s="1"/>
  <c r="J14" i="2" a="1"/>
  <c r="J14" i="2"/>
  <c r="K14" i="2" a="1"/>
  <c r="K14" i="2" s="1"/>
  <c r="L14" i="2" a="1"/>
  <c r="L14" i="2" s="1"/>
  <c r="M14" i="2" a="1"/>
  <c r="M14" i="2" s="1"/>
  <c r="N14" i="2" a="1"/>
  <c r="N14" i="2"/>
  <c r="O14" i="2" a="1"/>
  <c r="O14" i="2" s="1"/>
  <c r="P14" i="2" a="1"/>
  <c r="P14" i="2" s="1"/>
  <c r="Q14" i="2" a="1"/>
  <c r="Q14" i="2" s="1"/>
  <c r="R14" i="2" a="1"/>
  <c r="R14" i="2"/>
  <c r="S14" i="2" a="1"/>
  <c r="S14" i="2" s="1"/>
  <c r="T14" i="2" a="1"/>
  <c r="T14" i="2" s="1"/>
  <c r="U14" i="2" a="1"/>
  <c r="U14" i="2" s="1"/>
  <c r="V14" i="2" a="1"/>
  <c r="V14" i="2"/>
  <c r="W14" i="2" a="1"/>
  <c r="W14" i="2" s="1"/>
  <c r="X14" i="2" a="1"/>
  <c r="X14" i="2" s="1"/>
  <c r="Y14" i="2" a="1"/>
  <c r="Y14" i="2" s="1"/>
  <c r="Z14" i="2" a="1"/>
  <c r="Z14" i="2"/>
  <c r="AA14" i="2" a="1"/>
  <c r="AA14" i="2" s="1"/>
  <c r="AB14" i="2" a="1"/>
  <c r="AB14" i="2" s="1"/>
  <c r="AC14" i="2" a="1"/>
  <c r="AC14" i="2" s="1"/>
  <c r="AD14" i="2" a="1"/>
  <c r="AD14" i="2"/>
  <c r="AE14" i="2" a="1"/>
  <c r="AE14" i="2" s="1"/>
  <c r="AF14" i="2" a="1"/>
  <c r="AF14" i="2" s="1"/>
  <c r="AG14" i="2" a="1"/>
  <c r="AG14" i="2" s="1"/>
  <c r="AH14" i="2" a="1"/>
  <c r="AH14" i="2"/>
  <c r="I15" i="2" a="1"/>
  <c r="I15" i="2" s="1"/>
  <c r="J15" i="2" a="1"/>
  <c r="J15" i="2" s="1"/>
  <c r="K15" i="2" a="1"/>
  <c r="K15" i="2" s="1"/>
  <c r="L15" i="2" a="1"/>
  <c r="L15" i="2"/>
  <c r="M15" i="2" a="1"/>
  <c r="M15" i="2" s="1"/>
  <c r="N15" i="2" a="1"/>
  <c r="N15" i="2" s="1"/>
  <c r="O15" i="2" a="1"/>
  <c r="O15" i="2" s="1"/>
  <c r="P15" i="2" a="1"/>
  <c r="P15" i="2"/>
  <c r="Q15" i="2" a="1"/>
  <c r="Q15" i="2" s="1"/>
  <c r="R15" i="2" a="1"/>
  <c r="R15" i="2" s="1"/>
  <c r="S15" i="2" a="1"/>
  <c r="S15" i="2" s="1"/>
  <c r="T15" i="2" a="1"/>
  <c r="T15" i="2"/>
  <c r="U15" i="2" a="1"/>
  <c r="U15" i="2" s="1"/>
  <c r="V15" i="2" a="1"/>
  <c r="V15" i="2" s="1"/>
  <c r="W15" i="2" a="1"/>
  <c r="W15" i="2" s="1"/>
  <c r="X15" i="2" a="1"/>
  <c r="X15" i="2"/>
  <c r="Y15" i="2" a="1"/>
  <c r="Y15" i="2" s="1"/>
  <c r="Z15" i="2" a="1"/>
  <c r="Z15" i="2" s="1"/>
  <c r="AA15" i="2" a="1"/>
  <c r="AA15" i="2" s="1"/>
  <c r="AB15" i="2" a="1"/>
  <c r="AB15" i="2"/>
  <c r="AC15" i="2" a="1"/>
  <c r="AC15" i="2" s="1"/>
  <c r="AD15" i="2" a="1"/>
  <c r="AD15" i="2" s="1"/>
  <c r="AE15" i="2" a="1"/>
  <c r="AE15" i="2" s="1"/>
  <c r="AF15" i="2" a="1"/>
  <c r="AF15" i="2"/>
  <c r="AG15" i="2" a="1"/>
  <c r="AG15" i="2" s="1"/>
  <c r="AH15" i="2" a="1"/>
  <c r="AH15" i="2" s="1"/>
  <c r="I16" i="2" a="1"/>
  <c r="I16" i="2" s="1"/>
  <c r="J16" i="2" a="1"/>
  <c r="J16" i="2"/>
  <c r="K16" i="2" a="1"/>
  <c r="K16" i="2" s="1"/>
  <c r="L16" i="2" a="1"/>
  <c r="L16" i="2" s="1"/>
  <c r="M16" i="2" a="1"/>
  <c r="M16" i="2" s="1"/>
  <c r="N16" i="2" a="1"/>
  <c r="N16" i="2"/>
  <c r="O16" i="2" a="1"/>
  <c r="O16" i="2" s="1"/>
  <c r="P16" i="2" a="1"/>
  <c r="P16" i="2" s="1"/>
  <c r="Q16" i="2" a="1"/>
  <c r="Q16" i="2" s="1"/>
  <c r="R16" i="2" a="1"/>
  <c r="R16" i="2"/>
  <c r="S16" i="2" a="1"/>
  <c r="S16" i="2" s="1"/>
  <c r="T16" i="2" a="1"/>
  <c r="T16" i="2" s="1"/>
  <c r="U16" i="2" a="1"/>
  <c r="U16" i="2" s="1"/>
  <c r="V16" i="2" a="1"/>
  <c r="V16" i="2"/>
  <c r="W16" i="2" a="1"/>
  <c r="W16" i="2" s="1"/>
  <c r="X16" i="2" a="1"/>
  <c r="X16" i="2" s="1"/>
  <c r="Y16" i="2" a="1"/>
  <c r="Y16" i="2" s="1"/>
  <c r="Z16" i="2" a="1"/>
  <c r="Z16" i="2"/>
  <c r="AA16" i="2" a="1"/>
  <c r="AA16" i="2" s="1"/>
  <c r="AB16" i="2" a="1"/>
  <c r="AB16" i="2" s="1"/>
  <c r="AC16" i="2" a="1"/>
  <c r="AC16" i="2" s="1"/>
  <c r="AD16" i="2" a="1"/>
  <c r="AD16" i="2"/>
  <c r="AE16" i="2" a="1"/>
  <c r="AE16" i="2" s="1"/>
  <c r="AF16" i="2" a="1"/>
  <c r="AF16" i="2" s="1"/>
  <c r="AG16" i="2" a="1"/>
  <c r="AG16" i="2" s="1"/>
  <c r="AH16" i="2" a="1"/>
  <c r="AH16" i="2"/>
  <c r="AH4" i="2" a="1"/>
  <c r="AH4" i="2" s="1"/>
  <c r="AG4" i="2" a="1"/>
  <c r="AG4" i="2" s="1"/>
  <c r="AF4" i="2" a="1"/>
  <c r="AF4" i="2" s="1"/>
  <c r="AE4" i="2" a="1"/>
  <c r="AE4" i="2"/>
  <c r="AD4" i="2" a="1"/>
  <c r="AD4" i="2" s="1"/>
  <c r="AC4" i="2" a="1"/>
  <c r="AC4" i="2" s="1"/>
  <c r="AB4" i="2" a="1"/>
  <c r="AB4" i="2" s="1"/>
  <c r="AA4" i="2" a="1"/>
  <c r="AA4" i="2" s="1"/>
  <c r="Z4" i="2" a="1"/>
  <c r="Z4" i="2" s="1"/>
  <c r="Y4" i="2" a="1"/>
  <c r="Y4" i="2" s="1"/>
  <c r="X4" i="2" a="1"/>
  <c r="X4" i="2" s="1"/>
  <c r="W4" i="2" a="1"/>
  <c r="W4" i="2" s="1"/>
  <c r="V4" i="2" a="1"/>
  <c r="V4" i="2" s="1"/>
  <c r="U4" i="2" a="1"/>
  <c r="U4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5" i="2" a="1"/>
  <c r="H5" i="2" s="1"/>
  <c r="H6" i="2" a="1"/>
  <c r="H6" i="2" s="1"/>
  <c r="H7" i="2" a="1"/>
  <c r="H7" i="2" s="1"/>
  <c r="H8" i="2" a="1"/>
  <c r="H8" i="2"/>
  <c r="H9" i="2" a="1"/>
  <c r="H9" i="2" s="1"/>
  <c r="H10" i="2" a="1"/>
  <c r="H10" i="2" s="1"/>
  <c r="H11" i="2" a="1"/>
  <c r="H11" i="2" s="1"/>
  <c r="H12" i="2" a="1"/>
  <c r="H12" i="2"/>
  <c r="H13" i="2" a="1"/>
  <c r="H13" i="2" s="1"/>
  <c r="H14" i="2" a="1"/>
  <c r="H14" i="2" s="1"/>
  <c r="H15" i="2" a="1"/>
  <c r="H15" i="2" s="1"/>
  <c r="H16" i="2" a="1"/>
  <c r="H16" i="2" s="1"/>
  <c r="H4" i="2" a="1"/>
  <c r="H4" i="2" s="1"/>
  <c r="G16" i="2" a="1"/>
  <c r="G16" i="2" s="1"/>
  <c r="G5" i="2" a="1"/>
  <c r="G5" i="2" s="1"/>
  <c r="G6" i="2" a="1"/>
  <c r="G6" i="2" s="1"/>
  <c r="G7" i="2" a="1"/>
  <c r="G7" i="2"/>
  <c r="G8" i="2" a="1"/>
  <c r="G8" i="2" s="1"/>
  <c r="G9" i="2" a="1"/>
  <c r="G9" i="2" s="1"/>
  <c r="G10" i="2" a="1"/>
  <c r="G10" i="2" s="1"/>
  <c r="G11" i="2" a="1"/>
  <c r="G11" i="2"/>
  <c r="G12" i="2" a="1"/>
  <c r="G12" i="2" s="1"/>
  <c r="G13" i="2" a="1"/>
  <c r="G13" i="2" s="1"/>
  <c r="G14" i="2" a="1"/>
  <c r="G14" i="2" s="1"/>
  <c r="G15" i="2" a="1"/>
  <c r="G15" i="2" s="1"/>
  <c r="G4" i="2" a="1"/>
  <c r="G4" i="2" s="1"/>
  <c r="C4" i="2" a="1"/>
  <c r="C4" i="2" s="1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C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4" i="2" a="1"/>
  <c r="F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4" i="2" a="1"/>
  <c r="E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4" i="2" a="1"/>
  <c r="D4" i="2" s="1"/>
  <c r="C7" i="2" a="1"/>
  <c r="C7" i="2" s="1"/>
  <c r="C6" i="2" a="1"/>
  <c r="C6" i="2" s="1"/>
  <c r="C5" i="2" a="1"/>
  <c r="C5" i="2" s="1"/>
  <c r="C16" i="2" a="1"/>
  <c r="C16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F43" i="2" l="1"/>
  <c r="F36" i="2"/>
  <c r="F26" i="2"/>
  <c r="F20" i="2"/>
  <c r="F39" i="2"/>
  <c r="F31" i="2"/>
  <c r="F24" i="2"/>
  <c r="F27" i="2"/>
  <c r="F32" i="2"/>
  <c r="F40" i="2"/>
  <c r="F23" i="2"/>
  <c r="F28" i="2"/>
  <c r="F33" i="2"/>
  <c r="F41" i="2"/>
  <c r="F37" i="2"/>
  <c r="F25" i="2"/>
  <c r="F21" i="2"/>
  <c r="F29" i="2"/>
  <c r="F34" i="2"/>
  <c r="F42" i="2"/>
  <c r="F38" i="2"/>
  <c r="F22" i="2"/>
  <c r="F30" i="2"/>
  <c r="F35" i="2"/>
  <c r="E32" i="2"/>
  <c r="E41" i="2"/>
  <c r="E21" i="2"/>
  <c r="E37" i="2"/>
  <c r="E29" i="2"/>
  <c r="E40" i="2"/>
  <c r="E22" i="2"/>
  <c r="E33" i="2"/>
  <c r="E23" i="2"/>
  <c r="E31" i="2"/>
  <c r="E42" i="2"/>
  <c r="E24" i="2"/>
  <c r="E25" i="2"/>
  <c r="E36" i="2"/>
  <c r="E30" i="2"/>
  <c r="E27" i="2"/>
  <c r="E34" i="2"/>
  <c r="E38" i="2"/>
  <c r="E20" i="2"/>
  <c r="E28" i="2"/>
  <c r="E35" i="2"/>
  <c r="E39" i="2"/>
  <c r="E43" i="2"/>
  <c r="E26" i="2"/>
  <c r="R10" i="6" s="1"/>
  <c r="D41" i="2"/>
  <c r="D39" i="2"/>
  <c r="D31" i="2"/>
  <c r="D26" i="2"/>
  <c r="D36" i="2"/>
  <c r="D33" i="2"/>
  <c r="D23" i="2"/>
  <c r="D21" i="2"/>
  <c r="D24" i="2"/>
  <c r="D29" i="2"/>
  <c r="D34" i="2"/>
  <c r="D42" i="2"/>
  <c r="D37" i="2"/>
  <c r="D27" i="2"/>
  <c r="D40" i="2"/>
  <c r="D22" i="2"/>
  <c r="D30" i="2"/>
  <c r="D35" i="2"/>
  <c r="D43" i="2"/>
  <c r="D25" i="2"/>
  <c r="D32" i="2"/>
  <c r="D38" i="2"/>
  <c r="D20" i="2"/>
  <c r="D28" i="2"/>
  <c r="C39" i="2"/>
  <c r="C42" i="2"/>
  <c r="C32" i="2"/>
  <c r="C36" i="2"/>
  <c r="C38" i="2"/>
  <c r="C40" i="2"/>
  <c r="C34" i="2"/>
  <c r="C35" i="2"/>
  <c r="C37" i="2"/>
  <c r="C41" i="2"/>
  <c r="C43" i="2"/>
  <c r="C33" i="2"/>
  <c r="C30" i="2"/>
  <c r="C26" i="2"/>
  <c r="C22" i="2"/>
  <c r="C27" i="2"/>
  <c r="C28" i="2"/>
  <c r="C31" i="2"/>
  <c r="C25" i="2"/>
  <c r="C24" i="2"/>
  <c r="C29" i="2"/>
  <c r="C23" i="2"/>
  <c r="S14" i="6" l="1"/>
  <c r="S6" i="6"/>
  <c r="S24" i="6"/>
  <c r="S8" i="6"/>
  <c r="S19" i="6"/>
  <c r="S15" i="6"/>
  <c r="S9" i="6"/>
  <c r="S16" i="6"/>
  <c r="S12" i="6"/>
  <c r="S23" i="6"/>
  <c r="S5" i="6"/>
  <c r="S7" i="6"/>
  <c r="S25" i="6"/>
  <c r="S4" i="6"/>
  <c r="S11" i="6"/>
  <c r="S22" i="6"/>
  <c r="S20" i="6"/>
  <c r="S18" i="6"/>
  <c r="S13" i="6"/>
  <c r="S17" i="6"/>
  <c r="S21" i="6"/>
  <c r="S26" i="6"/>
  <c r="S10" i="6"/>
  <c r="R21" i="6"/>
  <c r="R15" i="6"/>
  <c r="R20" i="6"/>
  <c r="R12" i="6"/>
  <c r="R26" i="6"/>
  <c r="R4" i="6"/>
  <c r="R13" i="6"/>
  <c r="R22" i="6"/>
  <c r="R5" i="6"/>
  <c r="R18" i="6"/>
  <c r="R9" i="6"/>
  <c r="R14" i="6"/>
  <c r="R8" i="6"/>
  <c r="R16" i="6"/>
  <c r="R25" i="6"/>
  <c r="R7" i="6"/>
  <c r="R19" i="6"/>
  <c r="R11" i="6"/>
  <c r="R23" i="6"/>
  <c r="R17" i="6"/>
  <c r="R27" i="6"/>
  <c r="R24" i="6"/>
  <c r="R6" i="6"/>
  <c r="Q18" i="6"/>
  <c r="Q12" i="6"/>
  <c r="Q24" i="6"/>
  <c r="Q11" i="6"/>
  <c r="Q17" i="6"/>
  <c r="Q20" i="6"/>
  <c r="Q7" i="6"/>
  <c r="Q19" i="6"/>
  <c r="Q6" i="6"/>
  <c r="Q14" i="6"/>
  <c r="Q27" i="6"/>
  <c r="Q9" i="6"/>
  <c r="Q13" i="6"/>
  <c r="Q26" i="6"/>
  <c r="Q4" i="6"/>
  <c r="Q15" i="6"/>
  <c r="Q21" i="6"/>
  <c r="Q5" i="6"/>
  <c r="Q8" i="6"/>
  <c r="Q16" i="6"/>
  <c r="Q23" i="6"/>
  <c r="Q10" i="6"/>
  <c r="Q25" i="6"/>
  <c r="Q22" i="6"/>
  <c r="P19" i="6"/>
  <c r="P7" i="6"/>
  <c r="P11" i="6"/>
  <c r="P18" i="6"/>
  <c r="P5" i="6"/>
  <c r="P16" i="6"/>
  <c r="P24" i="6"/>
  <c r="P13" i="6"/>
  <c r="P10" i="6"/>
  <c r="P23" i="6"/>
  <c r="P6" i="6"/>
  <c r="P14" i="6"/>
  <c r="P17" i="6"/>
  <c r="P22" i="6"/>
  <c r="P25" i="6"/>
  <c r="P9" i="6"/>
  <c r="P15" i="6"/>
  <c r="P26" i="6"/>
  <c r="P20" i="6"/>
  <c r="P27" i="6"/>
  <c r="P8" i="6"/>
  <c r="P12" i="6"/>
  <c r="P4" i="6"/>
  <c r="P21" i="6"/>
  <c r="S29" i="6" l="1"/>
  <c r="R29" i="6"/>
  <c r="Q29" i="6"/>
  <c r="P2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<sst xmlns="http://schemas.openxmlformats.org/spreadsheetml/2006/main" count="590" uniqueCount="251">
  <si>
    <t>Organization Configurations</t>
  </si>
  <si>
    <t>Persona Configurations</t>
  </si>
  <si>
    <t>Persona 1</t>
  </si>
  <si>
    <t>Persona 2</t>
  </si>
  <si>
    <t>Persona 3</t>
  </si>
  <si>
    <t>Posterior Means</t>
  </si>
  <si>
    <t>Compute Expected Utilities</t>
  </si>
  <si>
    <t>Compute Persona Betas</t>
  </si>
  <si>
    <t>Intercept</t>
  </si>
  <si>
    <t>Follow national news: Multiple times a day to Never</t>
  </si>
  <si>
    <t>Follow international news: Always to Never</t>
  </si>
  <si>
    <t>Medium to follow news: TV</t>
  </si>
  <si>
    <t>Medium to follow news: Print</t>
  </si>
  <si>
    <t>Medium to follow news: Online (excluding social media)</t>
  </si>
  <si>
    <t>Medium to follow news: Social media</t>
  </si>
  <si>
    <t>Medium to follow news: Radio</t>
  </si>
  <si>
    <t>Medium to follow news: Email newsletters</t>
  </si>
  <si>
    <t>Medium to follow news: News app</t>
  </si>
  <si>
    <t>Follow government and public affairs: Most of the time to Hardly at all</t>
  </si>
  <si>
    <t>Traveled to a developing country: No</t>
  </si>
  <si>
    <t>Liberal to Conservative</t>
  </si>
  <si>
    <t>Trust in political institutions: None to Complete</t>
  </si>
  <si>
    <t>People should be more charitable: Agree to Disagree</t>
  </si>
  <si>
    <t>Religious and worship service attendance: Multiple times a week to Never</t>
  </si>
  <si>
    <t>Importance of religion: Extremely to Not at all</t>
  </si>
  <si>
    <t>Religion: Protestant</t>
  </si>
  <si>
    <t>Religion: Christian Orthodox</t>
  </si>
  <si>
    <t>Religion: Jewish</t>
  </si>
  <si>
    <t>Religion: Muslim</t>
  </si>
  <si>
    <t>Religion: Sikh</t>
  </si>
  <si>
    <t>Religion: Hindu</t>
  </si>
  <si>
    <t>Religion: Buddhist</t>
  </si>
  <si>
    <t>Religion: Atheist</t>
  </si>
  <si>
    <t>Religion: Other</t>
  </si>
  <si>
    <t>Importance of trusing charities: Not at all to Essential</t>
  </si>
  <si>
    <t>Trust in charities: None to Complete</t>
  </si>
  <si>
    <t>Donation frequency: Weekly to Never</t>
  </si>
  <si>
    <t>Donated last year: $1-$49 to $10,000 or more</t>
  </si>
  <si>
    <t>Volunteered in past 12 months: No</t>
  </si>
  <si>
    <t>Volunteer frequency: Weekly to Every few years</t>
  </si>
  <si>
    <t>History of activism: Extreme to Never</t>
  </si>
  <si>
    <t>History of family activism: Extreme to Never</t>
  </si>
  <si>
    <t>Church or religious organization: Member to Not</t>
  </si>
  <si>
    <t>Sport or recreational organization: Member to Not</t>
  </si>
  <si>
    <t>Art, music, or educational organization: Member to Not</t>
  </si>
  <si>
    <t>Labor union: Member to Not</t>
  </si>
  <si>
    <t>Political party: Member to Not</t>
  </si>
  <si>
    <t>Environmental organization: Member to Not</t>
  </si>
  <si>
    <t>Professional association: Member to Not</t>
  </si>
  <si>
    <t>Humanitarian or charitable organization: Member to Not</t>
  </si>
  <si>
    <t>Consumer organization: Member to Not</t>
  </si>
  <si>
    <t>Other organization: Member to Not</t>
  </si>
  <si>
    <t>Gender: Female</t>
  </si>
  <si>
    <t>Gender: Transgender</t>
  </si>
  <si>
    <t>Gender: Prefer not to say</t>
  </si>
  <si>
    <t>Gender: Other</t>
  </si>
  <si>
    <t>Marital status: Widowed</t>
  </si>
  <si>
    <t>Marital status: Divorced</t>
  </si>
  <si>
    <t>Marital status: Separated</t>
  </si>
  <si>
    <t>Marital status: Never married</t>
  </si>
  <si>
    <t>Education: Less than high school to Doctorate</t>
  </si>
  <si>
    <t>Income: Less than $10,000 to $300,000 or more</t>
  </si>
  <si>
    <t>Race/ethnicity: White</t>
  </si>
  <si>
    <t>Race/ethnicity: Black or African American</t>
  </si>
  <si>
    <t>Race/ethnicity: American Indian or Alaska Native</t>
  </si>
  <si>
    <t>Race/ethnicity: Asian</t>
  </si>
  <si>
    <t>Race/ethnicity: Native Hawaiian or Pacific Islander</t>
  </si>
  <si>
    <t>Race/ethnicity: Other</t>
  </si>
  <si>
    <t>Age: Under 18 to 85 or older</t>
  </si>
  <si>
    <t>Organization: Amnesty International</t>
  </si>
  <si>
    <t>Organization: Greenpeace</t>
  </si>
  <si>
    <t>Organization: Oxfam</t>
  </si>
  <si>
    <t>Organization: Red Cross</t>
  </si>
  <si>
    <t>Issue area: Environment</t>
  </si>
  <si>
    <t>Issue area: Human rights</t>
  </si>
  <si>
    <t>Issue area: Refugee relief</t>
  </si>
  <si>
    <t>Financial transparency: Yes</t>
  </si>
  <si>
    <t>Accountability: Yes</t>
  </si>
  <si>
    <t>Funding sources: Handful of wealthy private donors</t>
  </si>
  <si>
    <t>Funding sources: Government grants</t>
  </si>
  <si>
    <t>Relationship with host government: Criticized</t>
  </si>
  <si>
    <t>Relationship with host government: Under crackdown</t>
  </si>
  <si>
    <t>Org 1</t>
  </si>
  <si>
    <t>Org 2</t>
  </si>
  <si>
    <t>Org 3</t>
  </si>
  <si>
    <t>Org 4</t>
  </si>
  <si>
    <t>Org 5</t>
  </si>
  <si>
    <t>Org 6</t>
  </si>
  <si>
    <t>Org 7</t>
  </si>
  <si>
    <t>Org 8</t>
  </si>
  <si>
    <t>Org 9</t>
  </si>
  <si>
    <t>Org 10</t>
  </si>
  <si>
    <t>Org 11</t>
  </si>
  <si>
    <t>Org 12</t>
  </si>
  <si>
    <t>Persona 4</t>
  </si>
  <si>
    <t>Org 13</t>
  </si>
  <si>
    <t>Org 14</t>
  </si>
  <si>
    <t>Org 15</t>
  </si>
  <si>
    <t>Org 16</t>
  </si>
  <si>
    <t>Org 17</t>
  </si>
  <si>
    <t>Org 18</t>
  </si>
  <si>
    <t>Org 19</t>
  </si>
  <si>
    <t>Org 20</t>
  </si>
  <si>
    <t>Org 21</t>
  </si>
  <si>
    <t>Org 22</t>
  </si>
  <si>
    <t>Org 23</t>
  </si>
  <si>
    <t>Org 24</t>
  </si>
  <si>
    <t>Small Donors</t>
  </si>
  <si>
    <t>Friendly</t>
  </si>
  <si>
    <t>Emergency Response</t>
  </si>
  <si>
    <t>Environment</t>
  </si>
  <si>
    <t>Human Rights</t>
  </si>
  <si>
    <t>Refugess Relief</t>
  </si>
  <si>
    <t>Grants</t>
  </si>
  <si>
    <t>Criticized</t>
  </si>
  <si>
    <t>Crackdown</t>
  </si>
  <si>
    <t>Emergency Response, Small Donors, Friendly</t>
  </si>
  <si>
    <t>Environment, Small Donors, Friendly</t>
  </si>
  <si>
    <t>Human Rights, Small Donors, Friendly</t>
  </si>
  <si>
    <t>Refugess Relief, Small Donors, Friendly</t>
  </si>
  <si>
    <t>Emergency Response, Grants, Friendly</t>
  </si>
  <si>
    <t>Environment, Grants, Friendly</t>
  </si>
  <si>
    <t>Human Rights, Grants, Friendly</t>
  </si>
  <si>
    <t>Refugess Relief, Grants, Friendly</t>
  </si>
  <si>
    <t>Emergency Response, Small Donors, Criticized</t>
  </si>
  <si>
    <t>Environment, Small Donors, Criticized</t>
  </si>
  <si>
    <t>Human Rights, Small Donors, Criticized</t>
  </si>
  <si>
    <t>Refugess Relief, Small Donors, Criticized</t>
  </si>
  <si>
    <t>Emergency Response, Grants, Criticized</t>
  </si>
  <si>
    <t>Environment, Grants, Criticized</t>
  </si>
  <si>
    <t>Human Rights, Grants, Criticized</t>
  </si>
  <si>
    <t>Refugess Relief, Grants, Criticized</t>
  </si>
  <si>
    <t>Emergency Response, Small Donors, Crackdown</t>
  </si>
  <si>
    <t>Environment, Small Donors, Crackdown</t>
  </si>
  <si>
    <t>Human Rights, Small Donors, Crackdown</t>
  </si>
  <si>
    <t>Refugess Relief, Small Donors, Crackdown</t>
  </si>
  <si>
    <t>Emergency Response, Grants, Crackdown</t>
  </si>
  <si>
    <t>Environment, Grants, Crackdown</t>
  </si>
  <si>
    <t>Human Rights, Grants, Crackdown</t>
  </si>
  <si>
    <t>Refugess Relief, Grants, Crackdown</t>
  </si>
  <si>
    <t>Follow national news: Multiple times a day to Never (1 to 5)</t>
  </si>
  <si>
    <t>Follow international news: Always to Never (1 to 3)</t>
  </si>
  <si>
    <t>Medium to follow news: TV (Select all that apply)</t>
  </si>
  <si>
    <t>Medium to follow news: Print (Select all that apply)</t>
  </si>
  <si>
    <t>Medium to follow news: Social media (Select all that apply)</t>
  </si>
  <si>
    <t>Medium to follow news: Radio (Select all that apply)</t>
  </si>
  <si>
    <t>Medium to follow news: Email newsletters (Select all that apply)</t>
  </si>
  <si>
    <t>Medium to follow news: News app (Select all that apply)</t>
  </si>
  <si>
    <t>Follow government and public affairs: Most of the time to Hardly at all (1 to 4)</t>
  </si>
  <si>
    <t>Medium to follow news: Online (excluding social media) (Select all that apply)</t>
  </si>
  <si>
    <t>Donation frequency: Weekly to Never (1 to 7)</t>
  </si>
  <si>
    <t>Donated last year: $1-$49 to $10,000 or more (1 to 7)</t>
  </si>
  <si>
    <t>Importance of trusing charities: Not at all to Essential (1 to 7)</t>
  </si>
  <si>
    <t>Trust in charities: None to Complete (1 to 7)</t>
  </si>
  <si>
    <t>Volunteer frequency: Weekly to Every few years (1 to 6)</t>
  </si>
  <si>
    <t>Liberal to Conservative (1 to 7)</t>
  </si>
  <si>
    <t>Church or religious organization: Member to Not (1 to 3)</t>
  </si>
  <si>
    <t>Sport or recreational organization: Member to Not (1 to 3)</t>
  </si>
  <si>
    <t>Art, music, or educational organization: Member to Not (1 to 3)</t>
  </si>
  <si>
    <t>Labor union: Member to Not (1 to 3)</t>
  </si>
  <si>
    <t>Political party: Member to Not (1 to 3)</t>
  </si>
  <si>
    <t>Environmental organization: Member to Not (1 to 3)</t>
  </si>
  <si>
    <t>Professional association: Member to Not (1 to 3)</t>
  </si>
  <si>
    <t>Humanitarian or charitable organization: Member to Not (1 to 3)</t>
  </si>
  <si>
    <t>Consumer organization: Member to Not (1 to 3)</t>
  </si>
  <si>
    <t>Other organization: Member to Not (1 to 3)</t>
  </si>
  <si>
    <t>History of activism: Extreme to Never (1 to 5)</t>
  </si>
  <si>
    <t>History of family activism: Extreme to Never (1 to 5)</t>
  </si>
  <si>
    <t>Trust in political institutions: None to Complete (1 to 7)</t>
  </si>
  <si>
    <t>Religious and worship service attendance: Multiple times a week to Never (1 to 6)</t>
  </si>
  <si>
    <t>Importance of religion: Extremely to Not at all (1 to 5)</t>
  </si>
  <si>
    <t>People should be more charitable: Agree to Disagree (1 to 7)</t>
  </si>
  <si>
    <t>Education: Less than high school to Doctorate (1 to 7)</t>
  </si>
  <si>
    <t>Income: Less than $10,000 to $300,000 or more (1 to 14)</t>
  </si>
  <si>
    <t>Race/ethnicity: White (Select all that apply)</t>
  </si>
  <si>
    <t>Race/ethnicity: Black or African American (Select all that apply)</t>
  </si>
  <si>
    <t>Race/ethnicity: American Indian or Alaska Native (Select all that apply)</t>
  </si>
  <si>
    <t>Race/ethnicity: Asian (Select all that apply)</t>
  </si>
  <si>
    <t>Race/ethnicity: Native Hawaiian or Pacific Islander (Select all that apply)</t>
  </si>
  <si>
    <t>Race/ethnicity: Other (Select all that apply)</t>
  </si>
  <si>
    <t>Age: Under 18 to 85 or older (1 to 9)</t>
  </si>
  <si>
    <t>Higher Income Male</t>
  </si>
  <si>
    <t>Lower Income Male</t>
  </si>
  <si>
    <t>Higher Income Female</t>
  </si>
  <si>
    <t>Lower Income Female</t>
  </si>
  <si>
    <t>Trusts and Donates</t>
  </si>
  <si>
    <t>Doesn't Trust or Donate</t>
  </si>
  <si>
    <t>Liberal that Reads and Travels</t>
  </si>
  <si>
    <t>Conservative that Reads and Travels</t>
  </si>
  <si>
    <t>Liberal that Doesn't Read or Travel</t>
  </si>
  <si>
    <t>Conservative that Doesn't Read or Travel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</si>
  <si>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</si>
  <si>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</si>
  <si>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</si>
  <si>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</si>
  <si>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</si>
  <si>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</si>
  <si>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</si>
  <si>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</si>
  <si>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</si>
  <si>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</si>
  <si>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</si>
  <si>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</si>
  <si>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</si>
  <si>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</si>
  <si>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</si>
  <si>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</si>
  <si>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</si>
  <si>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</si>
  <si>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</si>
  <si>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</si>
  <si>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</si>
  <si>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</si>
  <si>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</si>
  <si>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</si>
  <si>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</si>
  <si>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</si>
  <si>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 31</t>
  </si>
  <si>
    <t>Persona 32</t>
  </si>
  <si>
    <t>Higher Income Male, Liberal that Reads and Travels, Trusts and Donates</t>
  </si>
  <si>
    <t>Lower Income Male, Liberal that Reads and Travels, Trusts and Donates</t>
  </si>
  <si>
    <t>Higher Income Female, Liberal that Reads and Travels, Trusts and Donates</t>
  </si>
  <si>
    <t>Lower Income Female, Liberal that Reads and Travels, Trusts and Donates</t>
  </si>
  <si>
    <t>Higher Income Male, Conservative that Reads and Travels, Trusts and Donates</t>
  </si>
  <si>
    <t>Lower Income Male, Conservative that Reads and Travels, Trusts and Donates</t>
  </si>
  <si>
    <t>Higher Income Female, Conservative that Reads and Travels, Trusts and Donates</t>
  </si>
  <si>
    <t>Lower Income Female, Conservative that Reads and Travels, Trusts and Donates</t>
  </si>
  <si>
    <t>Higher Income Male, Liberal that Doesn't Read or Travel, Trusts and Donates</t>
  </si>
  <si>
    <t>Lower Income Male, Liberal that Doesn't Read or Travel, Trusts and Donates</t>
  </si>
  <si>
    <t>Higher Income Female, Liberal that Doesn't Read or Travel, Trusts and Donates</t>
  </si>
  <si>
    <t>Lower Income Female, Liberal that Doesn't Read or Travel, Trusts and Donates</t>
  </si>
  <si>
    <t>Higher Income Male, Conservative that Doesn't Read or Travel, Trusts and Donates</t>
  </si>
  <si>
    <t>Lower Income Male, Conservative that Doesn't Read or Travel, Trusts and Donates</t>
  </si>
  <si>
    <t>Higher Income Female, Conservative that Doesn't Read or Travel, Trusts and Donates</t>
  </si>
  <si>
    <t>Lower Income Female, Conservative that Doesn't Read or Travel, Trusts and Donates</t>
  </si>
  <si>
    <t>Higher Income Male, Liberal that Reads and Travels, Doesn't Trust or Donate</t>
  </si>
  <si>
    <t>Lower Income Male, Liberal that Reads and Travels, Doesn't Trust or Donate</t>
  </si>
  <si>
    <t>Higher Income Female, Liberal that Reads and Travels, Doesn't Trust or Donate</t>
  </si>
  <si>
    <t>Lower Income Female, Liberal that Reads and Travels, Doesn't Trust or Donate</t>
  </si>
  <si>
    <t>Higher Income Male, Conservative that Reads and Travels, Doesn't Trust or Donate</t>
  </si>
  <si>
    <t>Lower Income Male, Conservative that Reads and Travels, Doesn't Trust or Donate</t>
  </si>
  <si>
    <t>Higher Income Female, Conservative that Reads and Travels, Doesn't Trust or Donate</t>
  </si>
  <si>
    <t>Lower Income Female, Conservative that Reads and Travels, Doesn't Trust or Donate</t>
  </si>
  <si>
    <t>Higher Income Male, Liberal that Doesn't Read or Travel, Doesn't Trust or Donate</t>
  </si>
  <si>
    <t>Lower Income Male, Liberal that Doesn't Read or Travel, Doesn't Trust or Donate</t>
  </si>
  <si>
    <t>Higher Income Female, Liberal that Doesn't Read or Travel, Doesn't Trust or Donate</t>
  </si>
  <si>
    <t>Lower Income Female, Liberal that Doesn't Read or Travel, Doesn't Trust or Donate</t>
  </si>
  <si>
    <t>Higher Income Male, Conservative that Doesn't Read or Travel, Doesn't Trust or Donate</t>
  </si>
  <si>
    <t>Lower Income Male, Conservative that Doesn't Read or Travel, Doesn't Trust or Donate</t>
  </si>
  <si>
    <t>Higher Income Female, Conservative that Doesn't Read or Travel, Doesn't Trust or Donate</t>
  </si>
  <si>
    <t>Lower Income Female, Conservative that Doesn't Read or Travel, Doesn't Trust or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</si>
</sst>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0" borderId="0" xfId="0" applyFont="1"/>
    <xf numFmtId="0" fontId="0" fillId="2" borderId="3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3" borderId="1" xfId="0" applyFill="1" applyBorder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Results!$P$3</c:f>
              <c:strCache>
                <c:ptCount val="1"/>
                <c:pt idx="0">
                  <c:v>Higher Income Male, Liberal that Reads and Travels, Trusts and Donates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Results!$O$4:$O$27</c:f>
              <c:strCache>
                <c:ptCount val="24"/>
                <c:pt idx="0">
                  <c:v>Emergency Response, Small Donors, Friendly</c:v>
                </c:pt>
                <c:pt idx="1">
                  <c:v>Environment, Small Donors, Friendly</c:v>
                </c:pt>
                <c:pt idx="2">
                  <c:v>Human Rights, Small Donors, Friendly</c:v>
                </c:pt>
                <c:pt idx="3">
                  <c:v>Refugess Relief, Small Donors, Friendly</c:v>
                </c:pt>
                <c:pt idx="4">
                  <c:v>Emergency Response, Grants, Friendly</c:v>
                </c:pt>
                <c:pt idx="5">
                  <c:v>Environment, Grants, Friendly</c:v>
                </c:pt>
                <c:pt idx="6">
                  <c:v>Human Rights, Grants, Friendly</c:v>
                </c:pt>
                <c:pt idx="7">
                  <c:v>Refugess Relief, Grants, Friendly</c:v>
                </c:pt>
                <c:pt idx="8">
                  <c:v>Emergency Response, Small Donors, Criticized</c:v>
                </c:pt>
                <c:pt idx="9">
                  <c:v>Environment, Small Donors, Criticized</c:v>
                </c:pt>
                <c:pt idx="10">
                  <c:v>Human Rights, Small Donors, Criticized</c:v>
                </c:pt>
                <c:pt idx="11">
                  <c:v>Refugess Relief, Small Donors, Criticized</c:v>
                </c:pt>
                <c:pt idx="12">
                  <c:v>Emergency Response, Grants, Criticized</c:v>
                </c:pt>
                <c:pt idx="13">
                  <c:v>Environment, Grants, Criticized</c:v>
                </c:pt>
                <c:pt idx="14">
                  <c:v>Human Rights, Grants, Criticized</c:v>
                </c:pt>
                <c:pt idx="15">
                  <c:v>Refugess Relief, Grants, Criticized</c:v>
                </c:pt>
                <c:pt idx="16">
                  <c:v>Emergency Response, Small Donors, Crackdown</c:v>
                </c:pt>
                <c:pt idx="17">
                  <c:v>Environment, Small Donors, Crackdown</c:v>
                </c:pt>
                <c:pt idx="18">
                  <c:v>Human Rights, Small Donors, Crackdown</c:v>
                </c:pt>
                <c:pt idx="19">
                  <c:v>Refugess Relief, Small Donors, Crackdown</c:v>
                </c:pt>
                <c:pt idx="20">
                  <c:v>Emergency Response, Grants, Crackdown</c:v>
                </c:pt>
                <c:pt idx="21">
                  <c:v>Environment, Grants, Crackdown</c:v>
                </c:pt>
                <c:pt idx="22">
                  <c:v>Human Rights, Grants, Crackdown</c:v>
                </c:pt>
                <c:pt idx="23">
                  <c:v>Refugess Relief, Grants, Crackdown</c:v>
                </c:pt>
              </c:strCache>
            </c:strRef>
          </c:cat>
          <c:val>
            <c:numRef>
              <c:f>Results!$P$4:$P$27</c:f>
              <c:numCache>
                <c:formatCode>General</c:formatCode>
                <c:ptCount val="24"/>
                <c:pt idx="0">
                  <c:v>4.5149457886736875E-2</c:v>
                </c:pt>
                <c:pt idx="1">
                  <c:v>1.2988751562805354E-2</c:v>
                </c:pt>
                <c:pt idx="2">
                  <c:v>0.22747199364549231</c:v>
                </c:pt>
                <c:pt idx="3">
                  <c:v>5.5194323092204942E-2</c:v>
                </c:pt>
                <c:pt idx="4">
                  <c:v>4.4963525804176951E-2</c:v>
                </c:pt>
                <c:pt idx="5">
                  <c:v>1.2935261980848826E-2</c:v>
                </c:pt>
                <c:pt idx="6">
                  <c:v>0.22653523064805692</c:v>
                </c:pt>
                <c:pt idx="7">
                  <c:v>5.4967024783025606E-2</c:v>
                </c:pt>
                <c:pt idx="8">
                  <c:v>1.5045189569812868E-2</c:v>
                </c:pt>
                <c:pt idx="9">
                  <c:v>4.3282519588129066E-3</c:v>
                </c:pt>
                <c:pt idx="10">
                  <c:v>7.5800672397996927E-2</c:v>
                </c:pt>
                <c:pt idx="11">
                  <c:v>1.8392447948830513E-2</c:v>
                </c:pt>
                <c:pt idx="12">
                  <c:v>1.4983231274848579E-2</c:v>
                </c:pt>
                <c:pt idx="13">
                  <c:v>4.3104275831013531E-3</c:v>
                </c:pt>
                <c:pt idx="14">
                  <c:v>7.5488514123278352E-2</c:v>
                </c:pt>
                <c:pt idx="15">
                  <c:v>1.8316705153444576E-2</c:v>
                </c:pt>
                <c:pt idx="16">
                  <c:v>6.1815480902470575E-3</c:v>
                </c:pt>
                <c:pt idx="17">
                  <c:v>1.7783290470324586E-3</c:v>
                </c:pt>
                <c:pt idx="18">
                  <c:v>3.1143874892837837E-2</c:v>
                </c:pt>
                <c:pt idx="19">
                  <c:v>7.556820800794721E-3</c:v>
                </c:pt>
                <c:pt idx="20">
                  <c:v>6.1560915695342893E-3</c:v>
                </c:pt>
                <c:pt idx="21">
                  <c:v>1.7710056274684641E-3</c:v>
                </c:pt>
                <c:pt idx="22">
                  <c:v>3.1015619853046714E-2</c:v>
                </c:pt>
                <c:pt idx="23">
                  <c:v>7.5257007055645926E-3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31-9245-9EE5-BF5C25BDC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3994607"/>
        <c:axId val="1833996239"/>
      </c:barChart>
      <c:catAx>
        <c:axId val="183399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996239"/>
        <c:crosses val="autoZero"/>
        <c:auto val="1"/>
        <c:lblAlgn val="ctr"/>
        <c:lblOffset val="100"/>
        <c:noMultiLvlLbl val="0"/>
      </c:catAx>
      <c:valAx>
        <c:axId val="183399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99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Results!$Q$3</c:f>
              <c:strCache>
                <c:ptCount val="1"/>
                <c:pt idx="0">
                  <c:v>Lower Income Male, Liberal that Reads and Travels, Trusts and Donates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Results!$O$4:$O$27</c:f>
              <c:strCache>
                <c:ptCount val="24"/>
                <c:pt idx="0">
                  <c:v>Emergency Response, Small Donors, Friendly</c:v>
                </c:pt>
                <c:pt idx="1">
                  <c:v>Environment, Small Donors, Friendly</c:v>
                </c:pt>
                <c:pt idx="2">
                  <c:v>Human Rights, Small Donors, Friendly</c:v>
                </c:pt>
                <c:pt idx="3">
                  <c:v>Refugess Relief, Small Donors, Friendly</c:v>
                </c:pt>
                <c:pt idx="4">
                  <c:v>Emergency Response, Grants, Friendly</c:v>
                </c:pt>
                <c:pt idx="5">
                  <c:v>Environment, Grants, Friendly</c:v>
                </c:pt>
                <c:pt idx="6">
                  <c:v>Human Rights, Grants, Friendly</c:v>
                </c:pt>
                <c:pt idx="7">
                  <c:v>Refugess Relief, Grants, Friendly</c:v>
                </c:pt>
                <c:pt idx="8">
                  <c:v>Emergency Response, Small Donors, Criticized</c:v>
                </c:pt>
                <c:pt idx="9">
                  <c:v>Environment, Small Donors, Criticized</c:v>
                </c:pt>
                <c:pt idx="10">
                  <c:v>Human Rights, Small Donors, Criticized</c:v>
                </c:pt>
                <c:pt idx="11">
                  <c:v>Refugess Relief, Small Donors, Criticized</c:v>
                </c:pt>
                <c:pt idx="12">
                  <c:v>Emergency Response, Grants, Criticized</c:v>
                </c:pt>
                <c:pt idx="13">
                  <c:v>Environment, Grants, Criticized</c:v>
                </c:pt>
                <c:pt idx="14">
                  <c:v>Human Rights, Grants, Criticized</c:v>
                </c:pt>
                <c:pt idx="15">
                  <c:v>Refugess Relief, Grants, Criticized</c:v>
                </c:pt>
                <c:pt idx="16">
                  <c:v>Emergency Response, Small Donors, Crackdown</c:v>
                </c:pt>
                <c:pt idx="17">
                  <c:v>Environment, Small Donors, Crackdown</c:v>
                </c:pt>
                <c:pt idx="18">
                  <c:v>Human Rights, Small Donors, Crackdown</c:v>
                </c:pt>
                <c:pt idx="19">
                  <c:v>Refugess Relief, Small Donors, Crackdown</c:v>
                </c:pt>
                <c:pt idx="20">
                  <c:v>Emergency Response, Grants, Crackdown</c:v>
                </c:pt>
                <c:pt idx="21">
                  <c:v>Environment, Grants, Crackdown</c:v>
                </c:pt>
                <c:pt idx="22">
                  <c:v>Human Rights, Grants, Crackdown</c:v>
                </c:pt>
                <c:pt idx="23">
                  <c:v>Refugess Relief, Grants, Crackdown</c:v>
                </c:pt>
              </c:strCache>
            </c:strRef>
          </c:cat>
          <c:val>
            <c:numRef>
              <c:f>Results!$Q$4:$Q$27</c:f>
              <c:numCache>
                <c:formatCode>General</c:formatCode>
                <c:ptCount val="24"/>
                <c:pt idx="0">
                  <c:v>5.4662960990379122E-2</c:v>
                </c:pt>
                <c:pt idx="1">
                  <c:v>2.2656071803650507E-2</c:v>
                </c:pt>
                <c:pt idx="2">
                  <c:v>0.20852716772959698</c:v>
                </c:pt>
                <c:pt idx="3">
                  <c:v>7.172343623263211E-2</c:v>
                </c:pt>
                <c:pt idx="4">
                  <c:v>4.7045772415460242E-2</c:v>
                </c:pt>
                <c:pt idx="5">
                  <c:v>1.9498987588514736E-2</c:v>
                </c:pt>
                <c:pt idx="6">
                  <c:v>0.17946926945969457</c:v>
                </c:pt>
                <c:pt idx="7">
                  <c:v>6.1728900094692479E-2</c:v>
                </c:pt>
                <c:pt idx="8">
                  <c:v>1.4785225771080405E-2</c:v>
                </c:pt>
                <c:pt idx="9">
                  <c:v>6.1280093619834903E-3</c:v>
                </c:pt>
                <c:pt idx="10">
                  <c:v>5.6402382864489981E-2</c:v>
                </c:pt>
                <c:pt idx="11">
                  <c:v>1.9399739395086862E-2</c:v>
                </c:pt>
                <c:pt idx="12">
                  <c:v>1.2724930266032814E-2</c:v>
                </c:pt>
                <c:pt idx="13">
                  <c:v>5.2740819117798304E-3</c:v>
                </c:pt>
                <c:pt idx="14">
                  <c:v>4.8542808875638374E-2</c:v>
                </c:pt>
                <c:pt idx="15">
                  <c:v>1.6696419439501807E-2</c:v>
                </c:pt>
                <c:pt idx="16">
                  <c:v>1.2713136739725411E-2</c:v>
                </c:pt>
                <c:pt idx="17">
                  <c:v>5.2691938674075938E-3</c:v>
                </c:pt>
                <c:pt idx="18">
                  <c:v>4.8497819167911779E-2</c:v>
                </c:pt>
                <c:pt idx="19">
                  <c:v>1.6680945118009858E-2</c:v>
                </c:pt>
                <c:pt idx="20">
                  <c:v>1.0941583238584816E-2</c:v>
                </c:pt>
                <c:pt idx="21">
                  <c:v>4.5349408632039991E-3</c:v>
                </c:pt>
                <c:pt idx="22">
                  <c:v>4.1739732387005082E-2</c:v>
                </c:pt>
                <c:pt idx="23">
                  <c:v>1.4356484417936971E-2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2-6440-AE99-31BC4D6EA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682623"/>
        <c:axId val="1831684255"/>
      </c:barChart>
      <c:catAx>
        <c:axId val="183168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684255"/>
        <c:crosses val="autoZero"/>
        <c:auto val="1"/>
        <c:lblAlgn val="ctr"/>
        <c:lblOffset val="100"/>
        <c:noMultiLvlLbl val="0"/>
      </c:catAx>
      <c:valAx>
        <c:axId val="183168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68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Results!$R$3</c:f>
              <c:strCache>
                <c:ptCount val="1"/>
                <c:pt idx="0">
                  <c:v>Higher Income Female, Liberal that Reads and Travels, Trusts and Donates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Results!$O$4:$O$27</c:f>
              <c:strCache>
                <c:ptCount val="24"/>
                <c:pt idx="0">
                  <c:v>Emergency Response, Small Donors, Friendly</c:v>
                </c:pt>
                <c:pt idx="1">
                  <c:v>Environment, Small Donors, Friendly</c:v>
                </c:pt>
                <c:pt idx="2">
                  <c:v>Human Rights, Small Donors, Friendly</c:v>
                </c:pt>
                <c:pt idx="3">
                  <c:v>Refugess Relief, Small Donors, Friendly</c:v>
                </c:pt>
                <c:pt idx="4">
                  <c:v>Emergency Response, Grants, Friendly</c:v>
                </c:pt>
                <c:pt idx="5">
                  <c:v>Environment, Grants, Friendly</c:v>
                </c:pt>
                <c:pt idx="6">
                  <c:v>Human Rights, Grants, Friendly</c:v>
                </c:pt>
                <c:pt idx="7">
                  <c:v>Refugess Relief, Grants, Friendly</c:v>
                </c:pt>
                <c:pt idx="8">
                  <c:v>Emergency Response, Small Donors, Criticized</c:v>
                </c:pt>
                <c:pt idx="9">
                  <c:v>Environment, Small Donors, Criticized</c:v>
                </c:pt>
                <c:pt idx="10">
                  <c:v>Human Rights, Small Donors, Criticized</c:v>
                </c:pt>
                <c:pt idx="11">
                  <c:v>Refugess Relief, Small Donors, Criticized</c:v>
                </c:pt>
                <c:pt idx="12">
                  <c:v>Emergency Response, Grants, Criticized</c:v>
                </c:pt>
                <c:pt idx="13">
                  <c:v>Environment, Grants, Criticized</c:v>
                </c:pt>
                <c:pt idx="14">
                  <c:v>Human Rights, Grants, Criticized</c:v>
                </c:pt>
                <c:pt idx="15">
                  <c:v>Refugess Relief, Grants, Criticized</c:v>
                </c:pt>
                <c:pt idx="16">
                  <c:v>Emergency Response, Small Donors, Crackdown</c:v>
                </c:pt>
                <c:pt idx="17">
                  <c:v>Environment, Small Donors, Crackdown</c:v>
                </c:pt>
                <c:pt idx="18">
                  <c:v>Human Rights, Small Donors, Crackdown</c:v>
                </c:pt>
                <c:pt idx="19">
                  <c:v>Refugess Relief, Small Donors, Crackdown</c:v>
                </c:pt>
                <c:pt idx="20">
                  <c:v>Emergency Response, Grants, Crackdown</c:v>
                </c:pt>
                <c:pt idx="21">
                  <c:v>Environment, Grants, Crackdown</c:v>
                </c:pt>
                <c:pt idx="22">
                  <c:v>Human Rights, Grants, Crackdown</c:v>
                </c:pt>
                <c:pt idx="23">
                  <c:v>Refugess Relief, Grants, Crackdown</c:v>
                </c:pt>
              </c:strCache>
            </c:strRef>
          </c:cat>
          <c:val>
            <c:numRef>
              <c:f>Results!$R$4:$R$27</c:f>
              <c:numCache>
                <c:formatCode>General</c:formatCode>
                <c:ptCount val="24"/>
                <c:pt idx="0">
                  <c:v>4.7761024712824798E-2</c:v>
                </c:pt>
                <c:pt idx="1">
                  <c:v>1.2996806871730391E-2</c:v>
                </c:pt>
                <c:pt idx="2">
                  <c:v>0.23704778059500115</c:v>
                </c:pt>
                <c:pt idx="3">
                  <c:v>4.8348192208873708E-2</c:v>
                </c:pt>
                <c:pt idx="4">
                  <c:v>4.6329109607025687E-2</c:v>
                </c:pt>
                <c:pt idx="5">
                  <c:v>1.2607151829806902E-2</c:v>
                </c:pt>
                <c:pt idx="6">
                  <c:v>0.22994089166472678</c:v>
                </c:pt>
                <c:pt idx="7">
                  <c:v>4.6898673334891602E-2</c:v>
                </c:pt>
                <c:pt idx="8">
                  <c:v>1.6265329636580981E-2</c:v>
                </c:pt>
                <c:pt idx="9">
                  <c:v>4.4261476646021598E-3</c:v>
                </c:pt>
                <c:pt idx="10">
                  <c:v>8.0728173530211056E-2</c:v>
                </c:pt>
                <c:pt idx="11">
                  <c:v>1.6465293371290317E-2</c:v>
                </c:pt>
                <c:pt idx="12">
                  <c:v>1.5777681573176505E-2</c:v>
                </c:pt>
                <c:pt idx="13">
                  <c:v>4.2934480891732539E-3</c:v>
                </c:pt>
                <c:pt idx="14">
                  <c:v>7.8307875979299377E-2</c:v>
                </c:pt>
                <c:pt idx="15">
                  <c:v>1.597165022938692E-2</c:v>
                </c:pt>
                <c:pt idx="16">
                  <c:v>6.0117002443676798E-3</c:v>
                </c:pt>
                <c:pt idx="17">
                  <c:v>1.6359135407285528E-3</c:v>
                </c:pt>
                <c:pt idx="18">
                  <c:v>2.9837303724078751E-2</c:v>
                </c:pt>
                <c:pt idx="19">
                  <c:v>6.0856072637565277E-3</c:v>
                </c:pt>
                <c:pt idx="20">
                  <c:v>5.8314644884724584E-3</c:v>
                </c:pt>
                <c:pt idx="21">
                  <c:v>1.5868674969127985E-3</c:v>
                </c:pt>
                <c:pt idx="22">
                  <c:v>2.8942756628916617E-2</c:v>
                </c:pt>
                <c:pt idx="23">
                  <c:v>5.9031557141650069E-3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7-C94A-A22E-9FCB0C33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206639"/>
        <c:axId val="1779253343"/>
      </c:barChart>
      <c:catAx>
        <c:axId val="177920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253343"/>
        <c:crosses val="autoZero"/>
        <c:auto val="1"/>
        <c:lblAlgn val="ctr"/>
        <c:lblOffset val="100"/>
        <c:noMultiLvlLbl val="0"/>
      </c:catAx>
      <c:valAx>
        <c:axId val="177925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20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Results!$S$3</c:f>
              <c:strCache>
                <c:ptCount val="1"/>
                <c:pt idx="0">
                  <c:v>Lower Income Female, Liberal that Reads and Travels, Trusts and Donates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Results!$O$4:$O$27</c:f>
              <c:strCache>
                <c:ptCount val="24"/>
                <c:pt idx="0">
                  <c:v>Emergency Response, Small Donors, Friendly</c:v>
                </c:pt>
                <c:pt idx="1">
                  <c:v>Environment, Small Donors, Friendly</c:v>
                </c:pt>
                <c:pt idx="2">
                  <c:v>Human Rights, Small Donors, Friendly</c:v>
                </c:pt>
                <c:pt idx="3">
                  <c:v>Refugess Relief, Small Donors, Friendly</c:v>
                </c:pt>
                <c:pt idx="4">
                  <c:v>Emergency Response, Grants, Friendly</c:v>
                </c:pt>
                <c:pt idx="5">
                  <c:v>Environment, Grants, Friendly</c:v>
                </c:pt>
                <c:pt idx="6">
                  <c:v>Human Rights, Grants, Friendly</c:v>
                </c:pt>
                <c:pt idx="7">
                  <c:v>Refugess Relief, Grants, Friendly</c:v>
                </c:pt>
                <c:pt idx="8">
                  <c:v>Emergency Response, Small Donors, Criticized</c:v>
                </c:pt>
                <c:pt idx="9">
                  <c:v>Environment, Small Donors, Criticized</c:v>
                </c:pt>
                <c:pt idx="10">
                  <c:v>Human Rights, Small Donors, Criticized</c:v>
                </c:pt>
                <c:pt idx="11">
                  <c:v>Refugess Relief, Small Donors, Criticized</c:v>
                </c:pt>
                <c:pt idx="12">
                  <c:v>Emergency Response, Grants, Criticized</c:v>
                </c:pt>
                <c:pt idx="13">
                  <c:v>Environment, Grants, Criticized</c:v>
                </c:pt>
                <c:pt idx="14">
                  <c:v>Human Rights, Grants, Criticized</c:v>
                </c:pt>
                <c:pt idx="15">
                  <c:v>Refugess Relief, Grants, Criticized</c:v>
                </c:pt>
                <c:pt idx="16">
                  <c:v>Emergency Response, Small Donors, Crackdown</c:v>
                </c:pt>
                <c:pt idx="17">
                  <c:v>Environment, Small Donors, Crackdown</c:v>
                </c:pt>
                <c:pt idx="18">
                  <c:v>Human Rights, Small Donors, Crackdown</c:v>
                </c:pt>
                <c:pt idx="19">
                  <c:v>Refugess Relief, Small Donors, Crackdown</c:v>
                </c:pt>
                <c:pt idx="20">
                  <c:v>Emergency Response, Grants, Crackdown</c:v>
                </c:pt>
                <c:pt idx="21">
                  <c:v>Environment, Grants, Crackdown</c:v>
                </c:pt>
                <c:pt idx="22">
                  <c:v>Human Rights, Grants, Crackdown</c:v>
                </c:pt>
                <c:pt idx="23">
                  <c:v>Refugess Relief, Grants, Crackdown</c:v>
                </c:pt>
              </c:strCache>
            </c:strRef>
          </c:cat>
          <c:val>
            <c:numRef>
              <c:f>Results!$S$4:$S$27</c:f>
              <c:numCache>
                <c:formatCode>General</c:formatCode>
                <c:ptCount val="24"/>
                <c:pt idx="0">
                  <c:v>6.6137323051640245E-2</c:v>
                </c:pt>
                <c:pt idx="1">
                  <c:v>4.01863108218731E-2</c:v>
                </c:pt>
                <c:pt idx="2">
                  <c:v>0.17800650989221167</c:v>
                </c:pt>
                <c:pt idx="3">
                  <c:v>7.8225897954936147E-2</c:v>
                </c:pt>
                <c:pt idx="4">
                  <c:v>4.6536114519060277E-2</c:v>
                </c:pt>
                <c:pt idx="5">
                  <c:v>2.8276239137242455E-2</c:v>
                </c:pt>
                <c:pt idx="6">
                  <c:v>0.12525047805479264</c:v>
                </c:pt>
                <c:pt idx="7">
                  <c:v>5.5041982009838078E-2</c:v>
                </c:pt>
                <c:pt idx="8">
                  <c:v>1.4232891857710671E-2</c:v>
                </c:pt>
                <c:pt idx="9">
                  <c:v>8.6481791172810796E-3</c:v>
                </c:pt>
                <c:pt idx="10">
                  <c:v>3.830737756480028E-2</c:v>
                </c:pt>
                <c:pt idx="11">
                  <c:v>1.6834378754573793E-2</c:v>
                </c:pt>
                <c:pt idx="12">
                  <c:v>1.0014670308180816E-2</c:v>
                </c:pt>
                <c:pt idx="13">
                  <c:v>6.0851064907616768E-3</c:v>
                </c:pt>
                <c:pt idx="14">
                  <c:v>2.6954167889264375E-2</c:v>
                </c:pt>
                <c:pt idx="15">
                  <c:v>1.1845150989380004E-2</c:v>
                </c:pt>
                <c:pt idx="16">
                  <c:v>2.6706868685910407E-2</c:v>
                </c:pt>
                <c:pt idx="17">
                  <c:v>1.622760759840473E-2</c:v>
                </c:pt>
                <c:pt idx="18">
                  <c:v>7.1880691046666209E-2</c:v>
                </c:pt>
                <c:pt idx="19">
                  <c:v>3.1588348123625695E-2</c:v>
                </c:pt>
                <c:pt idx="20">
                  <c:v>1.8791717630340481E-2</c:v>
                </c:pt>
                <c:pt idx="21">
                  <c:v>1.1418209427377276E-2</c:v>
                </c:pt>
                <c:pt idx="22">
                  <c:v>5.057731271713288E-2</c:v>
                </c:pt>
                <c:pt idx="23">
                  <c:v>2.2226466356994955E-2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3-4A43-8997-A827A12CB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3323935"/>
        <c:axId val="1830019119"/>
      </c:barChart>
      <c:catAx>
        <c:axId val="175332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019119"/>
        <c:crosses val="autoZero"/>
        <c:auto val="1"/>
        <c:lblAlgn val="ctr"/>
        <c:lblOffset val="100"/>
        <c:noMultiLvlLbl val="0"/>
      </c:catAx>
      <c:valAx>
        <c:axId val="183001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2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12700</xdr:rowOff>
    </xdr:from>
    <xdr:to>
      <xdr:col>6</xdr:col>
      <xdr:colOff>463550</xdr:colOff>
      <xdr:row>14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7C475D-F15D-7249-8AD8-04F183920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552450</xdr:colOff>
      <xdr:row>1</xdr:row>
      <xdr:rowOff>12700</xdr:rowOff>
    </xdr:from>
    <xdr:to>
      <xdr:col>12</xdr:col>
      <xdr:colOff>171450</xdr:colOff>
      <xdr:row>14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623CE9-585A-B648-A118-B51EDEAC7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14</xdr:row>
      <xdr:rowOff>190500</xdr:rowOff>
    </xdr:from>
    <xdr:to>
      <xdr:col>6</xdr:col>
      <xdr:colOff>463550</xdr:colOff>
      <xdr:row>28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7C258C-22DA-244F-A6E0-267D5E4EE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552450</xdr:colOff>
      <xdr:row>14</xdr:row>
      <xdr:rowOff>190500</xdr:rowOff>
    </xdr:from>
    <xdr:to>
      <xdr:col>12</xdr:col>
      <xdr:colOff>171450</xdr:colOff>
      <xdr:row>28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EBF789-2913-4D40-8D27-14B9BAC4E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D226-A2D7-0F46-8FEB-BDD432F7A87E}">
  <dimension ref="B2:AU29"/>
  <sheetViews>
    <sheetView tabSelected="1" workbookViewId="0"/>
  </sheetViews>
  <sheetFormatPr baseColWidth="10" defaultRowHeight="16" x14ac:dyDescent="0.2"/>
  <cols>
    <col min="15" max="15" width="20.83203125" customWidth="1"/>
    <col min="16" max="16" width="12.1640625" bestFit="1" customWidth="1"/>
  </cols>
  <sheetData>
    <row r="2" spans="2:47" x14ac:dyDescent="0.2">
      <c r="B2" s="1"/>
      <c r="P2" t="s">
        <v>2</v>
      </c>
      <c r="Q2" t="s">
        <v>3</v>
      </c>
      <c r="R2" t="s">
        <v>4</v>
      </c>
      <c r="S2" t="s">
        <v>94</v>
      </c>
      <c r="T2" t="s">
        <v>191</v>
      </c>
      <c r="U2" t="s">
        <v>192</v>
      </c>
      <c r="V2" t="s">
        <v>193</v>
      </c>
      <c r="W2" t="s">
        <v>194</v>
      </c>
      <c r="X2" t="s">
        <v>195</v>
      </c>
      <c r="Y2" t="s">
        <v>196</v>
      </c>
      <c r="Z2" t="s">
        <v>197</v>
      </c>
      <c r="AA2" t="s">
        <v>198</v>
      </c>
      <c r="AB2" t="s">
        <v>199</v>
      </c>
      <c r="AC2" t="s">
        <v>200</v>
      </c>
      <c r="AD2" t="s">
        <v>201</v>
      </c>
      <c r="AE2" t="s">
        <v>202</v>
      </c>
      <c r="AF2" t="s">
        <v>203</v>
      </c>
      <c r="AG2" t="s">
        <v>204</v>
      </c>
      <c r="AH2" t="s">
        <v>205</v>
      </c>
      <c r="AI2" t="s">
        <v>206</v>
      </c>
      <c r="AJ2" t="s">
        <v>207</v>
      </c>
      <c r="AK2" t="s">
        <v>208</v>
      </c>
      <c r="AL2" t="s">
        <v>209</v>
      </c>
      <c r="AM2" t="s">
        <v>210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</row>
    <row r="3" spans="2:47" x14ac:dyDescent="0.2">
      <c r="P3" t="s">
        <v>219</v>
      </c>
      <c r="Q3" t="s">
        <v>220</v>
      </c>
      <c r="R3" t="s">
        <v>221</v>
      </c>
      <c r="S3" t="s">
        <v>222</v>
      </c>
      <c r="T3" t="s">
        <v>223</v>
      </c>
      <c r="U3" t="s">
        <v>224</v>
      </c>
      <c r="V3" t="s">
        <v>225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231</v>
      </c>
      <c r="AC3" t="s">
        <v>232</v>
      </c>
      <c r="AD3" t="s">
        <v>233</v>
      </c>
      <c r="AE3" t="s">
        <v>234</v>
      </c>
      <c r="AF3" t="s">
        <v>235</v>
      </c>
      <c r="AG3" t="s">
        <v>236</v>
      </c>
      <c r="AH3" t="s">
        <v>237</v>
      </c>
      <c r="AI3" t="s">
        <v>238</v>
      </c>
      <c r="AJ3" t="s">
        <v>239</v>
      </c>
      <c r="AK3" t="s">
        <v>240</v>
      </c>
      <c r="AL3" t="s">
        <v>241</v>
      </c>
      <c r="AM3" t="s">
        <v>242</v>
      </c>
      <c r="AN3" t="s">
        <v>243</v>
      </c>
      <c r="AO3" t="s">
        <v>244</v>
      </c>
      <c r="AP3" t="s">
        <v>245</v>
      </c>
      <c r="AQ3" t="s">
        <v>246</v>
      </c>
      <c r="AR3" t="s">
        <v>247</v>
      </c>
      <c r="AS3" t="s">
        <v>248</v>
      </c>
      <c r="AT3" t="s">
        <v>249</v>
      </c>
      <c r="AU3" t="s">
        <v>250</v>
      </c>
    </row>
    <row r="4" spans="2:47" x14ac:dyDescent="0.2">
      <c r="N4" t="s">
        <v>82</v>
      </c>
      <c r="O4" t="s">
        <v>116</v>
      </c>
      <c r="P4">
        <f>Compute!C20/SUM(Compute!C$20:C$43)</f>
        <v>4.5149457886736875E-2</v>
      </c>
      <c r="Q4">
        <f>Compute!D20/SUM(Compute!D$20:D$43)</f>
        <v>5.4662960990379122E-2</v>
      </c>
      <c r="R4">
        <f>Compute!E20/SUM(Compute!E$20:E$43)</f>
        <v>4.7761024712824798E-2</v>
      </c>
      <c r="S4">
        <f>Compute!F20/SUM(Compute!F$20:F$43)</f>
        <v>6.6137323051640245E-2</v>
      </c>
      <c r="T4">
        <f>Compute!G20/SUM(Compute!G$20:G$43)</f>
        <v>5.8755279753906334E-2</v>
      </c>
      <c r="U4">
        <f>Compute!H20/SUM(Compute!H$20:H$43)</f>
        <v>6.9612236889551413E-2</v>
      </c>
      <c r="V4">
        <f>Compute!I20/SUM(Compute!I$20:I$43)</f>
        <v>6.2108411200382282E-2</v>
      </c>
      <c r="W4">
        <f>Compute!J20/SUM(Compute!J$20:J$43)</f>
        <v>8.1405567094039746E-2</v>
      </c>
      <c r="X4">
        <f>Compute!K20/SUM(Compute!K$20:K$43)</f>
        <v>5.2707049047033723E-2</v>
      </c>
      <c r="Y4">
        <f>Compute!L20/SUM(Compute!L$20:L$43)</f>
        <v>6.3237526524771687E-2</v>
      </c>
      <c r="Z4">
        <f>Compute!M20/SUM(Compute!M$20:M$43)</f>
        <v>5.6294375392486516E-2</v>
      </c>
      <c r="AA4">
        <f>Compute!N20/SUM(Compute!N$20:N$43)</f>
        <v>7.7096083892332273E-2</v>
      </c>
      <c r="AB4">
        <f>Compute!O20/SUM(Compute!O$20:O$43)</f>
        <v>6.7639420275530673E-2</v>
      </c>
      <c r="AC4">
        <f>Compute!P20/SUM(Compute!P$20:P$43)</f>
        <v>8.0060103283902617E-2</v>
      </c>
      <c r="AD4">
        <f>Compute!Q20/SUM(Compute!Q$20:Q$43)</f>
        <v>7.2014855952567444E-2</v>
      </c>
      <c r="AE4">
        <f>Compute!R20/SUM(Compute!R$20:R$43)</f>
        <v>9.5341721278221589E-2</v>
      </c>
      <c r="AF4">
        <f>Compute!S20/SUM(Compute!S$20:S$43)</f>
        <v>2.5216272916760039E-3</v>
      </c>
      <c r="AG4">
        <f>Compute!T20/SUM(Compute!T$20:T$43)</f>
        <v>2.4234994754606725E-3</v>
      </c>
      <c r="AH4">
        <f>Compute!U20/SUM(Compute!U$20:U$43)</f>
        <v>2.8494287052615859E-3</v>
      </c>
      <c r="AI4">
        <f>Compute!V20/SUM(Compute!V$20:V$43)</f>
        <v>2.2195309566455249E-3</v>
      </c>
      <c r="AJ4">
        <f>Compute!W20/SUM(Compute!W$20:W$43)</f>
        <v>2.8562973688415396E-3</v>
      </c>
      <c r="AK4">
        <f>Compute!X20/SUM(Compute!X$20:X$43)</f>
        <v>2.6693881052976538E-3</v>
      </c>
      <c r="AL4">
        <f>Compute!Y20/SUM(Compute!Y$20:Y$43)</f>
        <v>3.2124680349541247E-3</v>
      </c>
      <c r="AM4">
        <f>Compute!Z20/SUM(Compute!Z$20:Z$43)</f>
        <v>2.3618235562895894E-3</v>
      </c>
      <c r="AN4">
        <f>Compute!AA20/SUM(Compute!AA$20:AA$43)</f>
        <v>2.2923271360753891E-3</v>
      </c>
      <c r="AO4">
        <f>Compute!AB20/SUM(Compute!AB$20:AB$43)</f>
        <v>2.4469632868129652E-3</v>
      </c>
      <c r="AP4">
        <f>Compute!AC20/SUM(Compute!AC$20:AC$43)</f>
        <v>2.5837668531615682E-3</v>
      </c>
      <c r="AQ4">
        <f>Compute!AD20/SUM(Compute!AD$20:AD$43)</f>
        <v>2.5676221658923648E-3</v>
      </c>
      <c r="AR4">
        <f>Compute!AE20/SUM(Compute!AE$20:AE$43)</f>
        <v>2.6420090597614057E-3</v>
      </c>
      <c r="AS4">
        <f>Compute!AF20/SUM(Compute!AF$20:AF$43)</f>
        <v>2.7660310295955365E-3</v>
      </c>
      <c r="AT4">
        <f>Compute!AG20/SUM(Compute!AG$20:AG$43)</f>
        <v>2.9555709932522238E-3</v>
      </c>
      <c r="AU4">
        <f>Compute!AH20/SUM(Compute!AH$20:AH$43)</f>
        <v>2.8068732404427786E-3</v>
      </c>
    </row>
    <row r="5" spans="2:47" x14ac:dyDescent="0.2">
      <c r="N5" t="s">
        <v>83</v>
      </c>
      <c r="O5" t="s">
        <v>117</v>
      </c>
      <c r="P5">
        <f>Compute!C21/SUM(Compute!C$20:C$43)</f>
        <v>1.2988751562805354E-2</v>
      </c>
      <c r="Q5">
        <f>Compute!D21/SUM(Compute!D$20:D$43)</f>
        <v>2.2656071803650507E-2</v>
      </c>
      <c r="R5">
        <f>Compute!E21/SUM(Compute!E$20:E$43)</f>
        <v>1.2996806871730391E-2</v>
      </c>
      <c r="S5">
        <f>Compute!F21/SUM(Compute!F$20:F$43)</f>
        <v>4.01863108218731E-2</v>
      </c>
      <c r="T5">
        <f>Compute!G21/SUM(Compute!G$20:G$43)</f>
        <v>1.2111445654592054E-2</v>
      </c>
      <c r="U5">
        <f>Compute!H21/SUM(Compute!H$20:H$43)</f>
        <v>2.0673369419642717E-2</v>
      </c>
      <c r="V5">
        <f>Compute!I21/SUM(Compute!I$20:I$43)</f>
        <v>1.211009821933927E-2</v>
      </c>
      <c r="W5">
        <f>Compute!J21/SUM(Compute!J$20:J$43)</f>
        <v>3.5442132821332795E-2</v>
      </c>
      <c r="X5">
        <f>Compute!K21/SUM(Compute!K$20:K$43)</f>
        <v>1.8040706300282629E-2</v>
      </c>
      <c r="Y5">
        <f>Compute!L21/SUM(Compute!L$20:L$43)</f>
        <v>3.118432146235919E-2</v>
      </c>
      <c r="Z5">
        <f>Compute!M21/SUM(Compute!M$20:M$43)</f>
        <v>1.822627836949689E-2</v>
      </c>
      <c r="AA5">
        <f>Compute!N21/SUM(Compute!N$20:N$43)</f>
        <v>5.5735744870665599E-2</v>
      </c>
      <c r="AB5">
        <f>Compute!O21/SUM(Compute!O$20:O$43)</f>
        <v>1.6588951126963042E-2</v>
      </c>
      <c r="AC5">
        <f>Compute!P21/SUM(Compute!P$20:P$43)</f>
        <v>2.8288621606823525E-2</v>
      </c>
      <c r="AD5">
        <f>Compute!Q21/SUM(Compute!Q$20:Q$43)</f>
        <v>1.6706647401459118E-2</v>
      </c>
      <c r="AE5">
        <f>Compute!R21/SUM(Compute!R$20:R$43)</f>
        <v>4.9387687974698675E-2</v>
      </c>
      <c r="AF5">
        <f>Compute!S21/SUM(Compute!S$20:S$43)</f>
        <v>6.2336346472808256E-4</v>
      </c>
      <c r="AG5">
        <f>Compute!T21/SUM(Compute!T$20:T$43)</f>
        <v>8.6313746544890136E-4</v>
      </c>
      <c r="AH5">
        <f>Compute!U21/SUM(Compute!U$20:U$43)</f>
        <v>6.6629476807511653E-4</v>
      </c>
      <c r="AI5">
        <f>Compute!V21/SUM(Compute!V$20:V$43)</f>
        <v>1.1588795829048388E-3</v>
      </c>
      <c r="AJ5">
        <f>Compute!W21/SUM(Compute!W$20:W$43)</f>
        <v>5.059389145388387E-4</v>
      </c>
      <c r="AK5">
        <f>Compute!X21/SUM(Compute!X$20:X$43)</f>
        <v>6.8121307529276254E-4</v>
      </c>
      <c r="AL5">
        <f>Compute!Y21/SUM(Compute!Y$20:Y$43)</f>
        <v>5.3824702657263369E-4</v>
      </c>
      <c r="AM5">
        <f>Compute!Z21/SUM(Compute!Z$20:Z$43)</f>
        <v>8.8360623364519336E-4</v>
      </c>
      <c r="AN5">
        <f>Compute!AA21/SUM(Compute!AA$20:AA$43)</f>
        <v>6.7422834818926759E-4</v>
      </c>
      <c r="AO5">
        <f>Compute!AB21/SUM(Compute!AB$20:AB$43)</f>
        <v>1.036894225900985E-3</v>
      </c>
      <c r="AP5">
        <f>Compute!AC21/SUM(Compute!AC$20:AC$43)</f>
        <v>7.1883943644817164E-4</v>
      </c>
      <c r="AQ5">
        <f>Compute!AD21/SUM(Compute!AD$20:AD$43)</f>
        <v>1.5950642660639374E-3</v>
      </c>
      <c r="AR5">
        <f>Compute!AE21/SUM(Compute!AE$20:AE$43)</f>
        <v>5.5679962229730783E-4</v>
      </c>
      <c r="AS5">
        <f>Compute!AF21/SUM(Compute!AF$20:AF$43)</f>
        <v>8.3984330931409111E-4</v>
      </c>
      <c r="AT5">
        <f>Compute!AG21/SUM(Compute!AG$20:AG$43)</f>
        <v>5.8918839561547792E-4</v>
      </c>
      <c r="AU5">
        <f>Compute!AH21/SUM(Compute!AH$20:AH$43)</f>
        <v>1.2494074349181361E-3</v>
      </c>
    </row>
    <row r="6" spans="2:47" x14ac:dyDescent="0.2">
      <c r="N6" t="s">
        <v>84</v>
      </c>
      <c r="O6" t="s">
        <v>118</v>
      </c>
      <c r="P6">
        <f>Compute!C22/SUM(Compute!C$20:C$43)</f>
        <v>0.22747199364549231</v>
      </c>
      <c r="Q6">
        <f>Compute!D22/SUM(Compute!D$20:D$43)</f>
        <v>0.20852716772959698</v>
      </c>
      <c r="R6">
        <f>Compute!E22/SUM(Compute!E$20:E$43)</f>
        <v>0.23704778059500115</v>
      </c>
      <c r="S6">
        <f>Compute!F22/SUM(Compute!F$20:F$43)</f>
        <v>0.17800650989221167</v>
      </c>
      <c r="T6">
        <f>Compute!G22/SUM(Compute!G$20:G$43)</f>
        <v>0.20670032152531337</v>
      </c>
      <c r="U6">
        <f>Compute!H22/SUM(Compute!H$20:H$43)</f>
        <v>0.18542741371461915</v>
      </c>
      <c r="V6">
        <f>Compute!I22/SUM(Compute!I$20:I$43)</f>
        <v>0.21524423931261993</v>
      </c>
      <c r="W6">
        <f>Compute!J22/SUM(Compute!J$20:J$43)</f>
        <v>0.15298971604407494</v>
      </c>
      <c r="X6">
        <f>Compute!K22/SUM(Compute!K$20:K$43)</f>
        <v>0.1506457610920757</v>
      </c>
      <c r="Y6">
        <f>Compute!L22/SUM(Compute!L$20:L$43)</f>
        <v>0.13685390262078256</v>
      </c>
      <c r="Z6">
        <f>Compute!M22/SUM(Compute!M$20:M$43)</f>
        <v>0.15850394749357907</v>
      </c>
      <c r="AA6">
        <f>Compute!N22/SUM(Compute!N$20:N$43)</f>
        <v>0.11771570596245286</v>
      </c>
      <c r="AB6">
        <f>Compute!O22/SUM(Compute!O$20:O$43)</f>
        <v>0.13499166399298082</v>
      </c>
      <c r="AC6">
        <f>Compute!P22/SUM(Compute!P$20:P$43)</f>
        <v>0.12098104121254115</v>
      </c>
      <c r="AD6">
        <f>Compute!Q22/SUM(Compute!Q$20:Q$43)</f>
        <v>0.14158460516460727</v>
      </c>
      <c r="AE6">
        <f>Compute!R22/SUM(Compute!R$20:R$43)</f>
        <v>0.10164919441642807</v>
      </c>
      <c r="AF6">
        <f>Compute!S22/SUM(Compute!S$20:S$43)</f>
        <v>2.7280395446715078E-3</v>
      </c>
      <c r="AG6">
        <f>Compute!T22/SUM(Compute!T$20:T$43)</f>
        <v>1.9852115489048493E-3</v>
      </c>
      <c r="AH6">
        <f>Compute!U22/SUM(Compute!U$20:U$43)</f>
        <v>3.0367876453580777E-3</v>
      </c>
      <c r="AI6">
        <f>Compute!V22/SUM(Compute!V$20:V$43)</f>
        <v>1.2827583507997854E-3</v>
      </c>
      <c r="AJ6">
        <f>Compute!W22/SUM(Compute!W$20:W$43)</f>
        <v>2.1577048853383182E-3</v>
      </c>
      <c r="AK6">
        <f>Compute!X22/SUM(Compute!X$20:X$43)</f>
        <v>1.5268432159597635E-3</v>
      </c>
      <c r="AL6">
        <f>Compute!Y22/SUM(Compute!Y$20:Y$43)</f>
        <v>2.3906406708689978E-3</v>
      </c>
      <c r="AM6">
        <f>Compute!Z22/SUM(Compute!Z$20:Z$43)</f>
        <v>9.5312520327936251E-4</v>
      </c>
      <c r="AN6">
        <f>Compute!AA22/SUM(Compute!AA$20:AA$43)</f>
        <v>1.4068868845775121E-3</v>
      </c>
      <c r="AO6">
        <f>Compute!AB22/SUM(Compute!AB$20:AB$43)</f>
        <v>1.1371143408687237E-3</v>
      </c>
      <c r="AP6">
        <f>Compute!AC22/SUM(Compute!AC$20:AC$43)</f>
        <v>1.5621501381542972E-3</v>
      </c>
      <c r="AQ6">
        <f>Compute!AD22/SUM(Compute!AD$20:AD$43)</f>
        <v>8.4183616797097957E-4</v>
      </c>
      <c r="AR6">
        <f>Compute!AE22/SUM(Compute!AE$20:AE$43)</f>
        <v>1.1322328416505697E-3</v>
      </c>
      <c r="AS6">
        <f>Compute!AF22/SUM(Compute!AF$20:AF$43)</f>
        <v>8.9753747530048919E-4</v>
      </c>
      <c r="AT6">
        <f>Compute!AG22/SUM(Compute!AG$20:AG$43)</f>
        <v>1.2477561084265026E-3</v>
      </c>
      <c r="AU6">
        <f>Compute!AH22/SUM(Compute!AH$20:AH$43)</f>
        <v>6.4259615750554273E-4</v>
      </c>
    </row>
    <row r="7" spans="2:47" x14ac:dyDescent="0.2">
      <c r="N7" t="s">
        <v>85</v>
      </c>
      <c r="O7" t="s">
        <v>119</v>
      </c>
      <c r="P7">
        <f>Compute!C23/SUM(Compute!C$20:C$43)</f>
        <v>5.5194323092204942E-2</v>
      </c>
      <c r="Q7">
        <f>Compute!D23/SUM(Compute!D$20:D$43)</f>
        <v>7.172343623263211E-2</v>
      </c>
      <c r="R7">
        <f>Compute!E23/SUM(Compute!E$20:E$43)</f>
        <v>4.8348192208873708E-2</v>
      </c>
      <c r="S7">
        <f>Compute!F23/SUM(Compute!F$20:F$43)</f>
        <v>7.8225897954936147E-2</v>
      </c>
      <c r="T7">
        <f>Compute!G23/SUM(Compute!G$20:G$43)</f>
        <v>5.0761466747993055E-2</v>
      </c>
      <c r="U7">
        <f>Compute!H23/SUM(Compute!H$20:H$43)</f>
        <v>6.4550396962239423E-2</v>
      </c>
      <c r="V7">
        <f>Compute!I23/SUM(Compute!I$20:I$43)</f>
        <v>4.4432670523611766E-2</v>
      </c>
      <c r="W7">
        <f>Compute!J23/SUM(Compute!J$20:J$43)</f>
        <v>6.8046131989465672E-2</v>
      </c>
      <c r="X7">
        <f>Compute!K23/SUM(Compute!K$20:K$43)</f>
        <v>6.8128374101283001E-2</v>
      </c>
      <c r="Y7">
        <f>Compute!L23/SUM(Compute!L$20:L$43)</f>
        <v>8.773245075621916E-2</v>
      </c>
      <c r="Z7">
        <f>Compute!M23/SUM(Compute!M$20:M$43)</f>
        <v>6.0254440793348754E-2</v>
      </c>
      <c r="AA7">
        <f>Compute!N23/SUM(Compute!N$20:N$43)</f>
        <v>9.6417022230797289E-2</v>
      </c>
      <c r="AB7">
        <f>Compute!O23/SUM(Compute!O$20:O$43)</f>
        <v>6.1788064634717969E-2</v>
      </c>
      <c r="AC7">
        <f>Compute!P23/SUM(Compute!P$20:P$43)</f>
        <v>7.8495891353201383E-2</v>
      </c>
      <c r="AD7">
        <f>Compute!Q23/SUM(Compute!Q$20:Q$43)</f>
        <v>5.4474285719462605E-2</v>
      </c>
      <c r="AE7">
        <f>Compute!R23/SUM(Compute!R$20:R$43)</f>
        <v>8.4265495117193001E-2</v>
      </c>
      <c r="AF7">
        <f>Compute!S23/SUM(Compute!S$20:S$43)</f>
        <v>5.4878978940848594E-3</v>
      </c>
      <c r="AG7">
        <f>Compute!T23/SUM(Compute!T$20:T$43)</f>
        <v>5.6610125823436108E-3</v>
      </c>
      <c r="AH7">
        <f>Compute!U23/SUM(Compute!U$20:U$43)</f>
        <v>5.1350852020132535E-3</v>
      </c>
      <c r="AI7">
        <f>Compute!V23/SUM(Compute!V$20:V$43)</f>
        <v>4.673566277894693E-3</v>
      </c>
      <c r="AJ7">
        <f>Compute!W23/SUM(Compute!W$20:W$43)</f>
        <v>4.3931288239626321E-3</v>
      </c>
      <c r="AK7">
        <f>Compute!X23/SUM(Compute!X$20:X$43)</f>
        <v>4.406647421016506E-3</v>
      </c>
      <c r="AL7">
        <f>Compute!Y23/SUM(Compute!Y$20:Y$43)</f>
        <v>4.0914200248920582E-3</v>
      </c>
      <c r="AM7">
        <f>Compute!Z23/SUM(Compute!Z$20:Z$43)</f>
        <v>3.5146334804612581E-3</v>
      </c>
      <c r="AN7">
        <f>Compute!AA23/SUM(Compute!AA$20:AA$43)</f>
        <v>5.2749600295011363E-3</v>
      </c>
      <c r="AO7">
        <f>Compute!AB23/SUM(Compute!AB$20:AB$43)</f>
        <v>6.0436053218250064E-3</v>
      </c>
      <c r="AP7">
        <f>Compute!AC23/SUM(Compute!AC$20:AC$43)</f>
        <v>4.9233491139061255E-3</v>
      </c>
      <c r="AQ7">
        <f>Compute!AD23/SUM(Compute!AD$20:AD$43)</f>
        <v>5.7165731738363125E-3</v>
      </c>
      <c r="AR7">
        <f>Compute!AE23/SUM(Compute!AE$20:AE$43)</f>
        <v>4.2965737701308676E-3</v>
      </c>
      <c r="AS7">
        <f>Compute!AF23/SUM(Compute!AF$20:AF$43)</f>
        <v>4.8280424723103543E-3</v>
      </c>
      <c r="AT7">
        <f>Compute!AG23/SUM(Compute!AG$20:AG$43)</f>
        <v>3.9801010504392281E-3</v>
      </c>
      <c r="AU7">
        <f>Compute!AH23/SUM(Compute!AH$20:AH$43)</f>
        <v>4.416445174999185E-3</v>
      </c>
    </row>
    <row r="8" spans="2:47" x14ac:dyDescent="0.2">
      <c r="N8" t="s">
        <v>86</v>
      </c>
      <c r="O8" t="s">
        <v>120</v>
      </c>
      <c r="P8">
        <f>Compute!C24/SUM(Compute!C$20:C$43)</f>
        <v>4.4963525804176951E-2</v>
      </c>
      <c r="Q8">
        <f>Compute!D24/SUM(Compute!D$20:D$43)</f>
        <v>4.7045772415460242E-2</v>
      </c>
      <c r="R8">
        <f>Compute!E24/SUM(Compute!E$20:E$43)</f>
        <v>4.6329109607025687E-2</v>
      </c>
      <c r="S8">
        <f>Compute!F24/SUM(Compute!F$20:F$43)</f>
        <v>4.6536114519060277E-2</v>
      </c>
      <c r="T8">
        <f>Compute!G24/SUM(Compute!G$20:G$43)</f>
        <v>5.7320265047921468E-2</v>
      </c>
      <c r="U8">
        <f>Compute!H24/SUM(Compute!H$20:H$43)</f>
        <v>5.8690324722051559E-2</v>
      </c>
      <c r="V8">
        <f>Compute!I24/SUM(Compute!I$20:I$43)</f>
        <v>5.9017962192089574E-2</v>
      </c>
      <c r="W8">
        <f>Compute!J24/SUM(Compute!J$20:J$43)</f>
        <v>5.6111397531369268E-2</v>
      </c>
      <c r="X8">
        <f>Compute!K24/SUM(Compute!K$20:K$43)</f>
        <v>6.9389452569321899E-2</v>
      </c>
      <c r="Y8">
        <f>Compute!L24/SUM(Compute!L$20:L$43)</f>
        <v>7.1948089401972851E-2</v>
      </c>
      <c r="Z8">
        <f>Compute!M24/SUM(Compute!M$20:M$43)</f>
        <v>7.218754346877608E-2</v>
      </c>
      <c r="AA8">
        <f>Compute!N24/SUM(Compute!N$20:N$43)</f>
        <v>7.1712153772795967E-2</v>
      </c>
      <c r="AB8">
        <f>Compute!O24/SUM(Compute!O$20:O$43)</f>
        <v>8.7232457752346698E-2</v>
      </c>
      <c r="AC8">
        <f>Compute!P24/SUM(Compute!P$20:P$43)</f>
        <v>8.9230640349832038E-2</v>
      </c>
      <c r="AD8">
        <f>Compute!Q24/SUM(Compute!Q$20:Q$43)</f>
        <v>9.0463383497762367E-2</v>
      </c>
      <c r="AE8">
        <f>Compute!R24/SUM(Compute!R$20:R$43)</f>
        <v>8.6875418243532745E-2</v>
      </c>
      <c r="AF8">
        <f>Compute!S24/SUM(Compute!S$20:S$43)</f>
        <v>3.0321262223715066E-3</v>
      </c>
      <c r="AG8">
        <f>Compute!T24/SUM(Compute!T$20:T$43)</f>
        <v>2.5184245347114696E-3</v>
      </c>
      <c r="AH8">
        <f>Compute!U24/SUM(Compute!U$20:U$43)</f>
        <v>3.3373109534360424E-3</v>
      </c>
      <c r="AI8">
        <f>Compute!V24/SUM(Compute!V$20:V$43)</f>
        <v>1.8856595057135227E-3</v>
      </c>
      <c r="AJ8">
        <f>Compute!W24/SUM(Compute!W$20:W$43)</f>
        <v>3.3645212253585032E-3</v>
      </c>
      <c r="AK8">
        <f>Compute!X24/SUM(Compute!X$20:X$43)</f>
        <v>2.7173851957838463E-3</v>
      </c>
      <c r="AL8">
        <f>Compute!Y24/SUM(Compute!Y$20:Y$43)</f>
        <v>3.6857949130739164E-3</v>
      </c>
      <c r="AM8">
        <f>Compute!Z24/SUM(Compute!Z$20:Z$43)</f>
        <v>1.9656355155122547E-3</v>
      </c>
      <c r="AN8">
        <f>Compute!AA24/SUM(Compute!AA$20:AA$43)</f>
        <v>3.6438451788832495E-3</v>
      </c>
      <c r="AO8">
        <f>Compute!AB24/SUM(Compute!AB$20:AB$43)</f>
        <v>3.3614790246404135E-3</v>
      </c>
      <c r="AP8">
        <f>Compute!AC24/SUM(Compute!AC$20:AC$43)</f>
        <v>4.0004527184272195E-3</v>
      </c>
      <c r="AQ8">
        <f>Compute!AD24/SUM(Compute!AD$20:AD$43)</f>
        <v>2.8837003154112552E-3</v>
      </c>
      <c r="AR8">
        <f>Compute!AE24/SUM(Compute!AE$20:AE$43)</f>
        <v>4.1140644954984667E-3</v>
      </c>
      <c r="AS8">
        <f>Compute!AF24/SUM(Compute!AF$20:AF$43)</f>
        <v>3.7223180006055812E-3</v>
      </c>
      <c r="AT8">
        <f>Compute!AG24/SUM(Compute!AG$20:AG$43)</f>
        <v>4.4828136696306161E-3</v>
      </c>
      <c r="AU8">
        <f>Compute!AH24/SUM(Compute!AH$20:AH$43)</f>
        <v>3.0881279166450415E-3</v>
      </c>
    </row>
    <row r="9" spans="2:47" x14ac:dyDescent="0.2">
      <c r="N9" t="s">
        <v>87</v>
      </c>
      <c r="O9" t="s">
        <v>121</v>
      </c>
      <c r="P9">
        <f>Compute!C25/SUM(Compute!C$20:C$43)</f>
        <v>1.2935261980848826E-2</v>
      </c>
      <c r="Q9">
        <f>Compute!D25/SUM(Compute!D$20:D$43)</f>
        <v>1.9498987588514736E-2</v>
      </c>
      <c r="R9">
        <f>Compute!E25/SUM(Compute!E$20:E$43)</f>
        <v>1.2607151829806902E-2</v>
      </c>
      <c r="S9">
        <f>Compute!F25/SUM(Compute!F$20:F$43)</f>
        <v>2.8276239137242455E-2</v>
      </c>
      <c r="T9">
        <f>Compute!G25/SUM(Compute!G$20:G$43)</f>
        <v>1.1815640703992363E-2</v>
      </c>
      <c r="U9">
        <f>Compute!H25/SUM(Compute!H$20:H$43)</f>
        <v>1.7429791349225818E-2</v>
      </c>
      <c r="V9">
        <f>Compute!I25/SUM(Compute!I$20:I$43)</f>
        <v>1.1507512509788001E-2</v>
      </c>
      <c r="W9">
        <f>Compute!J25/SUM(Compute!J$20:J$43)</f>
        <v>2.4429626561043895E-2</v>
      </c>
      <c r="X9">
        <f>Compute!K25/SUM(Compute!K$20:K$43)</f>
        <v>2.3750802914870823E-2</v>
      </c>
      <c r="Y9">
        <f>Compute!L25/SUM(Compute!L$20:L$43)</f>
        <v>3.5479761334984927E-2</v>
      </c>
      <c r="Z9">
        <f>Compute!M25/SUM(Compute!M$20:M$43)</f>
        <v>2.3371966611209171E-2</v>
      </c>
      <c r="AA9">
        <f>Compute!N25/SUM(Compute!N$20:N$43)</f>
        <v>5.1843493275071741E-2</v>
      </c>
      <c r="AB9">
        <f>Compute!O25/SUM(Compute!O$20:O$43)</f>
        <v>2.1394254599518658E-2</v>
      </c>
      <c r="AC9">
        <f>Compute!P25/SUM(Compute!P$20:P$43)</f>
        <v>3.1528960331712361E-2</v>
      </c>
      <c r="AD9">
        <f>Compute!Q25/SUM(Compute!Q$20:Q$43)</f>
        <v>2.0986501060774661E-2</v>
      </c>
      <c r="AE9">
        <f>Compute!R25/SUM(Compute!R$20:R$43)</f>
        <v>4.5002082942917389E-2</v>
      </c>
      <c r="AF9">
        <f>Compute!S25/SUM(Compute!S$20:S$43)</f>
        <v>7.4956228214602871E-4</v>
      </c>
      <c r="AG9">
        <f>Compute!T25/SUM(Compute!T$20:T$43)</f>
        <v>8.9694534363453436E-4</v>
      </c>
      <c r="AH9">
        <f>Compute!U25/SUM(Compute!U$20:U$43)</f>
        <v>7.8037847502841014E-4</v>
      </c>
      <c r="AI9">
        <f>Compute!V25/SUM(Compute!V$20:V$43)</f>
        <v>9.8455590129929976E-4</v>
      </c>
      <c r="AJ9">
        <f>Compute!W25/SUM(Compute!W$20:W$43)</f>
        <v>5.9596113320342485E-4</v>
      </c>
      <c r="AK9">
        <f>Compute!X25/SUM(Compute!X$20:X$43)</f>
        <v>6.9346166722673993E-4</v>
      </c>
      <c r="AL9">
        <f>Compute!Y25/SUM(Compute!Y$20:Y$43)</f>
        <v>6.1755265139841443E-4</v>
      </c>
      <c r="AM9">
        <f>Compute!Z25/SUM(Compute!Z$20:Z$43)</f>
        <v>7.3538422883273689E-4</v>
      </c>
      <c r="AN9">
        <f>Compute!AA25/SUM(Compute!AA$20:AA$43)</f>
        <v>1.0717421947994963E-3</v>
      </c>
      <c r="AO9">
        <f>Compute!AB25/SUM(Compute!AB$20:AB$43)</f>
        <v>1.4244178529039509E-3</v>
      </c>
      <c r="AP9">
        <f>Compute!AC25/SUM(Compute!AC$20:AC$43)</f>
        <v>1.1129809077521891E-3</v>
      </c>
      <c r="AQ9">
        <f>Compute!AD25/SUM(Compute!AD$20:AD$43)</f>
        <v>1.7914190756922366E-3</v>
      </c>
      <c r="AR9">
        <f>Compute!AE25/SUM(Compute!AE$20:AE$43)</f>
        <v>8.6703319533929977E-4</v>
      </c>
      <c r="AS9">
        <f>Compute!AF25/SUM(Compute!AF$20:AF$43)</f>
        <v>1.1301984086581722E-3</v>
      </c>
      <c r="AT9">
        <f>Compute!AG25/SUM(Compute!AG$20:AG$43)</f>
        <v>8.9364180386222855E-4</v>
      </c>
      <c r="AU9">
        <f>Compute!AH25/SUM(Compute!AH$20:AH$43)</f>
        <v>1.3746007206317326E-3</v>
      </c>
    </row>
    <row r="10" spans="2:47" x14ac:dyDescent="0.2">
      <c r="N10" t="s">
        <v>88</v>
      </c>
      <c r="O10" t="s">
        <v>122</v>
      </c>
      <c r="P10">
        <f>Compute!C26/SUM(Compute!C$20:C$43)</f>
        <v>0.22653523064805692</v>
      </c>
      <c r="Q10">
        <f>Compute!D26/SUM(Compute!D$20:D$43)</f>
        <v>0.17946926945969457</v>
      </c>
      <c r="R10">
        <f>Compute!E26/SUM(Compute!E$20:E$43)</f>
        <v>0.22994089166472678</v>
      </c>
      <c r="S10">
        <f>Compute!F26/SUM(Compute!F$20:F$43)</f>
        <v>0.12525047805479264</v>
      </c>
      <c r="T10">
        <f>Compute!G26/SUM(Compute!G$20:G$43)</f>
        <v>0.20165195817204548</v>
      </c>
      <c r="U10">
        <f>Compute!H26/SUM(Compute!H$20:H$43)</f>
        <v>0.15633451257353104</v>
      </c>
      <c r="V10">
        <f>Compute!I26/SUM(Compute!I$20:I$43)</f>
        <v>0.20453391307712432</v>
      </c>
      <c r="W10">
        <f>Compute!J26/SUM(Compute!J$20:J$43)</f>
        <v>0.10545306766604319</v>
      </c>
      <c r="X10">
        <f>Compute!K26/SUM(Compute!K$20:K$43)</f>
        <v>0.19832692368605062</v>
      </c>
      <c r="Y10">
        <f>Compute!L26/SUM(Compute!L$20:L$43)</f>
        <v>0.15570464820302365</v>
      </c>
      <c r="Z10">
        <f>Compute!M26/SUM(Compute!M$20:M$43)</f>
        <v>0.2032531761813007</v>
      </c>
      <c r="AA10">
        <f>Compute!N26/SUM(Compute!N$20:N$43)</f>
        <v>0.10949514399773853</v>
      </c>
      <c r="AB10">
        <f>Compute!O26/SUM(Compute!O$20:O$43)</f>
        <v>0.17409455282464414</v>
      </c>
      <c r="AC10">
        <f>Compute!P26/SUM(Compute!P$20:P$43)</f>
        <v>0.13483889396574159</v>
      </c>
      <c r="AD10">
        <f>Compute!Q26/SUM(Compute!Q$20:Q$43)</f>
        <v>0.1778552808995586</v>
      </c>
      <c r="AE10">
        <f>Compute!R26/SUM(Compute!R$20:R$43)</f>
        <v>9.2622790533387817E-2</v>
      </c>
      <c r="AF10">
        <f>Compute!S26/SUM(Compute!S$20:S$43)</f>
        <v>3.2803262664432326E-3</v>
      </c>
      <c r="AG10">
        <f>Compute!T26/SUM(Compute!T$20:T$43)</f>
        <v>2.0629694877091643E-3</v>
      </c>
      <c r="AH10">
        <f>Compute!U26/SUM(Compute!U$20:U$43)</f>
        <v>3.5567496928063562E-3</v>
      </c>
      <c r="AI10">
        <f>Compute!V26/SUM(Compute!V$20:V$43)</f>
        <v>1.0898002888748732E-3</v>
      </c>
      <c r="AJ10">
        <f>Compute!W26/SUM(Compute!W$20:W$43)</f>
        <v>2.5416274803785159E-3</v>
      </c>
      <c r="AK10">
        <f>Compute!X26/SUM(Compute!X$20:X$43)</f>
        <v>1.5542967105824492E-3</v>
      </c>
      <c r="AL10">
        <f>Compute!Y26/SUM(Compute!Y$20:Y$43)</f>
        <v>2.7428790349978988E-3</v>
      </c>
      <c r="AM10">
        <f>Compute!Z26/SUM(Compute!Z$20:Z$43)</f>
        <v>7.9324162268878571E-4</v>
      </c>
      <c r="AN10">
        <f>Compute!AA26/SUM(Compute!AA$20:AA$43)</f>
        <v>2.2363640472270029E-3</v>
      </c>
      <c r="AO10">
        <f>Compute!AB26/SUM(Compute!AB$20:AB$43)</f>
        <v>1.5620937290099152E-3</v>
      </c>
      <c r="AP10">
        <f>Compute!AC26/SUM(Compute!AC$20:AC$43)</f>
        <v>2.418680988620932E-3</v>
      </c>
      <c r="AQ10">
        <f>Compute!AD26/SUM(Compute!AD$20:AD$43)</f>
        <v>9.4546746610547905E-4</v>
      </c>
      <c r="AR10">
        <f>Compute!AE26/SUM(Compute!AE$20:AE$43)</f>
        <v>1.7630821201243753E-3</v>
      </c>
      <c r="AS10">
        <f>Compute!AF26/SUM(Compute!AF$20:AF$43)</f>
        <v>1.2078389088128283E-3</v>
      </c>
      <c r="AT10">
        <f>Compute!AG26/SUM(Compute!AG$20:AG$43)</f>
        <v>1.8925135454332465E-3</v>
      </c>
      <c r="AU10">
        <f>Compute!AH26/SUM(Compute!AH$20:AH$43)</f>
        <v>7.0698566095869113E-4</v>
      </c>
    </row>
    <row r="11" spans="2:47" x14ac:dyDescent="0.2">
      <c r="N11" t="s">
        <v>89</v>
      </c>
      <c r="O11" t="s">
        <v>123</v>
      </c>
      <c r="P11">
        <f>Compute!C27/SUM(Compute!C$20:C$43)</f>
        <v>5.4967024783025606E-2</v>
      </c>
      <c r="Q11">
        <f>Compute!D27/SUM(Compute!D$20:D$43)</f>
        <v>6.1728900094692479E-2</v>
      </c>
      <c r="R11">
        <f>Compute!E27/SUM(Compute!E$20:E$43)</f>
        <v>4.6898673334891602E-2</v>
      </c>
      <c r="S11">
        <f>Compute!F27/SUM(Compute!F$20:F$43)</f>
        <v>5.5041982009838078E-2</v>
      </c>
      <c r="T11">
        <f>Compute!G27/SUM(Compute!G$20:G$43)</f>
        <v>4.9521689632032878E-2</v>
      </c>
      <c r="U11">
        <f>Compute!H27/SUM(Compute!H$20:H$43)</f>
        <v>5.4422669460572989E-2</v>
      </c>
      <c r="V11">
        <f>Compute!I27/SUM(Compute!I$20:I$43)</f>
        <v>4.2221747721022877E-2</v>
      </c>
      <c r="W11">
        <f>Compute!J27/SUM(Compute!J$20:J$43)</f>
        <v>4.6902978491903238E-2</v>
      </c>
      <c r="X11">
        <f>Compute!K27/SUM(Compute!K$20:K$43)</f>
        <v>8.9691809137473349E-2</v>
      </c>
      <c r="Y11">
        <f>Compute!L27/SUM(Compute!L$20:L$43)</f>
        <v>9.9817032027494035E-2</v>
      </c>
      <c r="Z11">
        <f>Compute!M27/SUM(Compute!M$20:M$43)</f>
        <v>7.7265624383092299E-2</v>
      </c>
      <c r="AA11">
        <f>Compute!N27/SUM(Compute!N$20:N$43)</f>
        <v>8.9683833152745807E-2</v>
      </c>
      <c r="AB11">
        <f>Compute!O27/SUM(Compute!O$20:O$43)</f>
        <v>7.9686146272267333E-2</v>
      </c>
      <c r="AC11">
        <f>Compute!P27/SUM(Compute!P$20:P$43)</f>
        <v>8.7487254737095996E-2</v>
      </c>
      <c r="AD11">
        <f>Compute!Q27/SUM(Compute!Q$20:Q$43)</f>
        <v>6.8429328013267204E-2</v>
      </c>
      <c r="AE11">
        <f>Compute!R27/SUM(Compute!R$20:R$43)</f>
        <v>7.6782756107810227E-2</v>
      </c>
      <c r="AF11">
        <f>Compute!S27/SUM(Compute!S$20:S$43)</f>
        <v>6.5989129976826467E-3</v>
      </c>
      <c r="AG11">
        <f>Compute!T27/SUM(Compute!T$20:T$43)</f>
        <v>5.8827464676774735E-3</v>
      </c>
      <c r="AH11">
        <f>Compute!U27/SUM(Compute!U$20:U$43)</f>
        <v>6.0143200143457877E-3</v>
      </c>
      <c r="AI11">
        <f>Compute!V27/SUM(Compute!V$20:V$43)</f>
        <v>3.970548214751372E-3</v>
      </c>
      <c r="AJ11">
        <f>Compute!W27/SUM(Compute!W$20:W$43)</f>
        <v>5.1748026431685306E-3</v>
      </c>
      <c r="AK11">
        <f>Compute!X27/SUM(Compute!X$20:X$43)</f>
        <v>4.4858814052346572E-3</v>
      </c>
      <c r="AL11">
        <f>Compute!Y27/SUM(Compute!Y$20:Y$43)</f>
        <v>4.6942521920568317E-3</v>
      </c>
      <c r="AM11">
        <f>Compute!Z27/SUM(Compute!Z$20:Z$43)</f>
        <v>2.9250654117686467E-3</v>
      </c>
      <c r="AN11">
        <f>Compute!AA27/SUM(Compute!AA$20:AA$43)</f>
        <v>8.3849889353957464E-3</v>
      </c>
      <c r="AO11">
        <f>Compute!AB27/SUM(Compute!AB$20:AB$43)</f>
        <v>8.3023119439522477E-3</v>
      </c>
      <c r="AP11">
        <f>Compute!AC27/SUM(Compute!AC$20:AC$43)</f>
        <v>7.6228338181488385E-3</v>
      </c>
      <c r="AQ11">
        <f>Compute!AD27/SUM(Compute!AD$20:AD$43)</f>
        <v>6.4202919274666918E-3</v>
      </c>
      <c r="AR11">
        <f>Compute!AE27/SUM(Compute!AE$20:AE$43)</f>
        <v>6.6905075645659262E-3</v>
      </c>
      <c r="AS11">
        <f>Compute!AF27/SUM(Compute!AF$20:AF$43)</f>
        <v>6.4972190152895685E-3</v>
      </c>
      <c r="AT11">
        <f>Compute!AG27/SUM(Compute!AG$20:AG$43)</f>
        <v>6.0367527750660706E-3</v>
      </c>
      <c r="AU11">
        <f>Compute!AH27/SUM(Compute!AH$20:AH$43)</f>
        <v>4.8589823867841737E-3</v>
      </c>
    </row>
    <row r="12" spans="2:47" x14ac:dyDescent="0.2">
      <c r="N12" t="s">
        <v>90</v>
      </c>
      <c r="O12" t="s">
        <v>124</v>
      </c>
      <c r="P12">
        <f>Compute!C28/SUM(Compute!C$20:C$43)</f>
        <v>1.5045189569812868E-2</v>
      </c>
      <c r="Q12">
        <f>Compute!D28/SUM(Compute!D$20:D$43)</f>
        <v>1.4785225771080405E-2</v>
      </c>
      <c r="R12">
        <f>Compute!E28/SUM(Compute!E$20:E$43)</f>
        <v>1.6265329636580981E-2</v>
      </c>
      <c r="S12">
        <f>Compute!F28/SUM(Compute!F$20:F$43)</f>
        <v>1.4232891857710671E-2</v>
      </c>
      <c r="T12">
        <f>Compute!G28/SUM(Compute!G$20:G$43)</f>
        <v>2.1569754611774732E-2</v>
      </c>
      <c r="U12">
        <f>Compute!H28/SUM(Compute!H$20:H$43)</f>
        <v>2.0743096076943902E-2</v>
      </c>
      <c r="V12">
        <f>Compute!I28/SUM(Compute!I$20:I$43)</f>
        <v>2.3301980509063378E-2</v>
      </c>
      <c r="W12">
        <f>Compute!J28/SUM(Compute!J$20:J$43)</f>
        <v>1.9299845163874001E-2</v>
      </c>
      <c r="X12">
        <f>Compute!K28/SUM(Compute!K$20:K$43)</f>
        <v>2.1850998396020022E-2</v>
      </c>
      <c r="Y12">
        <f>Compute!L28/SUM(Compute!L$20:L$43)</f>
        <v>2.127978038500461E-2</v>
      </c>
      <c r="Z12">
        <f>Compute!M28/SUM(Compute!M$20:M$43)</f>
        <v>2.3851280358617243E-2</v>
      </c>
      <c r="AA12">
        <f>Compute!N28/SUM(Compute!N$20:N$43)</f>
        <v>2.064126525259196E-2</v>
      </c>
      <c r="AB12">
        <f>Compute!O28/SUM(Compute!O$20:O$43)</f>
        <v>3.0892683990924645E-2</v>
      </c>
      <c r="AC12">
        <f>Compute!P28/SUM(Compute!P$20:P$43)</f>
        <v>2.9679842694706807E-2</v>
      </c>
      <c r="AD12">
        <f>Compute!Q28/SUM(Compute!Q$20:Q$43)</f>
        <v>3.361413737411801E-2</v>
      </c>
      <c r="AE12">
        <f>Compute!R28/SUM(Compute!R$20:R$43)</f>
        <v>2.8121609052729736E-2</v>
      </c>
      <c r="AF12">
        <f>Compute!S28/SUM(Compute!S$20:S$43)</f>
        <v>6.3493692690118453E-2</v>
      </c>
      <c r="AG12">
        <f>Compute!T28/SUM(Compute!T$20:T$43)</f>
        <v>4.9531593839973687E-2</v>
      </c>
      <c r="AH12">
        <f>Compute!U28/SUM(Compute!U$20:U$43)</f>
        <v>7.3324919282914292E-2</v>
      </c>
      <c r="AI12">
        <f>Compute!V28/SUM(Compute!V$20:V$43)</f>
        <v>3.6092113042818438E-2</v>
      </c>
      <c r="AJ12">
        <f>Compute!W28/SUM(Compute!W$20:W$43)</f>
        <v>7.9233034867187718E-2</v>
      </c>
      <c r="AK12">
        <f>Compute!X28/SUM(Compute!X$20:X$43)</f>
        <v>6.0104124537580773E-2</v>
      </c>
      <c r="AL12">
        <f>Compute!Y28/SUM(Compute!Y$20:Y$43)</f>
        <v>9.1072193177405308E-2</v>
      </c>
      <c r="AM12">
        <f>Compute!Z28/SUM(Compute!Z$20:Z$43)</f>
        <v>4.2310848417097376E-2</v>
      </c>
      <c r="AN12">
        <f>Compute!AA28/SUM(Compute!AA$20:AA$43)</f>
        <v>7.1809804481264838E-2</v>
      </c>
      <c r="AO12">
        <f>Compute!AB28/SUM(Compute!AB$20:AB$43)</f>
        <v>6.2219180366846621E-2</v>
      </c>
      <c r="AP12">
        <f>Compute!AC28/SUM(Compute!AC$20:AC$43)</f>
        <v>8.2718867560538686E-2</v>
      </c>
      <c r="AQ12">
        <f>Compute!AD28/SUM(Compute!AD$20:AD$43)</f>
        <v>5.1944512861068264E-2</v>
      </c>
      <c r="AR12">
        <f>Compute!AE28/SUM(Compute!AE$20:AE$43)</f>
        <v>9.1178959745628674E-2</v>
      </c>
      <c r="AS12">
        <f>Compute!AF28/SUM(Compute!AF$20:AF$43)</f>
        <v>7.7483113177157864E-2</v>
      </c>
      <c r="AT12">
        <f>Compute!AG28/SUM(Compute!AG$20:AG$43)</f>
        <v>0.10424274407971325</v>
      </c>
      <c r="AU12">
        <f>Compute!AH28/SUM(Compute!AH$20:AH$43)</f>
        <v>6.2558243115007447E-2</v>
      </c>
    </row>
    <row r="13" spans="2:47" x14ac:dyDescent="0.2">
      <c r="N13" t="s">
        <v>91</v>
      </c>
      <c r="O13" t="s">
        <v>125</v>
      </c>
      <c r="P13">
        <f>Compute!C29/SUM(Compute!C$20:C$43)</f>
        <v>4.3282519588129066E-3</v>
      </c>
      <c r="Q13">
        <f>Compute!D29/SUM(Compute!D$20:D$43)</f>
        <v>6.1280093619834903E-3</v>
      </c>
      <c r="R13">
        <f>Compute!E29/SUM(Compute!E$20:E$43)</f>
        <v>4.4261476646021598E-3</v>
      </c>
      <c r="S13">
        <f>Compute!F29/SUM(Compute!F$20:F$43)</f>
        <v>8.6481791172810796E-3</v>
      </c>
      <c r="T13">
        <f>Compute!G29/SUM(Compute!G$20:G$43)</f>
        <v>4.446254223579413E-3</v>
      </c>
      <c r="U13">
        <f>Compute!H29/SUM(Compute!H$20:H$43)</f>
        <v>6.1602630121798153E-3</v>
      </c>
      <c r="V13">
        <f>Compute!I29/SUM(Compute!I$20:I$43)</f>
        <v>4.543495272475267E-3</v>
      </c>
      <c r="W13">
        <f>Compute!J29/SUM(Compute!J$20:J$43)</f>
        <v>8.4027137227481105E-3</v>
      </c>
      <c r="X13">
        <f>Compute!K29/SUM(Compute!K$20:K$43)</f>
        <v>7.4792167567334028E-3</v>
      </c>
      <c r="Y13">
        <f>Compute!L29/SUM(Compute!L$20:L$43)</f>
        <v>1.049369810367967E-2</v>
      </c>
      <c r="Z13">
        <f>Compute!M29/SUM(Compute!M$20:M$43)</f>
        <v>7.7222648311520781E-3</v>
      </c>
      <c r="AA13">
        <f>Compute!N29/SUM(Compute!N$20:N$43)</f>
        <v>1.4922370058806853E-2</v>
      </c>
      <c r="AB13">
        <f>Compute!O29/SUM(Compute!O$20:O$43)</f>
        <v>7.5766058138667528E-3</v>
      </c>
      <c r="AC13">
        <f>Compute!P29/SUM(Compute!P$20:P$43)</f>
        <v>1.0487144094272259E-2</v>
      </c>
      <c r="AD13">
        <f>Compute!Q29/SUM(Compute!Q$20:Q$43)</f>
        <v>7.7981068403925238E-3</v>
      </c>
      <c r="AE13">
        <f>Compute!R29/SUM(Compute!R$20:R$43)</f>
        <v>1.456719298353939E-2</v>
      </c>
      <c r="AF13">
        <f>Compute!S29/SUM(Compute!S$20:S$43)</f>
        <v>1.5696073878303282E-2</v>
      </c>
      <c r="AG13">
        <f>Compute!T29/SUM(Compute!T$20:T$43)</f>
        <v>1.764084325149386E-2</v>
      </c>
      <c r="AH13">
        <f>Compute!U29/SUM(Compute!U$20:U$43)</f>
        <v>1.714589664851815E-2</v>
      </c>
      <c r="AI13">
        <f>Compute!V29/SUM(Compute!V$20:V$43)</f>
        <v>1.884470806049483E-2</v>
      </c>
      <c r="AJ13">
        <f>Compute!W29/SUM(Compute!W$20:W$43)</f>
        <v>1.4034629620017981E-2</v>
      </c>
      <c r="AK13">
        <f>Compute!X29/SUM(Compute!X$20:X$43)</f>
        <v>1.533824003814504E-2</v>
      </c>
      <c r="AL13">
        <f>Compute!Y29/SUM(Compute!Y$20:Y$43)</f>
        <v>1.52590894750761E-2</v>
      </c>
      <c r="AM13">
        <f>Compute!Z29/SUM(Compute!Z$20:Z$43)</f>
        <v>1.5829349026773826E-2</v>
      </c>
      <c r="AN13">
        <f>Compute!AA29/SUM(Compute!AA$20:AA$43)</f>
        <v>2.1120984477847719E-2</v>
      </c>
      <c r="AO13">
        <f>Compute!AB29/SUM(Compute!AB$20:AB$43)</f>
        <v>2.6365213246293564E-2</v>
      </c>
      <c r="AP13">
        <f>Compute!AC29/SUM(Compute!AC$20:AC$43)</f>
        <v>2.3013525414682739E-2</v>
      </c>
      <c r="AQ13">
        <f>Compute!AD29/SUM(Compute!AD$20:AD$43)</f>
        <v>3.2269092152035071E-2</v>
      </c>
      <c r="AR13">
        <f>Compute!AE29/SUM(Compute!AE$20:AE$43)</f>
        <v>1.9215835070759458E-2</v>
      </c>
      <c r="AS13">
        <f>Compute!AF29/SUM(Compute!AF$20:AF$43)</f>
        <v>2.3526010189472816E-2</v>
      </c>
      <c r="AT13">
        <f>Compute!AG29/SUM(Compute!AG$20:AG$43)</f>
        <v>2.0780625902441223E-2</v>
      </c>
      <c r="AU13">
        <f>Compute!AH29/SUM(Compute!AH$20:AH$43)</f>
        <v>2.7846193029713345E-2</v>
      </c>
    </row>
    <row r="14" spans="2:47" x14ac:dyDescent="0.2">
      <c r="N14" t="s">
        <v>92</v>
      </c>
      <c r="O14" t="s">
        <v>126</v>
      </c>
      <c r="P14">
        <f>Compute!C30/SUM(Compute!C$20:C$43)</f>
        <v>7.5800672397996927E-2</v>
      </c>
      <c r="Q14">
        <f>Compute!D30/SUM(Compute!D$20:D$43)</f>
        <v>5.6402382864489981E-2</v>
      </c>
      <c r="R14">
        <f>Compute!E30/SUM(Compute!E$20:E$43)</f>
        <v>8.0728173530211056E-2</v>
      </c>
      <c r="S14">
        <f>Compute!F30/SUM(Compute!F$20:F$43)</f>
        <v>3.830737756480028E-2</v>
      </c>
      <c r="T14">
        <f>Compute!G30/SUM(Compute!G$20:G$43)</f>
        <v>7.5882120417944676E-2</v>
      </c>
      <c r="U14">
        <f>Compute!H30/SUM(Compute!H$20:H$43)</f>
        <v>5.5253771891920024E-2</v>
      </c>
      <c r="V14">
        <f>Compute!I30/SUM(Compute!I$20:I$43)</f>
        <v>8.0755842440870099E-2</v>
      </c>
      <c r="W14">
        <f>Compute!J30/SUM(Compute!J$20:J$43)</f>
        <v>3.6271202777873428E-2</v>
      </c>
      <c r="X14">
        <f>Compute!K30/SUM(Compute!K$20:K$43)</f>
        <v>6.2453890769956083E-2</v>
      </c>
      <c r="Y14">
        <f>Compute!L30/SUM(Compute!L$20:L$43)</f>
        <v>4.6052101539111774E-2</v>
      </c>
      <c r="Z14">
        <f>Compute!M30/SUM(Compute!M$20:M$43)</f>
        <v>6.7156302263928838E-2</v>
      </c>
      <c r="AA14">
        <f>Compute!N30/SUM(Compute!N$20:N$43)</f>
        <v>3.1516530911744119E-2</v>
      </c>
      <c r="AB14">
        <f>Compute!O30/SUM(Compute!O$20:O$43)</f>
        <v>6.1654206972156352E-2</v>
      </c>
      <c r="AC14">
        <f>Compute!P30/SUM(Compute!P$20:P$43)</f>
        <v>4.4850032974564379E-2</v>
      </c>
      <c r="AD14">
        <f>Compute!Q30/SUM(Compute!Q$20:Q$43)</f>
        <v>6.6086980319700159E-2</v>
      </c>
      <c r="AE14">
        <f>Compute!R30/SUM(Compute!R$20:R$43)</f>
        <v>2.998203585565714E-2</v>
      </c>
      <c r="AF14">
        <f>Compute!S30/SUM(Compute!S$20:S$43)</f>
        <v>6.8691080980780791E-2</v>
      </c>
      <c r="AG14">
        <f>Compute!T30/SUM(Compute!T$20:T$43)</f>
        <v>4.0573845021397756E-2</v>
      </c>
      <c r="AH14">
        <f>Compute!U30/SUM(Compute!U$20:U$43)</f>
        <v>7.8146264394704484E-2</v>
      </c>
      <c r="AI14">
        <f>Compute!V30/SUM(Compute!V$20:V$43)</f>
        <v>2.0859118574158834E-2</v>
      </c>
      <c r="AJ14">
        <f>Compute!W30/SUM(Compute!W$20:W$43)</f>
        <v>5.9854239365297941E-2</v>
      </c>
      <c r="AK14">
        <f>Compute!X30/SUM(Compute!X$20:X$43)</f>
        <v>3.4378505927736988E-2</v>
      </c>
      <c r="AL14">
        <f>Compute!Y30/SUM(Compute!Y$20:Y$43)</f>
        <v>6.7773713738525157E-2</v>
      </c>
      <c r="AM14">
        <f>Compute!Z30/SUM(Compute!Z$20:Z$43)</f>
        <v>1.7074745440265885E-2</v>
      </c>
      <c r="AN14">
        <f>Compute!AA30/SUM(Compute!AA$20:AA$43)</f>
        <v>4.4072362325097161E-2</v>
      </c>
      <c r="AO14">
        <f>Compute!AB30/SUM(Compute!AB$20:AB$43)</f>
        <v>2.891352013882785E-2</v>
      </c>
      <c r="AP14">
        <f>Compute!AC30/SUM(Compute!AC$20:AC$43)</f>
        <v>5.0011977756253878E-2</v>
      </c>
      <c r="AQ14">
        <f>Compute!AD30/SUM(Compute!AD$20:AD$43)</f>
        <v>1.7030842868924697E-2</v>
      </c>
      <c r="AR14">
        <f>Compute!AE30/SUM(Compute!AE$20:AE$43)</f>
        <v>3.907473833600672E-2</v>
      </c>
      <c r="AS14">
        <f>Compute!AF30/SUM(Compute!AF$20:AF$43)</f>
        <v>2.5142161109312451E-2</v>
      </c>
      <c r="AT14">
        <f>Compute!AG30/SUM(Compute!AG$20:AG$43)</f>
        <v>4.4008254574686483E-2</v>
      </c>
      <c r="AU14">
        <f>Compute!AH30/SUM(Compute!AH$20:AH$43)</f>
        <v>1.4321874627890191E-2</v>
      </c>
    </row>
    <row r="15" spans="2:47" x14ac:dyDescent="0.2">
      <c r="N15" t="s">
        <v>93</v>
      </c>
      <c r="O15" t="s">
        <v>127</v>
      </c>
      <c r="P15">
        <f>Compute!C31/SUM(Compute!C$20:C$43)</f>
        <v>1.8392447948830513E-2</v>
      </c>
      <c r="Q15">
        <f>Compute!D31/SUM(Compute!D$20:D$43)</f>
        <v>1.9399739395086862E-2</v>
      </c>
      <c r="R15">
        <f>Compute!E31/SUM(Compute!E$20:E$43)</f>
        <v>1.6465293371290317E-2</v>
      </c>
      <c r="S15">
        <f>Compute!F31/SUM(Compute!F$20:F$43)</f>
        <v>1.6834378754573793E-2</v>
      </c>
      <c r="T15">
        <f>Compute!G31/SUM(Compute!G$20:G$43)</f>
        <v>1.8635131788563696E-2</v>
      </c>
      <c r="U15">
        <f>Compute!H31/SUM(Compute!H$20:H$43)</f>
        <v>1.923476598111698E-2</v>
      </c>
      <c r="V15">
        <f>Compute!I31/SUM(Compute!I$20:I$43)</f>
        <v>1.6670354344863091E-2</v>
      </c>
      <c r="W15">
        <f>Compute!J31/SUM(Compute!J$20:J$43)</f>
        <v>1.6132555281877955E-2</v>
      </c>
      <c r="X15">
        <f>Compute!K31/SUM(Compute!K$20:K$43)</f>
        <v>2.8244286487793181E-2</v>
      </c>
      <c r="Y15">
        <f>Compute!L31/SUM(Compute!L$20:L$43)</f>
        <v>2.9522459010145732E-2</v>
      </c>
      <c r="Z15">
        <f>Compute!M31/SUM(Compute!M$20:M$43)</f>
        <v>2.5529114590827795E-2</v>
      </c>
      <c r="AA15">
        <f>Compute!N31/SUM(Compute!N$20:N$43)</f>
        <v>2.5814142953230812E-2</v>
      </c>
      <c r="AB15">
        <f>Compute!O31/SUM(Compute!O$20:O$43)</f>
        <v>2.8220217550588598E-2</v>
      </c>
      <c r="AC15">
        <f>Compute!P31/SUM(Compute!P$20:P$43)</f>
        <v>2.9099958805726984E-2</v>
      </c>
      <c r="AD15">
        <f>Compute!Q31/SUM(Compute!Q$20:Q$43)</f>
        <v>2.5426783117319964E-2</v>
      </c>
      <c r="AE15">
        <f>Compute!R31/SUM(Compute!R$20:R$43)</f>
        <v>2.4854610117697781E-2</v>
      </c>
      <c r="AF15">
        <f>Compute!S31/SUM(Compute!S$20:S$43)</f>
        <v>0.13818334832907694</v>
      </c>
      <c r="AG15">
        <f>Compute!T31/SUM(Compute!T$20:T$43)</f>
        <v>0.11570003575029636</v>
      </c>
      <c r="AH15">
        <f>Compute!U31/SUM(Compute!U$20:U$43)</f>
        <v>0.13214217546599155</v>
      </c>
      <c r="AI15">
        <f>Compute!V31/SUM(Compute!V$20:V$43)</f>
        <v>7.5997535384598219E-2</v>
      </c>
      <c r="AJ15">
        <f>Compute!W31/SUM(Compute!W$20:W$43)</f>
        <v>0.12186438746966101</v>
      </c>
      <c r="AK15">
        <f>Compute!X31/SUM(Compute!X$20:X$43)</f>
        <v>9.922037371049576E-2</v>
      </c>
      <c r="AL15">
        <f>Compute!Y31/SUM(Compute!Y$20:Y$43)</f>
        <v>0.11599013307604639</v>
      </c>
      <c r="AM15">
        <f>Compute!Z31/SUM(Compute!Z$20:Z$43)</f>
        <v>6.2962842434796301E-2</v>
      </c>
      <c r="AN15">
        <f>Compute!AA31/SUM(Compute!AA$20:AA$43)</f>
        <v>0.16524423691702336</v>
      </c>
      <c r="AO15">
        <f>Compute!AB31/SUM(Compute!AB$20:AB$43)</f>
        <v>0.15367135731505815</v>
      </c>
      <c r="AP15">
        <f>Compute!AC31/SUM(Compute!AC$20:AC$43)</f>
        <v>0.15762020586693765</v>
      </c>
      <c r="AQ15">
        <f>Compute!AD31/SUM(Compute!AD$20:AD$43)</f>
        <v>0.1156496515313329</v>
      </c>
      <c r="AR15">
        <f>Compute!AE31/SUM(Compute!AE$20:AE$43)</f>
        <v>0.14828000887561879</v>
      </c>
      <c r="AS15">
        <f>Compute!AF31/SUM(Compute!AF$20:AF$43)</f>
        <v>0.13524496193408578</v>
      </c>
      <c r="AT15">
        <f>Compute!AG31/SUM(Compute!AG$20:AG$43)</f>
        <v>0.14037783432019468</v>
      </c>
      <c r="AU15">
        <f>Compute!AH31/SUM(Compute!AH$20:AH$43)</f>
        <v>9.8431609586372731E-2</v>
      </c>
    </row>
    <row r="16" spans="2:47" x14ac:dyDescent="0.2">
      <c r="N16" t="s">
        <v>95</v>
      </c>
      <c r="O16" t="s">
        <v>128</v>
      </c>
      <c r="P16">
        <f>Compute!C32/SUM(Compute!C$20:C$43)</f>
        <v>1.4983231274848579E-2</v>
      </c>
      <c r="Q16">
        <f>Compute!D32/SUM(Compute!D$20:D$43)</f>
        <v>1.2724930266032814E-2</v>
      </c>
      <c r="R16">
        <f>Compute!E32/SUM(Compute!E$20:E$43)</f>
        <v>1.5777681573176505E-2</v>
      </c>
      <c r="S16">
        <f>Compute!F32/SUM(Compute!F$20:F$43)</f>
        <v>1.0014670308180816E-2</v>
      </c>
      <c r="T16">
        <f>Compute!G32/SUM(Compute!G$20:G$43)</f>
        <v>2.1042943826394656E-2</v>
      </c>
      <c r="U16">
        <f>Compute!H32/SUM(Compute!H$20:H$43)</f>
        <v>1.7488578142204236E-2</v>
      </c>
      <c r="V16">
        <f>Compute!I32/SUM(Compute!I$20:I$43)</f>
        <v>2.2142498545772587E-2</v>
      </c>
      <c r="W16">
        <f>Compute!J32/SUM(Compute!J$20:J$43)</f>
        <v>1.3303037162470652E-2</v>
      </c>
      <c r="X16">
        <f>Compute!K32/SUM(Compute!K$20:K$43)</f>
        <v>2.8767097460530116E-2</v>
      </c>
      <c r="Y16">
        <f>Compute!L32/SUM(Compute!L$20:L$43)</f>
        <v>2.4210933376638547E-2</v>
      </c>
      <c r="Z16">
        <f>Compute!M32/SUM(Compute!M$20:M$43)</f>
        <v>3.0585033152414152E-2</v>
      </c>
      <c r="AA16">
        <f>Compute!N32/SUM(Compute!N$20:N$43)</f>
        <v>1.919980254673042E-2</v>
      </c>
      <c r="AB16">
        <f>Compute!O32/SUM(Compute!O$20:O$43)</f>
        <v>3.9841334241444142E-2</v>
      </c>
      <c r="AC16">
        <f>Compute!P32/SUM(Compute!P$20:P$43)</f>
        <v>3.3079539752023615E-2</v>
      </c>
      <c r="AD16">
        <f>Compute!Q32/SUM(Compute!Q$20:Q$43)</f>
        <v>4.2225295878174883E-2</v>
      </c>
      <c r="AE16">
        <f>Compute!R32/SUM(Compute!R$20:R$43)</f>
        <v>2.562442250237695E-2</v>
      </c>
      <c r="AF16">
        <f>Compute!S32/SUM(Compute!S$20:S$43)</f>
        <v>7.6347877101594533E-2</v>
      </c>
      <c r="AG16">
        <f>Compute!T32/SUM(Compute!T$20:T$43)</f>
        <v>5.1471676570609394E-2</v>
      </c>
      <c r="AH16">
        <f>Compute!U32/SUM(Compute!U$20:U$43)</f>
        <v>8.5879690841473011E-2</v>
      </c>
      <c r="AI16">
        <f>Compute!V32/SUM(Compute!V$20:V$43)</f>
        <v>3.0662981219841061E-2</v>
      </c>
      <c r="AJ16">
        <f>Compute!W32/SUM(Compute!W$20:W$43)</f>
        <v>9.3331048254385235E-2</v>
      </c>
      <c r="AK16">
        <f>Compute!X32/SUM(Compute!X$20:X$43)</f>
        <v>6.1184830298687022E-2</v>
      </c>
      <c r="AL16">
        <f>Compute!Y32/SUM(Compute!Y$20:Y$43)</f>
        <v>0.10449082222247208</v>
      </c>
      <c r="AM16">
        <f>Compute!Z32/SUM(Compute!Z$20:Z$43)</f>
        <v>3.5213344417124044E-2</v>
      </c>
      <c r="AN16">
        <f>Compute!AA32/SUM(Compute!AA$20:AA$43)</f>
        <v>0.11414767366214169</v>
      </c>
      <c r="AO16">
        <f>Compute!AB32/SUM(Compute!AB$20:AB$43)</f>
        <v>8.5472663550207092E-2</v>
      </c>
      <c r="AP16">
        <f>Compute!AC32/SUM(Compute!AC$20:AC$43)</f>
        <v>0.1280738307300692</v>
      </c>
      <c r="AQ16">
        <f>Compute!AD32/SUM(Compute!AD$20:AD$43)</f>
        <v>5.8338960502503256E-2</v>
      </c>
      <c r="AR16">
        <f>Compute!AE32/SUM(Compute!AE$20:AE$43)</f>
        <v>0.14198139088132061</v>
      </c>
      <c r="AS16">
        <f>Compute!AF32/SUM(Compute!AF$20:AF$43)</f>
        <v>0.10427098750387771</v>
      </c>
      <c r="AT16">
        <f>Compute!AG32/SUM(Compute!AG$20:AG$43)</f>
        <v>0.15810846675218598</v>
      </c>
      <c r="AU16">
        <f>Compute!AH32/SUM(Compute!AH$20:AH$43)</f>
        <v>6.8826712299001766E-2</v>
      </c>
    </row>
    <row r="17" spans="14:47" x14ac:dyDescent="0.2">
      <c r="N17" t="s">
        <v>96</v>
      </c>
      <c r="O17" t="s">
        <v>129</v>
      </c>
      <c r="P17">
        <f>Compute!C33/SUM(Compute!C$20:C$43)</f>
        <v>4.3104275831013531E-3</v>
      </c>
      <c r="Q17">
        <f>Compute!D33/SUM(Compute!D$20:D$43)</f>
        <v>5.2740819117798304E-3</v>
      </c>
      <c r="R17">
        <f>Compute!E33/SUM(Compute!E$20:E$43)</f>
        <v>4.2934480891732539E-3</v>
      </c>
      <c r="S17">
        <f>Compute!F33/SUM(Compute!F$20:F$43)</f>
        <v>6.0851064907616768E-3</v>
      </c>
      <c r="T17">
        <f>Compute!G33/SUM(Compute!G$20:G$43)</f>
        <v>4.3376607452723119E-3</v>
      </c>
      <c r="U17">
        <f>Compute!H33/SUM(Compute!H$20:H$43)</f>
        <v>5.1937396744155531E-3</v>
      </c>
      <c r="V17">
        <f>Compute!I33/SUM(Compute!I$20:I$43)</f>
        <v>4.3174157417382548E-3</v>
      </c>
      <c r="W17">
        <f>Compute!J33/SUM(Compute!J$20:J$43)</f>
        <v>5.7918398811072427E-3</v>
      </c>
      <c r="X17">
        <f>Compute!K33/SUM(Compute!K$20:K$43)</f>
        <v>9.8464771938552957E-3</v>
      </c>
      <c r="Y17">
        <f>Compute!L33/SUM(Compute!L$20:L$43)</f>
        <v>1.1939137578777764E-2</v>
      </c>
      <c r="Z17">
        <f>Compute!M33/SUM(Compute!M$20:M$43)</f>
        <v>9.9024338451154242E-3</v>
      </c>
      <c r="AA17">
        <f>Compute!N33/SUM(Compute!N$20:N$43)</f>
        <v>1.3880280842878876E-2</v>
      </c>
      <c r="AB17">
        <f>Compute!O33/SUM(Compute!O$20:O$43)</f>
        <v>9.7713129987220381E-3</v>
      </c>
      <c r="AC17">
        <f>Compute!P33/SUM(Compute!P$20:P$43)</f>
        <v>1.168840089619304E-2</v>
      </c>
      <c r="AD17">
        <f>Compute!Q33/SUM(Compute!Q$20:Q$43)</f>
        <v>9.7958000516392436E-3</v>
      </c>
      <c r="AE17">
        <f>Compute!R33/SUM(Compute!R$20:R$43)</f>
        <v>1.3273632635456927E-2</v>
      </c>
      <c r="AF17">
        <f>Compute!S33/SUM(Compute!S$20:S$43)</f>
        <v>1.887371593406708E-2</v>
      </c>
      <c r="AG17">
        <f>Compute!T33/SUM(Compute!T$20:T$43)</f>
        <v>1.8331810222123702E-2</v>
      </c>
      <c r="AH17">
        <f>Compute!U33/SUM(Compute!U$20:U$43)</f>
        <v>2.0081635517295339E-2</v>
      </c>
      <c r="AI17">
        <f>Compute!V33/SUM(Compute!V$20:V$43)</f>
        <v>1.6010005528543508E-2</v>
      </c>
      <c r="AJ17">
        <f>Compute!W33/SUM(Compute!W$20:W$43)</f>
        <v>1.6531825349034694E-2</v>
      </c>
      <c r="AK17">
        <f>Compute!X33/SUM(Compute!X$20:X$43)</f>
        <v>1.5614030169055092E-2</v>
      </c>
      <c r="AL17">
        <f>Compute!Y33/SUM(Compute!Y$20:Y$43)</f>
        <v>1.7507372448043176E-2</v>
      </c>
      <c r="AM17">
        <f>Compute!Z33/SUM(Compute!Z$20:Z$43)</f>
        <v>1.3174028411905177E-2</v>
      </c>
      <c r="AN17">
        <f>Compute!AA33/SUM(Compute!AA$20:AA$43)</f>
        <v>3.3573566465141015E-2</v>
      </c>
      <c r="AO17">
        <f>Compute!AB33/SUM(Compute!AB$20:AB$43)</f>
        <v>3.6218815290448438E-2</v>
      </c>
      <c r="AP17">
        <f>Compute!AC33/SUM(Compute!AC$20:AC$43)</f>
        <v>3.5631899291961582E-2</v>
      </c>
      <c r="AQ17">
        <f>Compute!AD33/SUM(Compute!AD$20:AD$43)</f>
        <v>3.6241465918533139E-2</v>
      </c>
      <c r="AR17">
        <f>Compute!AE33/SUM(Compute!AE$20:AE$43)</f>
        <v>2.9922374612562887E-2</v>
      </c>
      <c r="AS17">
        <f>Compute!AF33/SUM(Compute!AF$20:AF$43)</f>
        <v>3.1659547660067289E-2</v>
      </c>
      <c r="AT17">
        <f>Compute!AG33/SUM(Compute!AG$20:AG$43)</f>
        <v>3.151867238906611E-2</v>
      </c>
      <c r="AU17">
        <f>Compute!AH33/SUM(Compute!AH$20:AH$43)</f>
        <v>3.0636440872470326E-2</v>
      </c>
    </row>
    <row r="18" spans="14:47" x14ac:dyDescent="0.2">
      <c r="N18" t="s">
        <v>97</v>
      </c>
      <c r="O18" t="s">
        <v>130</v>
      </c>
      <c r="P18">
        <f>Compute!C34/SUM(Compute!C$20:C$43)</f>
        <v>7.5488514123278352E-2</v>
      </c>
      <c r="Q18">
        <f>Compute!D34/SUM(Compute!D$20:D$43)</f>
        <v>4.8542808875638374E-2</v>
      </c>
      <c r="R18">
        <f>Compute!E34/SUM(Compute!E$20:E$43)</f>
        <v>7.8307875979299377E-2</v>
      </c>
      <c r="S18">
        <f>Compute!F34/SUM(Compute!F$20:F$43)</f>
        <v>2.6954167889264375E-2</v>
      </c>
      <c r="T18">
        <f>Compute!G34/SUM(Compute!G$20:G$43)</f>
        <v>7.4028806823368112E-2</v>
      </c>
      <c r="U18">
        <f>Compute!H34/SUM(Compute!H$20:H$43)</f>
        <v>4.6584651770351197E-2</v>
      </c>
      <c r="V18">
        <f>Compute!I34/SUM(Compute!I$20:I$43)</f>
        <v>7.6737516929692107E-2</v>
      </c>
      <c r="W18">
        <f>Compute!J34/SUM(Compute!J$20:J$43)</f>
        <v>2.5001089614166874E-2</v>
      </c>
      <c r="X18">
        <f>Compute!K34/SUM(Compute!K$20:K$43)</f>
        <v>8.2221284813048537E-2</v>
      </c>
      <c r="Y18">
        <f>Compute!L34/SUM(Compute!L$20:L$43)</f>
        <v>5.2395482568199786E-2</v>
      </c>
      <c r="Z18">
        <f>Compute!M34/SUM(Compute!M$20:M$43)</f>
        <v>8.6116036550370173E-2</v>
      </c>
      <c r="AA18">
        <f>Compute!N34/SUM(Compute!N$20:N$43)</f>
        <v>2.9315604593930063E-2</v>
      </c>
      <c r="AB18">
        <f>Compute!O34/SUM(Compute!O$20:O$43)</f>
        <v>7.9513514205838187E-2</v>
      </c>
      <c r="AC18">
        <f>Compute!P34/SUM(Compute!P$20:P$43)</f>
        <v>4.9987409432135067E-2</v>
      </c>
      <c r="AD18">
        <f>Compute!Q34/SUM(Compute!Q$20:Q$43)</f>
        <v>8.3016924296950817E-2</v>
      </c>
      <c r="AE18">
        <f>Compute!R34/SUM(Compute!R$20:R$43)</f>
        <v>2.7319644221147361E-2</v>
      </c>
      <c r="AF18">
        <f>Compute!S34/SUM(Compute!S$20:S$43)</f>
        <v>8.259746734674514E-2</v>
      </c>
      <c r="AG18">
        <f>Compute!T34/SUM(Compute!T$20:T$43)</f>
        <v>4.2163065354097314E-2</v>
      </c>
      <c r="AH18">
        <f>Compute!U34/SUM(Compute!U$20:U$43)</f>
        <v>9.1526551849843318E-2</v>
      </c>
      <c r="AI18">
        <f>Compute!V34/SUM(Compute!V$20:V$43)</f>
        <v>1.7721399695913274E-2</v>
      </c>
      <c r="AJ18">
        <f>Compute!W34/SUM(Compute!W$20:W$43)</f>
        <v>7.0504164226398311E-2</v>
      </c>
      <c r="AK18">
        <f>Compute!X34/SUM(Compute!X$20:X$43)</f>
        <v>3.4996650684027374E-2</v>
      </c>
      <c r="AL18">
        <f>Compute!Y34/SUM(Compute!Y$20:Y$43)</f>
        <v>7.7759531494031156E-2</v>
      </c>
      <c r="AM18">
        <f>Compute!Z34/SUM(Compute!Z$20:Z$43)</f>
        <v>1.4210513722051447E-2</v>
      </c>
      <c r="AN18">
        <f>Compute!AA34/SUM(Compute!AA$20:AA$43)</f>
        <v>7.0056695858535481E-2</v>
      </c>
      <c r="AO18">
        <f>Compute!AB34/SUM(Compute!AB$20:AB$43)</f>
        <v>3.9719513569725626E-2</v>
      </c>
      <c r="AP18">
        <f>Compute!AC34/SUM(Compute!AC$20:AC$43)</f>
        <v>7.7433670969234578E-2</v>
      </c>
      <c r="AQ18">
        <f>Compute!AD34/SUM(Compute!AD$20:AD$43)</f>
        <v>1.9127365235129555E-2</v>
      </c>
      <c r="AR18">
        <f>Compute!AE34/SUM(Compute!AE$20:AE$43)</f>
        <v>6.0846117489686234E-2</v>
      </c>
      <c r="AS18">
        <f>Compute!AF34/SUM(Compute!AF$20:AF$43)</f>
        <v>3.3834442878612293E-2</v>
      </c>
      <c r="AT18">
        <f>Compute!AG34/SUM(Compute!AG$20:AG$43)</f>
        <v>6.6748795963417762E-2</v>
      </c>
      <c r="AU18">
        <f>Compute!AH34/SUM(Compute!AH$20:AH$43)</f>
        <v>1.5756956965431463E-2</v>
      </c>
    </row>
    <row r="19" spans="14:47" x14ac:dyDescent="0.2">
      <c r="N19" t="s">
        <v>98</v>
      </c>
      <c r="O19" t="s">
        <v>131</v>
      </c>
      <c r="P19">
        <f>Compute!C35/SUM(Compute!C$20:C$43)</f>
        <v>1.8316705153444576E-2</v>
      </c>
      <c r="Q19">
        <f>Compute!D35/SUM(Compute!D$20:D$43)</f>
        <v>1.6696419439501807E-2</v>
      </c>
      <c r="R19">
        <f>Compute!E35/SUM(Compute!E$20:E$43)</f>
        <v>1.597165022938692E-2</v>
      </c>
      <c r="S19">
        <f>Compute!F35/SUM(Compute!F$20:F$43)</f>
        <v>1.1845150989380004E-2</v>
      </c>
      <c r="T19">
        <f>Compute!G35/SUM(Compute!G$20:G$43)</f>
        <v>1.8179995019977774E-2</v>
      </c>
      <c r="U19">
        <f>Compute!H35/SUM(Compute!H$20:H$43)</f>
        <v>1.6216899669171107E-2</v>
      </c>
      <c r="V19">
        <f>Compute!I35/SUM(Compute!I$20:I$43)</f>
        <v>1.5840855102212153E-2</v>
      </c>
      <c r="W19">
        <f>Compute!J35/SUM(Compute!J$20:J$43)</f>
        <v>1.1119881046618521E-2</v>
      </c>
      <c r="X19">
        <f>Compute!K35/SUM(Compute!K$20:K$43)</f>
        <v>3.7183936741557379E-2</v>
      </c>
      <c r="Y19">
        <f>Compute!L35/SUM(Compute!L$20:L$43)</f>
        <v>3.3588988010085884E-2</v>
      </c>
      <c r="Z19">
        <f>Compute!M35/SUM(Compute!M$20:M$43)</f>
        <v>3.2736557718175033E-2</v>
      </c>
      <c r="AA19">
        <f>Compute!N35/SUM(Compute!N$20:N$43)</f>
        <v>2.4011437358611932E-2</v>
      </c>
      <c r="AB19">
        <f>Compute!O35/SUM(Compute!O$20:O$43)</f>
        <v>3.6394737347184319E-2</v>
      </c>
      <c r="AC19">
        <f>Compute!P35/SUM(Compute!P$20:P$43)</f>
        <v>3.2433232682461982E-2</v>
      </c>
      <c r="AD19">
        <f>Compute!Q35/SUM(Compute!Q$20:Q$43)</f>
        <v>3.1940532294774934E-2</v>
      </c>
      <c r="AE19">
        <f>Compute!R35/SUM(Compute!R$20:R$43)</f>
        <v>2.2647531639940748E-2</v>
      </c>
      <c r="AF19">
        <f>Compute!S35/SUM(Compute!S$20:S$43)</f>
        <v>0.16615831980673407</v>
      </c>
      <c r="AG19">
        <f>Compute!T35/SUM(Compute!T$20:T$43)</f>
        <v>0.12023184310578529</v>
      </c>
      <c r="AH19">
        <f>Compute!U35/SUM(Compute!U$20:U$43)</f>
        <v>0.15476770090060418</v>
      </c>
      <c r="AI19">
        <f>Compute!V35/SUM(Compute!V$20:V$43)</f>
        <v>6.4565657252805941E-2</v>
      </c>
      <c r="AJ19">
        <f>Compute!W35/SUM(Compute!W$20:W$43)</f>
        <v>0.14354784019679351</v>
      </c>
      <c r="AK19">
        <f>Compute!X35/SUM(Compute!X$20:X$43)</f>
        <v>0.10100441150013195</v>
      </c>
      <c r="AL19">
        <f>Compute!Y35/SUM(Compute!Y$20:Y$43)</f>
        <v>0.13308018564130653</v>
      </c>
      <c r="AM19">
        <f>Compute!Z35/SUM(Compute!Z$20:Z$43)</f>
        <v>5.2401035173798953E-2</v>
      </c>
      <c r="AN19">
        <f>Compute!AA35/SUM(Compute!AA$20:AA$43)</f>
        <v>0.26266949710293669</v>
      </c>
      <c r="AO19">
        <f>Compute!AB35/SUM(Compute!AB$20:AB$43)</f>
        <v>0.21110371662967814</v>
      </c>
      <c r="AP19">
        <f>Compute!AC35/SUM(Compute!AC$20:AC$43)</f>
        <v>0.24404376125031862</v>
      </c>
      <c r="AQ19">
        <f>Compute!AD35/SUM(Compute!AD$20:AD$43)</f>
        <v>0.12988629753560352</v>
      </c>
      <c r="AR19">
        <f>Compute!AE35/SUM(Compute!AE$20:AE$43)</f>
        <v>0.23089758820224149</v>
      </c>
      <c r="AS19">
        <f>Compute!AF35/SUM(Compute!AF$20:AF$43)</f>
        <v>0.18200257007676354</v>
      </c>
      <c r="AT19">
        <f>Compute!AG35/SUM(Compute!AG$20:AG$43)</f>
        <v>0.2129157702658534</v>
      </c>
      <c r="AU19">
        <f>Compute!AH35/SUM(Compute!AH$20:AH$43)</f>
        <v>0.10829466648662511</v>
      </c>
    </row>
    <row r="20" spans="14:47" x14ac:dyDescent="0.2">
      <c r="N20" t="s">
        <v>99</v>
      </c>
      <c r="O20" t="s">
        <v>132</v>
      </c>
      <c r="P20">
        <f>Compute!C36/SUM(Compute!C$20:C$43)</f>
        <v>6.1815480902470575E-3</v>
      </c>
      <c r="Q20">
        <f>Compute!D36/SUM(Compute!D$20:D$43)</f>
        <v>1.2713136739725411E-2</v>
      </c>
      <c r="R20">
        <f>Compute!E36/SUM(Compute!E$20:E$43)</f>
        <v>6.0117002443676798E-3</v>
      </c>
      <c r="S20">
        <f>Compute!F36/SUM(Compute!F$20:F$43)</f>
        <v>2.6706868685910407E-2</v>
      </c>
      <c r="T20">
        <f>Compute!G36/SUM(Compute!G$20:G$43)</f>
        <v>1.0257499595228254E-2</v>
      </c>
      <c r="U20">
        <f>Compute!H36/SUM(Compute!H$20:H$43)</f>
        <v>2.0644057145502562E-2</v>
      </c>
      <c r="V20">
        <f>Compute!I36/SUM(Compute!I$20:I$43)</f>
        <v>9.968366550143078E-3</v>
      </c>
      <c r="W20">
        <f>Compute!J36/SUM(Compute!J$20:J$43)</f>
        <v>4.1916051222857742E-2</v>
      </c>
      <c r="X20">
        <f>Compute!K36/SUM(Compute!K$20:K$43)</f>
        <v>4.0293265365587182E-3</v>
      </c>
      <c r="Y20">
        <f>Compute!L36/SUM(Compute!L$20:L$43)</f>
        <v>8.2120860227784479E-3</v>
      </c>
      <c r="Z20">
        <f>Compute!M36/SUM(Compute!M$20:M$43)</f>
        <v>3.956468720936657E-3</v>
      </c>
      <c r="AA20">
        <f>Compute!N36/SUM(Compute!N$20:N$43)</f>
        <v>1.7383119957955946E-2</v>
      </c>
      <c r="AB20">
        <f>Compute!O36/SUM(Compute!O$20:O$43)</f>
        <v>6.5934624455644209E-3</v>
      </c>
      <c r="AC20">
        <f>Compute!P36/SUM(Compute!P$20:P$43)</f>
        <v>1.3256981779145298E-2</v>
      </c>
      <c r="AD20">
        <f>Compute!Q36/SUM(Compute!Q$20:Q$43)</f>
        <v>6.4537884580255682E-3</v>
      </c>
      <c r="AE20">
        <f>Compute!R36/SUM(Compute!R$20:R$43)</f>
        <v>2.7411215554684676E-2</v>
      </c>
      <c r="AF20">
        <f>Compute!S36/SUM(Compute!S$20:S$43)</f>
        <v>3.476166855669531E-2</v>
      </c>
      <c r="AG20">
        <f>Compute!T36/SUM(Compute!T$20:T$43)</f>
        <v>5.6751520443492139E-2</v>
      </c>
      <c r="AH20">
        <f>Compute!U36/SUM(Compute!U$20:U$43)</f>
        <v>3.6112410847849698E-2</v>
      </c>
      <c r="AI20">
        <f>Compute!V36/SUM(Compute!V$20:V$43)</f>
        <v>9.0242801915700777E-2</v>
      </c>
      <c r="AJ20">
        <f>Compute!W36/SUM(Compute!W$20:W$43)</f>
        <v>5.0208013172968496E-2</v>
      </c>
      <c r="AK20">
        <f>Compute!X36/SUM(Compute!X$20:X$43)</f>
        <v>7.9706949812065261E-2</v>
      </c>
      <c r="AL20">
        <f>Compute!Y36/SUM(Compute!Y$20:Y$43)</f>
        <v>5.1914347578870708E-2</v>
      </c>
      <c r="AM20">
        <f>Compute!Z36/SUM(Compute!Z$20:Z$43)</f>
        <v>0.12244715872168307</v>
      </c>
      <c r="AN20">
        <f>Compute!AA36/SUM(Compute!AA$20:AA$43)</f>
        <v>1.7644744084370018E-2</v>
      </c>
      <c r="AO20">
        <f>Compute!AB36/SUM(Compute!AB$20:AB$43)</f>
        <v>3.1994923406756637E-2</v>
      </c>
      <c r="AP20">
        <f>Compute!AC36/SUM(Compute!AC$20:AC$43)</f>
        <v>1.8283993582641576E-2</v>
      </c>
      <c r="AQ20">
        <f>Compute!AD36/SUM(Compute!AD$20:AD$43)</f>
        <v>5.8291003351927967E-2</v>
      </c>
      <c r="AR20">
        <f>Compute!AE36/SUM(Compute!AE$20:AE$43)</f>
        <v>2.5931221133950629E-2</v>
      </c>
      <c r="AS20">
        <f>Compute!AF36/SUM(Compute!AF$20:AF$43)</f>
        <v>4.611694894561888E-2</v>
      </c>
      <c r="AT20">
        <f>Compute!AG36/SUM(Compute!AG$20:AG$43)</f>
        <v>2.6669141232227852E-2</v>
      </c>
      <c r="AU20">
        <f>Compute!AH36/SUM(Compute!AH$20:AH$43)</f>
        <v>8.1253693700660462E-2</v>
      </c>
    </row>
    <row r="21" spans="14:47" x14ac:dyDescent="0.2">
      <c r="N21" t="s">
        <v>100</v>
      </c>
      <c r="O21" t="s">
        <v>133</v>
      </c>
      <c r="P21">
        <f>Compute!C37/SUM(Compute!C$20:C$43)</f>
        <v>1.7783290470324586E-3</v>
      </c>
      <c r="Q21">
        <f>Compute!D37/SUM(Compute!D$20:D$43)</f>
        <v>5.2691938674075938E-3</v>
      </c>
      <c r="R21">
        <f>Compute!E37/SUM(Compute!E$20:E$43)</f>
        <v>1.6359135407285528E-3</v>
      </c>
      <c r="S21">
        <f>Compute!F37/SUM(Compute!F$20:F$43)</f>
        <v>1.622760759840473E-2</v>
      </c>
      <c r="T21">
        <f>Compute!G37/SUM(Compute!G$20:G$43)</f>
        <v>2.1144167710536238E-3</v>
      </c>
      <c r="U21">
        <f>Compute!H37/SUM(Compute!H$20:H$43)</f>
        <v>6.1308505337406855E-3</v>
      </c>
      <c r="V21">
        <f>Compute!I37/SUM(Compute!I$20:I$43)</f>
        <v>1.9436642424990227E-3</v>
      </c>
      <c r="W21">
        <f>Compute!J37/SUM(Compute!J$20:J$43)</f>
        <v>1.8249295568080179E-2</v>
      </c>
      <c r="X21">
        <f>Compute!K37/SUM(Compute!K$20:K$43)</f>
        <v>1.3791684024867985E-3</v>
      </c>
      <c r="Y21">
        <f>Compute!L37/SUM(Compute!L$20:L$43)</f>
        <v>4.0496259813475443E-3</v>
      </c>
      <c r="Z21">
        <f>Compute!M37/SUM(Compute!M$20:M$43)</f>
        <v>1.2809752264810351E-3</v>
      </c>
      <c r="AA21">
        <f>Compute!N37/SUM(Compute!N$20:N$43)</f>
        <v>1.2566930641845064E-2</v>
      </c>
      <c r="AB21">
        <f>Compute!O37/SUM(Compute!O$20:O$43)</f>
        <v>1.6170840291264788E-3</v>
      </c>
      <c r="AC21">
        <f>Compute!P37/SUM(Compute!P$20:P$43)</f>
        <v>4.6842525279904264E-3</v>
      </c>
      <c r="AD21">
        <f>Compute!Q37/SUM(Compute!Q$20:Q$43)</f>
        <v>1.4972073018219476E-3</v>
      </c>
      <c r="AE21">
        <f>Compute!R37/SUM(Compute!R$20:R$43)</f>
        <v>1.4199204112032428E-2</v>
      </c>
      <c r="AF21">
        <f>Compute!S37/SUM(Compute!S$20:S$43)</f>
        <v>8.5933215518255203E-3</v>
      </c>
      <c r="AG21">
        <f>Compute!T37/SUM(Compute!T$20:T$43)</f>
        <v>2.0212244323533888E-2</v>
      </c>
      <c r="AH21">
        <f>Compute!U37/SUM(Compute!U$20:U$43)</f>
        <v>8.4443279335505977E-3</v>
      </c>
      <c r="AI21">
        <f>Compute!V37/SUM(Compute!V$20:V$43)</f>
        <v>4.7118306834651437E-2</v>
      </c>
      <c r="AJ21">
        <f>Compute!W37/SUM(Compute!W$20:W$43)</f>
        <v>8.8933974322799713E-3</v>
      </c>
      <c r="AK21">
        <f>Compute!X37/SUM(Compute!X$20:X$43)</f>
        <v>2.0340772589764852E-2</v>
      </c>
      <c r="AL21">
        <f>Compute!Y37/SUM(Compute!Y$20:Y$43)</f>
        <v>8.6982167345314564E-3</v>
      </c>
      <c r="AM21">
        <f>Compute!Z37/SUM(Compute!Z$20:Z$43)</f>
        <v>4.5809972743516621E-2</v>
      </c>
      <c r="AN21">
        <f>Compute!AA37/SUM(Compute!AA$20:AA$43)</f>
        <v>5.1897421057427546E-3</v>
      </c>
      <c r="AO21">
        <f>Compute!AB37/SUM(Compute!AB$20:AB$43)</f>
        <v>1.3557764236757027E-2</v>
      </c>
      <c r="AP21">
        <f>Compute!AC37/SUM(Compute!AC$20:AC$43)</f>
        <v>5.0868582151232461E-3</v>
      </c>
      <c r="AQ21">
        <f>Compute!AD37/SUM(Compute!AD$20:AD$43)</f>
        <v>3.6211673864935442E-2</v>
      </c>
      <c r="AR21">
        <f>Compute!AE37/SUM(Compute!AE$20:AE$43)</f>
        <v>5.4649676842499512E-3</v>
      </c>
      <c r="AS21">
        <f>Compute!AF37/SUM(Compute!AF$20:AF$43)</f>
        <v>1.400237763190278E-2</v>
      </c>
      <c r="AT21">
        <f>Compute!AG37/SUM(Compute!AG$20:AG$43)</f>
        <v>5.3164510583346286E-3</v>
      </c>
      <c r="AU21">
        <f>Compute!AH37/SUM(Compute!AH$20:AH$43)</f>
        <v>3.6167992042330947E-2</v>
      </c>
    </row>
    <row r="22" spans="14:47" x14ac:dyDescent="0.2">
      <c r="N22" t="s">
        <v>101</v>
      </c>
      <c r="O22" t="s">
        <v>134</v>
      </c>
      <c r="P22">
        <f>Compute!C38/SUM(Compute!C$20:C$43)</f>
        <v>3.1143874892837837E-2</v>
      </c>
      <c r="Q22">
        <f>Compute!D38/SUM(Compute!D$20:D$43)</f>
        <v>4.8497819167911779E-2</v>
      </c>
      <c r="R22">
        <f>Compute!E38/SUM(Compute!E$20:E$43)</f>
        <v>2.9837303724078751E-2</v>
      </c>
      <c r="S22">
        <f>Compute!F38/SUM(Compute!F$20:F$43)</f>
        <v>7.1880691046666209E-2</v>
      </c>
      <c r="T22">
        <f>Compute!G38/SUM(Compute!G$20:G$43)</f>
        <v>3.6085752178526338E-2</v>
      </c>
      <c r="U22">
        <f>Compute!H38/SUM(Compute!H$20:H$43)</f>
        <v>5.4989960043101423E-2</v>
      </c>
      <c r="V22">
        <f>Compute!I38/SUM(Compute!I$20:I$43)</f>
        <v>3.4546584493240197E-2</v>
      </c>
      <c r="W22">
        <f>Compute!J38/SUM(Compute!J$20:J$43)</f>
        <v>7.8775015065811457E-2</v>
      </c>
      <c r="X22">
        <f>Compute!K38/SUM(Compute!K$20:K$43)</f>
        <v>1.1516504410002567E-2</v>
      </c>
      <c r="Y22">
        <f>Compute!L38/SUM(Compute!L$20:L$43)</f>
        <v>1.7771979434308985E-2</v>
      </c>
      <c r="Z22">
        <f>Compute!M38/SUM(Compute!M$20:M$43)</f>
        <v>1.1139939044195021E-2</v>
      </c>
      <c r="AA22">
        <f>Compute!N38/SUM(Compute!N$20:N$43)</f>
        <v>2.6541766252855089E-2</v>
      </c>
      <c r="AB22">
        <f>Compute!O38/SUM(Compute!O$20:O$43)</f>
        <v>1.3158931040157956E-2</v>
      </c>
      <c r="AC22">
        <f>Compute!P38/SUM(Compute!P$20:P$43)</f>
        <v>2.0032992629165931E-2</v>
      </c>
      <c r="AD22">
        <f>Compute!Q38/SUM(Compute!Q$20:Q$43)</f>
        <v>1.2688452661035599E-2</v>
      </c>
      <c r="AE22">
        <f>Compute!R38/SUM(Compute!R$20:R$43)</f>
        <v>2.9224645220929386E-2</v>
      </c>
      <c r="AF22">
        <f>Compute!S38/SUM(Compute!S$20:S$43)</f>
        <v>3.760714629575538E-2</v>
      </c>
      <c r="AG22">
        <f>Compute!T38/SUM(Compute!T$20:T$43)</f>
        <v>4.6488053718647705E-2</v>
      </c>
      <c r="AH22">
        <f>Compute!U38/SUM(Compute!U$20:U$43)</f>
        <v>3.8486915957694517E-2</v>
      </c>
      <c r="AI22">
        <f>Compute!V38/SUM(Compute!V$20:V$43)</f>
        <v>5.2155031859473934E-2</v>
      </c>
      <c r="AJ22">
        <f>Compute!W38/SUM(Compute!W$20:W$43)</f>
        <v>3.792815008977269E-2</v>
      </c>
      <c r="AK22">
        <f>Compute!X38/SUM(Compute!X$20:X$43)</f>
        <v>4.5590978450781257E-2</v>
      </c>
      <c r="AL22">
        <f>Compute!Y38/SUM(Compute!Y$20:Y$43)</f>
        <v>3.8633396308782306E-2</v>
      </c>
      <c r="AM22">
        <f>Compute!Z38/SUM(Compute!Z$20:Z$43)</f>
        <v>4.9414137113159833E-2</v>
      </c>
      <c r="AN22">
        <f>Compute!AA38/SUM(Compute!AA$20:AA$43)</f>
        <v>1.0829239266663905E-2</v>
      </c>
      <c r="AO22">
        <f>Compute!AB38/SUM(Compute!AB$20:AB$43)</f>
        <v>1.4868178217828839E-2</v>
      </c>
      <c r="AP22">
        <f>Compute!AC38/SUM(Compute!AC$20:AC$43)</f>
        <v>1.1054535770588649E-2</v>
      </c>
      <c r="AQ22">
        <f>Compute!AD38/SUM(Compute!AD$20:AD$43)</f>
        <v>1.9111641713030626E-2</v>
      </c>
      <c r="AR22">
        <f>Compute!AE38/SUM(Compute!AE$20:AE$43)</f>
        <v>1.1112823433926335E-2</v>
      </c>
      <c r="AS22">
        <f>Compute!AF38/SUM(Compute!AF$20:AF$43)</f>
        <v>1.4964289800922754E-2</v>
      </c>
      <c r="AT22">
        <f>Compute!AG38/SUM(Compute!AG$20:AG$43)</f>
        <v>1.1258935736943618E-2</v>
      </c>
      <c r="AU22">
        <f>Compute!AH38/SUM(Compute!AH$20:AH$43)</f>
        <v>1.8601948460964406E-2</v>
      </c>
    </row>
    <row r="23" spans="14:47" x14ac:dyDescent="0.2">
      <c r="N23" t="s">
        <v>102</v>
      </c>
      <c r="O23" t="s">
        <v>135</v>
      </c>
      <c r="P23">
        <f>Compute!C39/SUM(Compute!C$20:C$43)</f>
        <v>7.556820800794721E-3</v>
      </c>
      <c r="Q23">
        <f>Compute!D39/SUM(Compute!D$20:D$43)</f>
        <v>1.6680945118009858E-2</v>
      </c>
      <c r="R23">
        <f>Compute!E39/SUM(Compute!E$20:E$43)</f>
        <v>6.0856072637565277E-3</v>
      </c>
      <c r="S23">
        <f>Compute!F39/SUM(Compute!F$20:F$43)</f>
        <v>3.1588348123625695E-2</v>
      </c>
      <c r="T23">
        <f>Compute!G39/SUM(Compute!G$20:G$43)</f>
        <v>8.8619393321178689E-3</v>
      </c>
      <c r="U23">
        <f>Compute!H39/SUM(Compute!H$20:H$43)</f>
        <v>1.9142928645830688E-2</v>
      </c>
      <c r="V23">
        <f>Compute!I39/SUM(Compute!I$20:I$43)</f>
        <v>7.1314196905164712E-3</v>
      </c>
      <c r="W23">
        <f>Compute!J39/SUM(Compute!J$20:J$43)</f>
        <v>3.5037224796835957E-2</v>
      </c>
      <c r="X23">
        <f>Compute!K39/SUM(Compute!K$20:K$43)</f>
        <v>5.208249572347258E-3</v>
      </c>
      <c r="Y23">
        <f>Compute!L39/SUM(Compute!L$20:L$43)</f>
        <v>1.139302044517857E-2</v>
      </c>
      <c r="Z23">
        <f>Compute!M39/SUM(Compute!M$20:M$43)</f>
        <v>4.2347891531670156E-3</v>
      </c>
      <c r="AA23">
        <f>Compute!N39/SUM(Compute!N$20:N$43)</f>
        <v>2.1739478567646787E-2</v>
      </c>
      <c r="AB23">
        <f>Compute!O39/SUM(Compute!O$20:O$43)</f>
        <v>6.0230747409362505E-3</v>
      </c>
      <c r="AC23">
        <f>Compute!P39/SUM(Compute!P$20:P$43)</f>
        <v>1.2997967261133839E-2</v>
      </c>
      <c r="AD23">
        <f>Compute!Q39/SUM(Compute!Q$20:Q$43)</f>
        <v>4.8818471103658579E-3</v>
      </c>
      <c r="AE23">
        <f>Compute!R39/SUM(Compute!R$20:R$43)</f>
        <v>2.42267458517893E-2</v>
      </c>
      <c r="AF23">
        <f>Compute!S39/SUM(Compute!S$20:S$43)</f>
        <v>7.5652927891801711E-2</v>
      </c>
      <c r="AG23">
        <f>Compute!T39/SUM(Compute!T$20:T$43)</f>
        <v>0.13256494360770205</v>
      </c>
      <c r="AH23">
        <f>Compute!U39/SUM(Compute!U$20:U$43)</f>
        <v>6.5079819758744231E-2</v>
      </c>
      <c r="AI23">
        <f>Compute!V39/SUM(Compute!V$20:V$43)</f>
        <v>0.19002019980535331</v>
      </c>
      <c r="AJ23">
        <f>Compute!W39/SUM(Compute!W$20:W$43)</f>
        <v>7.7222446188620258E-2</v>
      </c>
      <c r="AK23">
        <f>Compute!X39/SUM(Compute!X$20:X$43)</f>
        <v>0.13158087583044198</v>
      </c>
      <c r="AL23">
        <f>Compute!Y39/SUM(Compute!Y$20:Y$43)</f>
        <v>6.6118448168911173E-2</v>
      </c>
      <c r="AM23">
        <f>Compute!Z39/SUM(Compute!Z$20:Z$43)</f>
        <v>0.18221381630500341</v>
      </c>
      <c r="AN23">
        <f>Compute!AA39/SUM(Compute!AA$20:AA$43)</f>
        <v>4.0602983017153205E-2</v>
      </c>
      <c r="AO23">
        <f>Compute!AB39/SUM(Compute!AB$20:AB$43)</f>
        <v>7.9022309167664215E-2</v>
      </c>
      <c r="AP23">
        <f>Compute!AC39/SUM(Compute!AC$20:AC$43)</f>
        <v>3.4840017973608799E-2</v>
      </c>
      <c r="AQ23">
        <f>Compute!AD39/SUM(Compute!AD$20:AD$43)</f>
        <v>0.12977952537725623</v>
      </c>
      <c r="AR23">
        <f>Compute!AE39/SUM(Compute!AE$20:AE$43)</f>
        <v>4.2170712526495735E-2</v>
      </c>
      <c r="AS23">
        <f>Compute!AF39/SUM(Compute!AF$20:AF$43)</f>
        <v>8.0496055836139335E-2</v>
      </c>
      <c r="AT23">
        <f>Compute!AG39/SUM(Compute!AG$20:AG$43)</f>
        <v>3.591383095687456E-2</v>
      </c>
      <c r="AU23">
        <f>Compute!AH39/SUM(Compute!AH$20:AH$43)</f>
        <v>0.12784776965508249</v>
      </c>
    </row>
    <row r="24" spans="14:47" x14ac:dyDescent="0.2">
      <c r="N24" t="s">
        <v>103</v>
      </c>
      <c r="O24" t="s">
        <v>136</v>
      </c>
      <c r="P24">
        <f>Compute!C40/SUM(Compute!C$20:C$43)</f>
        <v>6.1560915695342893E-3</v>
      </c>
      <c r="Q24">
        <f>Compute!D40/SUM(Compute!D$20:D$43)</f>
        <v>1.0941583238584816E-2</v>
      </c>
      <c r="R24">
        <f>Compute!E40/SUM(Compute!E$20:E$43)</f>
        <v>5.8314644884724584E-3</v>
      </c>
      <c r="S24">
        <f>Compute!F40/SUM(Compute!F$20:F$43)</f>
        <v>1.8791717630340481E-2</v>
      </c>
      <c r="T24">
        <f>Compute!G40/SUM(Compute!G$20:G$43)</f>
        <v>1.0006974658108748E-2</v>
      </c>
      <c r="U24">
        <f>Compute!H40/SUM(Compute!H$20:H$43)</f>
        <v>1.7405078066554596E-2</v>
      </c>
      <c r="V24">
        <f>Compute!I40/SUM(Compute!I$20:I$43)</f>
        <v>9.4723511486253156E-3</v>
      </c>
      <c r="W24">
        <f>Compute!J40/SUM(Compute!J$20:J$43)</f>
        <v>2.889198241680466E-2</v>
      </c>
      <c r="X24">
        <f>Compute!K40/SUM(Compute!K$20:K$43)</f>
        <v>5.3046559739163834E-3</v>
      </c>
      <c r="Y24">
        <f>Compute!L40/SUM(Compute!L$20:L$43)</f>
        <v>9.343248096715287E-3</v>
      </c>
      <c r="Z24">
        <f>Compute!M40/SUM(Compute!M$20:M$43)</f>
        <v>5.0734688107683884E-3</v>
      </c>
      <c r="AA24">
        <f>Compute!N40/SUM(Compute!N$20:N$43)</f>
        <v>1.6169186663447084E-2</v>
      </c>
      <c r="AB24">
        <f>Compute!O40/SUM(Compute!O$20:O$43)</f>
        <v>8.5033835577158993E-3</v>
      </c>
      <c r="AC24">
        <f>Compute!P40/SUM(Compute!P$20:P$43)</f>
        <v>1.4775511456241621E-2</v>
      </c>
      <c r="AD24">
        <f>Compute!Q40/SUM(Compute!Q$20:Q$43)</f>
        <v>8.1070986335977663E-3</v>
      </c>
      <c r="AE24">
        <f>Compute!R40/SUM(Compute!R$20:R$43)</f>
        <v>2.4977111635395066E-2</v>
      </c>
      <c r="AF24">
        <f>Compute!S40/SUM(Compute!S$20:S$43)</f>
        <v>4.1799106121701061E-2</v>
      </c>
      <c r="AG24">
        <f>Compute!T40/SUM(Compute!T$20:T$43)</f>
        <v>5.8974397524844638E-2</v>
      </c>
      <c r="AH24">
        <f>Compute!U40/SUM(Compute!U$20:U$43)</f>
        <v>4.2295616680975139E-2</v>
      </c>
      <c r="AI24">
        <f>Compute!V40/SUM(Compute!V$20:V$43)</f>
        <v>7.6668089149675503E-2</v>
      </c>
      <c r="AJ24">
        <f>Compute!W40/SUM(Compute!W$20:W$43)</f>
        <v>5.9141575329758098E-2</v>
      </c>
      <c r="AK24">
        <f>Compute!X40/SUM(Compute!X$20:X$43)</f>
        <v>8.1140125330797647E-2</v>
      </c>
      <c r="AL24">
        <f>Compute!Y40/SUM(Compute!Y$20:Y$43)</f>
        <v>5.9563437251286266E-2</v>
      </c>
      <c r="AM24">
        <f>Compute!Z40/SUM(Compute!Z$20:Z$43)</f>
        <v>0.10190705538352045</v>
      </c>
      <c r="AN24">
        <f>Compute!AA40/SUM(Compute!AA$20:AA$43)</f>
        <v>2.8047792416983339E-2</v>
      </c>
      <c r="AO24">
        <f>Compute!AB40/SUM(Compute!AB$20:AB$43)</f>
        <v>4.3952544979482429E-2</v>
      </c>
      <c r="AP24">
        <f>Compute!AC40/SUM(Compute!AC$20:AC$43)</f>
        <v>2.8309153258887512E-2</v>
      </c>
      <c r="AQ24">
        <f>Compute!AD40/SUM(Compute!AD$20:AD$43)</f>
        <v>6.5466713515916777E-2</v>
      </c>
      <c r="AR24">
        <f>Compute!AE40/SUM(Compute!AE$20:AE$43)</f>
        <v>4.0379390751120313E-2</v>
      </c>
      <c r="AS24">
        <f>Compute!AF40/SUM(Compute!AF$20:AF$43)</f>
        <v>6.2060746013535152E-2</v>
      </c>
      <c r="AT24">
        <f>Compute!AG40/SUM(Compute!AG$20:AG$43)</f>
        <v>4.044998111907578E-2</v>
      </c>
      <c r="AU24">
        <f>Compute!AH40/SUM(Compute!AH$20:AH$43)</f>
        <v>8.9395486847119759E-2</v>
      </c>
    </row>
    <row r="25" spans="14:47" x14ac:dyDescent="0.2">
      <c r="N25" t="s">
        <v>104</v>
      </c>
      <c r="O25" t="s">
        <v>137</v>
      </c>
      <c r="P25">
        <f>Compute!C41/SUM(Compute!C$20:C$43)</f>
        <v>1.7710056274684641E-3</v>
      </c>
      <c r="Q25">
        <f>Compute!D41/SUM(Compute!D$20:D$43)</f>
        <v>4.5349408632039991E-3</v>
      </c>
      <c r="R25">
        <f>Compute!E41/SUM(Compute!E$20:E$43)</f>
        <v>1.5868674969127985E-3</v>
      </c>
      <c r="S25">
        <f>Compute!F41/SUM(Compute!F$20:F$43)</f>
        <v>1.1418209427377276E-2</v>
      </c>
      <c r="T25">
        <f>Compute!G41/SUM(Compute!G$20:G$43)</f>
        <v>2.062775128400376E-3</v>
      </c>
      <c r="U25">
        <f>Compute!H41/SUM(Compute!H$20:H$43)</f>
        <v>5.1689419091431625E-3</v>
      </c>
      <c r="V25">
        <f>Compute!I41/SUM(Compute!I$20:I$43)</f>
        <v>1.8469495606291998E-3</v>
      </c>
      <c r="W25">
        <f>Compute!J41/SUM(Compute!J$20:J$43)</f>
        <v>1.2578912165860642E-2</v>
      </c>
      <c r="X25">
        <f>Compute!K41/SUM(Compute!K$20:K$43)</f>
        <v>1.8156914906024512E-3</v>
      </c>
      <c r="Y25">
        <f>Compute!L41/SUM(Compute!L$20:L$43)</f>
        <v>4.6074359349967779E-3</v>
      </c>
      <c r="Z25">
        <f>Compute!M41/SUM(Compute!M$20:M$43)</f>
        <v>1.6426233384652996E-3</v>
      </c>
      <c r="AA25">
        <f>Compute!N41/SUM(Compute!N$20:N$43)</f>
        <v>1.1689331249283933E-2</v>
      </c>
      <c r="AB25">
        <f>Compute!O41/SUM(Compute!O$20:O$43)</f>
        <v>2.0855030051728724E-3</v>
      </c>
      <c r="AC25">
        <f>Compute!P41/SUM(Compute!P$20:P$43)</f>
        <v>5.2208133076059463E-3</v>
      </c>
      <c r="AD25">
        <f>Compute!Q41/SUM(Compute!Q$20:Q$43)</f>
        <v>1.8807569150673298E-3</v>
      </c>
      <c r="AE25">
        <f>Compute!R41/SUM(Compute!R$20:R$43)</f>
        <v>1.2938321014347822E-2</v>
      </c>
      <c r="AF25">
        <f>Compute!S41/SUM(Compute!S$20:S$43)</f>
        <v>1.033302411524987E-2</v>
      </c>
      <c r="AG25">
        <f>Compute!T41/SUM(Compute!T$20:T$43)</f>
        <v>2.100392945052915E-2</v>
      </c>
      <c r="AH25">
        <f>Compute!U41/SUM(Compute!U$20:U$43)</f>
        <v>9.8901748462793138E-3</v>
      </c>
      <c r="AI25">
        <f>Compute!V41/SUM(Compute!V$20:V$43)</f>
        <v>4.0030567228568181E-2</v>
      </c>
      <c r="AJ25">
        <f>Compute!W41/SUM(Compute!W$20:W$43)</f>
        <v>1.0475808560013688E-2</v>
      </c>
      <c r="AK25">
        <f>Compute!X41/SUM(Compute!X$20:X$43)</f>
        <v>2.0706511052677932E-2</v>
      </c>
      <c r="AL25">
        <f>Compute!Y41/SUM(Compute!Y$20:Y$43)</f>
        <v>9.9798169644381516E-3</v>
      </c>
      <c r="AM25">
        <f>Compute!Z41/SUM(Compute!Z$20:Z$43)</f>
        <v>3.8125502283822554E-2</v>
      </c>
      <c r="AN25">
        <f>Compute!AA41/SUM(Compute!AA$20:AA$43)</f>
        <v>8.2495279378118468E-3</v>
      </c>
      <c r="AO25">
        <f>Compute!AB41/SUM(Compute!AB$20:AB$43)</f>
        <v>1.8624774776345946E-2</v>
      </c>
      <c r="AP25">
        <f>Compute!AC41/SUM(Compute!AC$20:AC$43)</f>
        <v>7.875995370883843E-3</v>
      </c>
      <c r="AQ25">
        <f>Compute!AD41/SUM(Compute!AD$20:AD$43)</f>
        <v>4.066938536869652E-2</v>
      </c>
      <c r="AR25">
        <f>Compute!AE41/SUM(Compute!AE$20:AE$43)</f>
        <v>8.5098987211079478E-3</v>
      </c>
      <c r="AS25">
        <f>Compute!AF41/SUM(Compute!AF$20:AF$43)</f>
        <v>1.8843354160828087E-2</v>
      </c>
      <c r="AT25">
        <f>Compute!AG41/SUM(Compute!AG$20:AG$43)</f>
        <v>8.0636396596922445E-3</v>
      </c>
      <c r="AU25">
        <f>Compute!AH41/SUM(Compute!AH$20:AH$43)</f>
        <v>3.9792101868233579E-2</v>
      </c>
    </row>
    <row r="26" spans="14:47" x14ac:dyDescent="0.2">
      <c r="N26" t="s">
        <v>105</v>
      </c>
      <c r="O26" t="s">
        <v>138</v>
      </c>
      <c r="P26">
        <f>Compute!C42/SUM(Compute!C$20:C$43)</f>
        <v>3.1015619853046714E-2</v>
      </c>
      <c r="Q26">
        <f>Compute!D42/SUM(Compute!D$20:D$43)</f>
        <v>4.1739732387005082E-2</v>
      </c>
      <c r="R26">
        <f>Compute!E42/SUM(Compute!E$20:E$43)</f>
        <v>2.8942756628916617E-2</v>
      </c>
      <c r="S26">
        <f>Compute!F42/SUM(Compute!F$20:F$43)</f>
        <v>5.057731271713288E-2</v>
      </c>
      <c r="T26">
        <f>Compute!G42/SUM(Compute!G$20:G$43)</f>
        <v>3.5204408658937911E-2</v>
      </c>
      <c r="U26">
        <f>Compute!H42/SUM(Compute!H$20:H$43)</f>
        <v>4.6362231061514457E-2</v>
      </c>
      <c r="V26">
        <f>Compute!I42/SUM(Compute!I$20:I$43)</f>
        <v>3.2827582900322665E-2</v>
      </c>
      <c r="W26">
        <f>Compute!J42/SUM(Compute!J$20:J$43)</f>
        <v>5.4298205192664047E-2</v>
      </c>
      <c r="X26">
        <f>Compute!K42/SUM(Compute!K$20:K$43)</f>
        <v>1.5161614071946097E-2</v>
      </c>
      <c r="Y26">
        <f>Compute!L42/SUM(Compute!L$20:L$43)</f>
        <v>2.0219955388179257E-2</v>
      </c>
      <c r="Z26">
        <f>Compute!M42/SUM(Compute!M$20:M$43)</f>
        <v>1.4284994342430772E-2</v>
      </c>
      <c r="AA26">
        <f>Compute!N42/SUM(Compute!N$20:N$43)</f>
        <v>2.4688247791995202E-2</v>
      </c>
      <c r="AB26">
        <f>Compute!O42/SUM(Compute!O$20:O$43)</f>
        <v>1.697066431602583E-2</v>
      </c>
      <c r="AC26">
        <f>Compute!P42/SUM(Compute!P$20:P$43)</f>
        <v>2.2327684915482222E-2</v>
      </c>
      <c r="AD26">
        <f>Compute!Q42/SUM(Compute!Q$20:Q$43)</f>
        <v>1.5938938485477096E-2</v>
      </c>
      <c r="AE26">
        <f>Compute!R42/SUM(Compute!R$20:R$43)</f>
        <v>2.662950954260828E-2</v>
      </c>
      <c r="AF26">
        <f>Compute!S42/SUM(Compute!S$20:S$43)</f>
        <v>4.5220645734735603E-2</v>
      </c>
      <c r="AG26">
        <f>Compute!T42/SUM(Compute!T$20:T$43)</f>
        <v>4.8308925271697278E-2</v>
      </c>
      <c r="AH26">
        <f>Compute!U42/SUM(Compute!U$20:U$43)</f>
        <v>4.507668711009033E-2</v>
      </c>
      <c r="AI26">
        <f>Compute!V42/SUM(Compute!V$20:V$43)</f>
        <v>4.4309646280061017E-2</v>
      </c>
      <c r="AJ26">
        <f>Compute!W42/SUM(Compute!W$20:W$43)</f>
        <v>4.4676743887972499E-2</v>
      </c>
      <c r="AK26">
        <f>Compute!X42/SUM(Compute!X$20:X$43)</f>
        <v>4.6410729731501149E-2</v>
      </c>
      <c r="AL26">
        <f>Compute!Y42/SUM(Compute!Y$20:Y$43)</f>
        <v>4.4325663023044463E-2</v>
      </c>
      <c r="AM26">
        <f>Compute!Z42/SUM(Compute!Z$20:Z$43)</f>
        <v>4.1125080076095992E-2</v>
      </c>
      <c r="AN26">
        <f>Compute!AA42/SUM(Compute!AA$20:AA$43)</f>
        <v>1.7213979048542181E-2</v>
      </c>
      <c r="AO26">
        <f>Compute!AB42/SUM(Compute!AB$20:AB$43)</f>
        <v>2.042493628048752E-2</v>
      </c>
      <c r="AP26">
        <f>Compute!AC42/SUM(Compute!AC$20:AC$43)</f>
        <v>1.711576554219265E-2</v>
      </c>
      <c r="AQ26">
        <f>Compute!AD42/SUM(Compute!AD$20:AD$43)</f>
        <v>2.1464313545813043E-2</v>
      </c>
      <c r="AR26">
        <f>Compute!AE42/SUM(Compute!AE$20:AE$43)</f>
        <v>1.7304585752778785E-2</v>
      </c>
      <c r="AS26">
        <f>Compute!AF42/SUM(Compute!AF$20:AF$43)</f>
        <v>2.0137823725136693E-2</v>
      </c>
      <c r="AT26">
        <f>Compute!AG42/SUM(Compute!AG$20:AG$43)</f>
        <v>1.7076805511454123E-2</v>
      </c>
      <c r="AU26">
        <f>Compute!AH42/SUM(Compute!AH$20:AH$43)</f>
        <v>2.0465903311413732E-2</v>
      </c>
    </row>
    <row r="27" spans="14:47" x14ac:dyDescent="0.2">
      <c r="N27" t="s">
        <v>106</v>
      </c>
      <c r="O27" t="s">
        <v>139</v>
      </c>
      <c r="P27">
        <f>Compute!C43/SUM(Compute!C$20:C$43)</f>
        <v>7.5257007055645926E-3</v>
      </c>
      <c r="Q27">
        <f>Compute!D43/SUM(Compute!D$20:D$43)</f>
        <v>1.4356484417936971E-2</v>
      </c>
      <c r="R27">
        <f>Compute!E43/SUM(Compute!E$20:E$43)</f>
        <v>5.9031557141650069E-3</v>
      </c>
      <c r="S27">
        <f>Compute!F43/SUM(Compute!F$20:F$43)</f>
        <v>2.2226466356994955E-2</v>
      </c>
      <c r="T27">
        <f>Compute!G43/SUM(Compute!G$20:G$43)</f>
        <v>8.6454989829543652E-3</v>
      </c>
      <c r="U27">
        <f>Compute!H43/SUM(Compute!H$20:H$43)</f>
        <v>1.6139471284875497E-2</v>
      </c>
      <c r="V27">
        <f>Compute!I43/SUM(Compute!I$20:I$43)</f>
        <v>6.7765677713590208E-3</v>
      </c>
      <c r="W27">
        <f>Compute!J43/SUM(Compute!J$20:J$43)</f>
        <v>2.4150530721075886E-2</v>
      </c>
      <c r="X27">
        <f>Compute!K43/SUM(Compute!K$20:K$43)</f>
        <v>6.8567220742539372E-3</v>
      </c>
      <c r="Y27">
        <f>Compute!L43/SUM(Compute!L$20:L$43)</f>
        <v>1.2962335793243171E-2</v>
      </c>
      <c r="Z27">
        <f>Compute!M43/SUM(Compute!M$20:M$43)</f>
        <v>5.4303653596651565E-3</v>
      </c>
      <c r="AA27">
        <f>Compute!N43/SUM(Compute!N$20:N$43)</f>
        <v>2.0221323201846032E-2</v>
      </c>
      <c r="AB27">
        <f>Compute!O43/SUM(Compute!O$20:O$43)</f>
        <v>7.7677722656061864E-3</v>
      </c>
      <c r="AC27">
        <f>Compute!P43/SUM(Compute!P$20:P$43)</f>
        <v>1.4486827950299744E-2</v>
      </c>
      <c r="AD27">
        <f>Compute!Q43/SUM(Compute!Q$20:Q$43)</f>
        <v>6.1324625520788106E-3</v>
      </c>
      <c r="AE27">
        <f>Compute!R43/SUM(Compute!R$20:R$43)</f>
        <v>2.207542144547725E-2</v>
      </c>
      <c r="AF27">
        <f>Compute!S43/SUM(Compute!S$20:S$43)</f>
        <v>9.0968727701011193E-2</v>
      </c>
      <c r="AG27">
        <f>Compute!T43/SUM(Compute!T$20:T$43)</f>
        <v>0.13775732563788498</v>
      </c>
      <c r="AH27">
        <f>Compute!U43/SUM(Compute!U$20:U$43)</f>
        <v>7.622285650714726E-2</v>
      </c>
      <c r="AI27">
        <f>Compute!V43/SUM(Compute!V$20:V$43)</f>
        <v>0.16143653908845776</v>
      </c>
      <c r="AJ27">
        <f>Compute!W43/SUM(Compute!W$20:W$43)</f>
        <v>9.0962713515047741E-2</v>
      </c>
      <c r="AK27">
        <f>Compute!X43/SUM(Compute!X$20:X$43)</f>
        <v>0.13394677353971565</v>
      </c>
      <c r="AL27">
        <f>Compute!Y43/SUM(Compute!Y$20:Y$43)</f>
        <v>7.5860378148414537E-2</v>
      </c>
      <c r="AM27">
        <f>Compute!Z43/SUM(Compute!Z$20:Z$43)</f>
        <v>0.15164805507690729</v>
      </c>
      <c r="AN27">
        <f>Compute!AA43/SUM(Compute!AA$20:AA$43)</f>
        <v>6.4541828078096095E-2</v>
      </c>
      <c r="AO27">
        <f>Compute!AB43/SUM(Compute!AB$20:AB$43)</f>
        <v>0.10855570910167757</v>
      </c>
      <c r="AP27">
        <f>Compute!AC43/SUM(Compute!AC$20:AC$43)</f>
        <v>5.394288747145759E-2</v>
      </c>
      <c r="AQ27">
        <f>Compute!AD43/SUM(Compute!AD$20:AD$43)</f>
        <v>0.14575558009885381</v>
      </c>
      <c r="AR27">
        <f>Compute!AE43/SUM(Compute!AE$20:AE$43)</f>
        <v>6.5667084113177232E-2</v>
      </c>
      <c r="AS27">
        <f>Compute!AF43/SUM(Compute!AF$20:AF$43)</f>
        <v>0.10832558073667999</v>
      </c>
      <c r="AT27">
        <f>Compute!AG43/SUM(Compute!AG$20:AG$43)</f>
        <v>5.4471712136112911E-2</v>
      </c>
      <c r="AU27">
        <f>Compute!AH43/SUM(Compute!AH$20:AH$43)</f>
        <v>0.14065838843879697</v>
      </c>
    </row>
    <row r="29" spans="14:47" x14ac:dyDescent="0.2">
      <c r="P29" s="7">
        <f>SUM(P4:P27)</f>
        <v>1</v>
      </c>
      <c r="Q29" s="7">
        <f t="shared" ref="Q29:AU29" si="0">SUM(Q4:Q27)</f>
        <v>1</v>
      </c>
      <c r="R29" s="7">
        <f t="shared" si="0"/>
        <v>1.0000000000000002</v>
      </c>
      <c r="S29" s="7">
        <f t="shared" si="0"/>
        <v>1</v>
      </c>
      <c r="T29" s="7">
        <f t="shared" si="0"/>
        <v>0.99999999999999989</v>
      </c>
      <c r="U29" s="7">
        <f t="shared" si="0"/>
        <v>1</v>
      </c>
      <c r="V29" s="7">
        <f t="shared" si="0"/>
        <v>0.99999999999999978</v>
      </c>
      <c r="W29" s="7">
        <f t="shared" si="0"/>
        <v>1</v>
      </c>
      <c r="X29" s="7">
        <f t="shared" si="0"/>
        <v>0.99999999999999978</v>
      </c>
      <c r="Y29" s="7">
        <f t="shared" si="0"/>
        <v>0.99999999999999967</v>
      </c>
      <c r="Z29" s="7">
        <f t="shared" si="0"/>
        <v>0.99999999999999967</v>
      </c>
      <c r="AA29" s="7">
        <f t="shared" si="0"/>
        <v>1</v>
      </c>
      <c r="AB29" s="7">
        <f t="shared" si="0"/>
        <v>1</v>
      </c>
      <c r="AC29" s="7">
        <f t="shared" si="0"/>
        <v>0.99999999999999978</v>
      </c>
      <c r="AD29" s="7">
        <f t="shared" si="0"/>
        <v>0.99999999999999967</v>
      </c>
      <c r="AE29" s="7">
        <f t="shared" si="0"/>
        <v>0.99999999999999978</v>
      </c>
      <c r="AF29" s="7">
        <f t="shared" si="0"/>
        <v>0.99999999999999956</v>
      </c>
      <c r="AG29" s="7">
        <f t="shared" si="0"/>
        <v>0.99999999999999989</v>
      </c>
      <c r="AH29" s="7">
        <f t="shared" si="0"/>
        <v>1</v>
      </c>
      <c r="AI29" s="7">
        <f t="shared" si="0"/>
        <v>1</v>
      </c>
      <c r="AJ29" s="7">
        <f t="shared" si="0"/>
        <v>1.0000000000000002</v>
      </c>
      <c r="AK29" s="7">
        <f t="shared" si="0"/>
        <v>1.0000000000000002</v>
      </c>
      <c r="AL29" s="7">
        <f t="shared" si="0"/>
        <v>0.99999999999999978</v>
      </c>
      <c r="AM29" s="7">
        <f t="shared" si="0"/>
        <v>0.99999999999999989</v>
      </c>
      <c r="AN29" s="7">
        <f t="shared" si="0"/>
        <v>1</v>
      </c>
      <c r="AO29" s="7">
        <f t="shared" si="0"/>
        <v>0.99999999999999978</v>
      </c>
      <c r="AP29" s="7">
        <f t="shared" si="0"/>
        <v>1</v>
      </c>
      <c r="AQ29" s="7">
        <f t="shared" si="0"/>
        <v>0.99999999999999989</v>
      </c>
      <c r="AR29" s="7">
        <f t="shared" si="0"/>
        <v>1</v>
      </c>
      <c r="AS29" s="7">
        <f t="shared" si="0"/>
        <v>1.0000000000000002</v>
      </c>
      <c r="AT29" s="7">
        <f t="shared" si="0"/>
        <v>1.0000000000000004</v>
      </c>
      <c r="AU29" s="7">
        <f t="shared" si="0"/>
        <v>0.99999999999999989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342C-A76E-F247-9B75-F01A576D0336}">
  <dimension ref="B2:Z23"/>
  <sheetViews>
    <sheetView workbookViewId="0"/>
  </sheetViews>
  <sheetFormatPr baseColWidth="10" defaultRowHeight="16" x14ac:dyDescent="0.2"/>
  <cols>
    <col min="2" max="2" width="46" bestFit="1" customWidth="1"/>
  </cols>
  <sheetData>
    <row r="2" spans="2:26" x14ac:dyDescent="0.2">
      <c r="B2" s="1" t="s">
        <v>0</v>
      </c>
    </row>
    <row r="3" spans="2:26" x14ac:dyDescent="0.2"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95</v>
      </c>
      <c r="P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X3" t="s">
        <v>104</v>
      </c>
      <c r="Y3" t="s">
        <v>105</v>
      </c>
      <c r="Z3" t="s">
        <v>106</v>
      </c>
    </row>
    <row r="4" spans="2:26" x14ac:dyDescent="0.2">
      <c r="B4" s="5" t="s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 x14ac:dyDescent="0.2">
      <c r="B5" s="3" t="s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 x14ac:dyDescent="0.2">
      <c r="B6" s="3" t="s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2:26" x14ac:dyDescent="0.2">
      <c r="B7" s="4" t="s">
        <v>72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2:26" x14ac:dyDescent="0.2">
      <c r="B8" s="5" t="s">
        <v>73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2:26" x14ac:dyDescent="0.2">
      <c r="B9" s="3" t="s">
        <v>74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</row>
    <row r="10" spans="2:26" x14ac:dyDescent="0.2">
      <c r="B10" s="4" t="s">
        <v>75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</row>
    <row r="11" spans="2:26" x14ac:dyDescent="0.2">
      <c r="B11" s="6" t="s">
        <v>76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2:26" x14ac:dyDescent="0.2">
      <c r="B12" s="6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2:26" x14ac:dyDescent="0.2">
      <c r="B13" s="5" t="s">
        <v>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 x14ac:dyDescent="0.2">
      <c r="B14" s="4" t="s">
        <v>79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</row>
    <row r="15" spans="2:26" x14ac:dyDescent="0.2">
      <c r="B15" s="5" t="s">
        <v>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 x14ac:dyDescent="0.2">
      <c r="B16" s="4" t="s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9" spans="3:26" x14ac:dyDescent="0.2">
      <c r="C19" s="7" t="s">
        <v>109</v>
      </c>
      <c r="D19" s="7" t="s">
        <v>110</v>
      </c>
      <c r="E19" s="7" t="s">
        <v>111</v>
      </c>
      <c r="F19" s="7" t="s">
        <v>112</v>
      </c>
      <c r="G19" s="7" t="s">
        <v>109</v>
      </c>
      <c r="H19" s="7" t="s">
        <v>110</v>
      </c>
      <c r="I19" s="7" t="s">
        <v>111</v>
      </c>
      <c r="J19" s="7" t="s">
        <v>112</v>
      </c>
      <c r="K19" s="7" t="s">
        <v>109</v>
      </c>
      <c r="L19" s="7" t="s">
        <v>110</v>
      </c>
      <c r="M19" s="7" t="s">
        <v>111</v>
      </c>
      <c r="N19" s="7" t="s">
        <v>112</v>
      </c>
      <c r="O19" s="7" t="s">
        <v>109</v>
      </c>
      <c r="P19" s="7" t="s">
        <v>110</v>
      </c>
      <c r="Q19" s="7" t="s">
        <v>111</v>
      </c>
      <c r="R19" s="7" t="s">
        <v>112</v>
      </c>
      <c r="S19" s="7" t="s">
        <v>109</v>
      </c>
      <c r="T19" s="7" t="s">
        <v>110</v>
      </c>
      <c r="U19" s="7" t="s">
        <v>111</v>
      </c>
      <c r="V19" s="7" t="s">
        <v>112</v>
      </c>
      <c r="W19" s="7" t="s">
        <v>109</v>
      </c>
      <c r="X19" s="7" t="s">
        <v>110</v>
      </c>
      <c r="Y19" s="7" t="s">
        <v>111</v>
      </c>
      <c r="Z19" s="7" t="s">
        <v>112</v>
      </c>
    </row>
    <row r="20" spans="3:26" x14ac:dyDescent="0.2">
      <c r="C20" s="7" t="s">
        <v>107</v>
      </c>
      <c r="D20" s="7" t="s">
        <v>107</v>
      </c>
      <c r="E20" s="7" t="s">
        <v>107</v>
      </c>
      <c r="F20" s="7" t="s">
        <v>107</v>
      </c>
      <c r="G20" s="7" t="s">
        <v>113</v>
      </c>
      <c r="H20" s="7" t="s">
        <v>113</v>
      </c>
      <c r="I20" s="7" t="s">
        <v>113</v>
      </c>
      <c r="J20" s="7" t="s">
        <v>113</v>
      </c>
      <c r="K20" s="7" t="s">
        <v>107</v>
      </c>
      <c r="L20" s="7" t="s">
        <v>107</v>
      </c>
      <c r="M20" s="7" t="s">
        <v>107</v>
      </c>
      <c r="N20" s="7" t="s">
        <v>107</v>
      </c>
      <c r="O20" s="7" t="s">
        <v>113</v>
      </c>
      <c r="P20" s="7" t="s">
        <v>113</v>
      </c>
      <c r="Q20" s="7" t="s">
        <v>113</v>
      </c>
      <c r="R20" s="7" t="s">
        <v>113</v>
      </c>
      <c r="S20" s="7" t="s">
        <v>107</v>
      </c>
      <c r="T20" s="7" t="s">
        <v>107</v>
      </c>
      <c r="U20" s="7" t="s">
        <v>107</v>
      </c>
      <c r="V20" s="7" t="s">
        <v>107</v>
      </c>
      <c r="W20" s="7" t="s">
        <v>113</v>
      </c>
      <c r="X20" s="7" t="s">
        <v>113</v>
      </c>
      <c r="Y20" s="7" t="s">
        <v>113</v>
      </c>
      <c r="Z20" s="7" t="s">
        <v>113</v>
      </c>
    </row>
    <row r="21" spans="3:26" x14ac:dyDescent="0.2">
      <c r="C21" s="7" t="s">
        <v>108</v>
      </c>
      <c r="D21" s="7" t="s">
        <v>108</v>
      </c>
      <c r="E21" s="7" t="s">
        <v>108</v>
      </c>
      <c r="F21" s="7" t="s">
        <v>108</v>
      </c>
      <c r="G21" s="7" t="s">
        <v>108</v>
      </c>
      <c r="H21" s="7" t="s">
        <v>108</v>
      </c>
      <c r="I21" s="7" t="s">
        <v>108</v>
      </c>
      <c r="J21" s="7" t="s">
        <v>108</v>
      </c>
      <c r="K21" s="7" t="s">
        <v>114</v>
      </c>
      <c r="L21" s="7" t="s">
        <v>114</v>
      </c>
      <c r="M21" s="7" t="s">
        <v>114</v>
      </c>
      <c r="N21" s="7" t="s">
        <v>114</v>
      </c>
      <c r="O21" s="7" t="s">
        <v>114</v>
      </c>
      <c r="P21" s="7" t="s">
        <v>114</v>
      </c>
      <c r="Q21" s="7" t="s">
        <v>114</v>
      </c>
      <c r="R21" s="7" t="s">
        <v>114</v>
      </c>
      <c r="S21" s="7" t="s">
        <v>115</v>
      </c>
      <c r="T21" s="7" t="s">
        <v>115</v>
      </c>
      <c r="U21" s="7" t="s">
        <v>115</v>
      </c>
      <c r="V21" s="7" t="s">
        <v>115</v>
      </c>
      <c r="W21" s="7" t="s">
        <v>115</v>
      </c>
      <c r="X21" s="7" t="s">
        <v>115</v>
      </c>
      <c r="Y21" s="7" t="s">
        <v>115</v>
      </c>
      <c r="Z21" s="7" t="s">
        <v>115</v>
      </c>
    </row>
    <row r="22" spans="3:26" x14ac:dyDescent="0.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3:26" x14ac:dyDescent="0.2">
      <c r="C23" s="7" t="str">
        <f>CONCATENATE(C19,", ",C20,", ",C21)</f>
        <v>Emergency Response, Small Donors, Friendly</v>
      </c>
      <c r="D23" s="7" t="str">
        <f t="shared" ref="D23:Z23" si="0">CONCATENATE(D19,", ",D20,", ",D21)</f>
        <v>Environment, Small Donors, Friendly</v>
      </c>
      <c r="E23" s="7" t="str">
        <f t="shared" si="0"/>
        <v>Human Rights, Small Donors, Friendly</v>
      </c>
      <c r="F23" s="7" t="str">
        <f t="shared" si="0"/>
        <v>Refugess Relief, Small Donors, Friendly</v>
      </c>
      <c r="G23" s="7" t="str">
        <f t="shared" si="0"/>
        <v>Emergency Response, Grants, Friendly</v>
      </c>
      <c r="H23" s="7" t="str">
        <f t="shared" si="0"/>
        <v>Environment, Grants, Friendly</v>
      </c>
      <c r="I23" s="7" t="str">
        <f t="shared" si="0"/>
        <v>Human Rights, Grants, Friendly</v>
      </c>
      <c r="J23" s="7" t="str">
        <f t="shared" si="0"/>
        <v>Refugess Relief, Grants, Friendly</v>
      </c>
      <c r="K23" s="7" t="str">
        <f t="shared" si="0"/>
        <v>Emergency Response, Small Donors, Criticized</v>
      </c>
      <c r="L23" s="7" t="str">
        <f t="shared" si="0"/>
        <v>Environment, Small Donors, Criticized</v>
      </c>
      <c r="M23" s="7" t="str">
        <f t="shared" si="0"/>
        <v>Human Rights, Small Donors, Criticized</v>
      </c>
      <c r="N23" s="7" t="str">
        <f t="shared" si="0"/>
        <v>Refugess Relief, Small Donors, Criticized</v>
      </c>
      <c r="O23" s="7" t="str">
        <f t="shared" si="0"/>
        <v>Emergency Response, Grants, Criticized</v>
      </c>
      <c r="P23" s="7" t="str">
        <f t="shared" si="0"/>
        <v>Environment, Grants, Criticized</v>
      </c>
      <c r="Q23" s="7" t="str">
        <f t="shared" si="0"/>
        <v>Human Rights, Grants, Criticized</v>
      </c>
      <c r="R23" s="7" t="str">
        <f t="shared" si="0"/>
        <v>Refugess Relief, Grants, Criticized</v>
      </c>
      <c r="S23" s="7" t="str">
        <f t="shared" si="0"/>
        <v>Emergency Response, Small Donors, Crackdown</v>
      </c>
      <c r="T23" s="7" t="str">
        <f t="shared" si="0"/>
        <v>Environment, Small Donors, Crackdown</v>
      </c>
      <c r="U23" s="7" t="str">
        <f t="shared" si="0"/>
        <v>Human Rights, Small Donors, Crackdown</v>
      </c>
      <c r="V23" s="7" t="str">
        <f t="shared" si="0"/>
        <v>Refugess Relief, Small Donors, Crackdown</v>
      </c>
      <c r="W23" s="7" t="str">
        <f t="shared" si="0"/>
        <v>Emergency Response, Grants, Crackdown</v>
      </c>
      <c r="X23" s="7" t="str">
        <f t="shared" si="0"/>
        <v>Environment, Grants, Crackdown</v>
      </c>
      <c r="Y23" s="7" t="str">
        <f t="shared" si="0"/>
        <v>Human Rights, Grants, Crackdown</v>
      </c>
      <c r="Z23" s="7" t="str">
        <f t="shared" si="0"/>
        <v>Refugess Relief, Grants, Crackdown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2C40-B447-2E4D-A72D-268237DE4CF0}">
  <dimension ref="B2:AH74"/>
  <sheetViews>
    <sheetView workbookViewId="0"/>
  </sheetViews>
  <sheetFormatPr baseColWidth="10" defaultRowHeight="16" x14ac:dyDescent="0.2"/>
  <cols>
    <col min="2" max="2" width="70.1640625" bestFit="1" customWidth="1"/>
  </cols>
  <sheetData>
    <row r="2" spans="2:34" x14ac:dyDescent="0.2">
      <c r="B2" s="1" t="s">
        <v>1</v>
      </c>
    </row>
    <row r="3" spans="2:34" x14ac:dyDescent="0.2">
      <c r="C3" t="s">
        <v>2</v>
      </c>
      <c r="D3" t="s">
        <v>3</v>
      </c>
      <c r="E3" t="s">
        <v>4</v>
      </c>
      <c r="F3" t="s">
        <v>94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196</v>
      </c>
      <c r="M3" t="s">
        <v>197</v>
      </c>
      <c r="N3" t="s">
        <v>198</v>
      </c>
      <c r="O3" t="s">
        <v>199</v>
      </c>
      <c r="P3" t="s">
        <v>200</v>
      </c>
      <c r="Q3" t="s">
        <v>201</v>
      </c>
      <c r="R3" t="s">
        <v>202</v>
      </c>
      <c r="S3" t="s">
        <v>203</v>
      </c>
      <c r="T3" t="s">
        <v>204</v>
      </c>
      <c r="U3" t="s">
        <v>205</v>
      </c>
      <c r="V3" t="s">
        <v>206</v>
      </c>
      <c r="W3" t="s">
        <v>207</v>
      </c>
      <c r="X3" t="s">
        <v>208</v>
      </c>
      <c r="Y3" t="s">
        <v>209</v>
      </c>
      <c r="Z3" t="s">
        <v>210</v>
      </c>
      <c r="AA3" t="s">
        <v>211</v>
      </c>
      <c r="AB3" t="s">
        <v>212</v>
      </c>
      <c r="AC3" t="s">
        <v>213</v>
      </c>
      <c r="AD3" t="s">
        <v>214</v>
      </c>
      <c r="AE3" t="s">
        <v>215</v>
      </c>
      <c r="AF3" t="s">
        <v>216</v>
      </c>
      <c r="AG3" t="s">
        <v>217</v>
      </c>
      <c r="AH3" t="s">
        <v>218</v>
      </c>
    </row>
    <row r="4" spans="2:34" x14ac:dyDescent="0.2">
      <c r="B4" s="7" t="s">
        <v>8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</row>
    <row r="5" spans="2:34" x14ac:dyDescent="0.2">
      <c r="B5" s="13" t="s">
        <v>140</v>
      </c>
      <c r="C5" s="14">
        <v>2</v>
      </c>
      <c r="D5" s="14">
        <v>2</v>
      </c>
      <c r="E5" s="14">
        <v>2</v>
      </c>
      <c r="F5" s="14">
        <v>2</v>
      </c>
      <c r="G5" s="14">
        <v>2</v>
      </c>
      <c r="H5" s="14">
        <v>2</v>
      </c>
      <c r="I5" s="14">
        <v>2</v>
      </c>
      <c r="J5" s="14">
        <v>2</v>
      </c>
      <c r="K5" s="14">
        <v>5</v>
      </c>
      <c r="L5" s="14">
        <v>5</v>
      </c>
      <c r="M5" s="14">
        <v>5</v>
      </c>
      <c r="N5" s="14">
        <v>5</v>
      </c>
      <c r="O5" s="14">
        <v>5</v>
      </c>
      <c r="P5" s="14">
        <v>5</v>
      </c>
      <c r="Q5" s="14">
        <v>5</v>
      </c>
      <c r="R5" s="14">
        <v>5</v>
      </c>
      <c r="S5" s="14">
        <v>2</v>
      </c>
      <c r="T5" s="14">
        <v>2</v>
      </c>
      <c r="U5" s="14">
        <v>2</v>
      </c>
      <c r="V5" s="14">
        <v>2</v>
      </c>
      <c r="W5" s="14">
        <v>2</v>
      </c>
      <c r="X5" s="14">
        <v>2</v>
      </c>
      <c r="Y5" s="14">
        <v>2</v>
      </c>
      <c r="Z5" s="14">
        <v>2</v>
      </c>
      <c r="AA5" s="14">
        <v>5</v>
      </c>
      <c r="AB5" s="14">
        <v>5</v>
      </c>
      <c r="AC5" s="14">
        <v>5</v>
      </c>
      <c r="AD5" s="14">
        <v>5</v>
      </c>
      <c r="AE5" s="14">
        <v>5</v>
      </c>
      <c r="AF5" s="14">
        <v>5</v>
      </c>
      <c r="AG5" s="14">
        <v>5</v>
      </c>
      <c r="AH5" s="14">
        <v>5</v>
      </c>
    </row>
    <row r="6" spans="2:34" x14ac:dyDescent="0.2">
      <c r="B6" s="15" t="s">
        <v>141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</row>
    <row r="7" spans="2:34" x14ac:dyDescent="0.2">
      <c r="B7" s="5" t="s">
        <v>142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2:34" x14ac:dyDescent="0.2">
      <c r="B8" s="3" t="s">
        <v>143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2:34" x14ac:dyDescent="0.2">
      <c r="B9" s="3" t="s">
        <v>149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2:34" x14ac:dyDescent="0.2">
      <c r="B10" s="3" t="s">
        <v>144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2:34" x14ac:dyDescent="0.2">
      <c r="B11" s="3" t="s">
        <v>145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2:34" x14ac:dyDescent="0.2">
      <c r="B12" s="3" t="s">
        <v>146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2:34" x14ac:dyDescent="0.2">
      <c r="B13" s="4" t="s">
        <v>147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2:34" x14ac:dyDescent="0.2">
      <c r="B14" s="6" t="s">
        <v>148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</row>
    <row r="15" spans="2:34" x14ac:dyDescent="0.2">
      <c r="B15" s="13" t="s">
        <v>19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4">
        <v>1</v>
      </c>
      <c r="R15" s="14">
        <v>1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1</v>
      </c>
      <c r="AB15" s="14">
        <v>1</v>
      </c>
      <c r="AC15" s="14">
        <v>1</v>
      </c>
      <c r="AD15" s="14">
        <v>1</v>
      </c>
      <c r="AE15" s="14">
        <v>1</v>
      </c>
      <c r="AF15" s="14">
        <v>1</v>
      </c>
      <c r="AG15" s="14">
        <v>1</v>
      </c>
      <c r="AH15" s="14">
        <v>1</v>
      </c>
    </row>
    <row r="16" spans="2:34" x14ac:dyDescent="0.2">
      <c r="B16" s="13" t="s">
        <v>155</v>
      </c>
      <c r="C16" s="14">
        <v>2</v>
      </c>
      <c r="D16" s="14">
        <v>2</v>
      </c>
      <c r="E16" s="14">
        <v>2</v>
      </c>
      <c r="F16" s="14">
        <v>2</v>
      </c>
      <c r="G16" s="14">
        <v>5</v>
      </c>
      <c r="H16" s="14">
        <v>5</v>
      </c>
      <c r="I16" s="14">
        <v>5</v>
      </c>
      <c r="J16" s="14">
        <v>5</v>
      </c>
      <c r="K16" s="14">
        <v>2</v>
      </c>
      <c r="L16" s="14">
        <v>2</v>
      </c>
      <c r="M16" s="14">
        <v>2</v>
      </c>
      <c r="N16" s="14">
        <v>2</v>
      </c>
      <c r="O16" s="14">
        <v>5</v>
      </c>
      <c r="P16" s="14">
        <v>5</v>
      </c>
      <c r="Q16" s="14">
        <v>5</v>
      </c>
      <c r="R16" s="14">
        <v>5</v>
      </c>
      <c r="S16" s="14">
        <v>2</v>
      </c>
      <c r="T16" s="14">
        <v>2</v>
      </c>
      <c r="U16" s="14">
        <v>2</v>
      </c>
      <c r="V16" s="14">
        <v>2</v>
      </c>
      <c r="W16" s="14">
        <v>5</v>
      </c>
      <c r="X16" s="14">
        <v>5</v>
      </c>
      <c r="Y16" s="14">
        <v>5</v>
      </c>
      <c r="Z16" s="14">
        <v>5</v>
      </c>
      <c r="AA16" s="14">
        <v>2</v>
      </c>
      <c r="AB16" s="14">
        <v>2</v>
      </c>
      <c r="AC16" s="14">
        <v>2</v>
      </c>
      <c r="AD16" s="14">
        <v>2</v>
      </c>
      <c r="AE16" s="14">
        <v>5</v>
      </c>
      <c r="AF16" s="14">
        <v>5</v>
      </c>
      <c r="AG16" s="14">
        <v>5</v>
      </c>
      <c r="AH16" s="14">
        <v>5</v>
      </c>
    </row>
    <row r="17" spans="2:34" x14ac:dyDescent="0.2">
      <c r="B17" s="16" t="s">
        <v>168</v>
      </c>
      <c r="C17" s="17">
        <v>7</v>
      </c>
      <c r="D17" s="17">
        <v>7</v>
      </c>
      <c r="E17" s="17">
        <v>7</v>
      </c>
      <c r="F17" s="17">
        <v>7</v>
      </c>
      <c r="G17" s="17">
        <v>7</v>
      </c>
      <c r="H17" s="17">
        <v>7</v>
      </c>
      <c r="I17" s="17">
        <v>7</v>
      </c>
      <c r="J17" s="17">
        <v>7</v>
      </c>
      <c r="K17" s="17">
        <v>7</v>
      </c>
      <c r="L17" s="17">
        <v>7</v>
      </c>
      <c r="M17" s="17">
        <v>7</v>
      </c>
      <c r="N17" s="17">
        <v>7</v>
      </c>
      <c r="O17" s="17">
        <v>7</v>
      </c>
      <c r="P17" s="17">
        <v>7</v>
      </c>
      <c r="Q17" s="17">
        <v>7</v>
      </c>
      <c r="R17" s="17">
        <v>7</v>
      </c>
      <c r="S17" s="17">
        <v>1</v>
      </c>
      <c r="T17" s="17">
        <v>1</v>
      </c>
      <c r="U17" s="17">
        <v>1</v>
      </c>
      <c r="V17" s="17">
        <v>1</v>
      </c>
      <c r="W17" s="17">
        <v>1</v>
      </c>
      <c r="X17" s="17">
        <v>1</v>
      </c>
      <c r="Y17" s="17">
        <v>1</v>
      </c>
      <c r="Z17" s="17">
        <v>1</v>
      </c>
      <c r="AA17" s="17">
        <v>1</v>
      </c>
      <c r="AB17" s="17">
        <v>1</v>
      </c>
      <c r="AC17" s="17">
        <v>1</v>
      </c>
      <c r="AD17" s="17">
        <v>1</v>
      </c>
      <c r="AE17" s="17">
        <v>1</v>
      </c>
      <c r="AF17" s="17">
        <v>1</v>
      </c>
      <c r="AG17" s="17">
        <v>1</v>
      </c>
      <c r="AH17" s="17">
        <v>1</v>
      </c>
    </row>
    <row r="18" spans="2:34" x14ac:dyDescent="0.2">
      <c r="B18" s="16" t="s">
        <v>171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7</v>
      </c>
      <c r="T18" s="17">
        <v>7</v>
      </c>
      <c r="U18" s="17">
        <v>7</v>
      </c>
      <c r="V18" s="17">
        <v>7</v>
      </c>
      <c r="W18" s="17">
        <v>7</v>
      </c>
      <c r="X18" s="17">
        <v>7</v>
      </c>
      <c r="Y18" s="17">
        <v>7</v>
      </c>
      <c r="Z18" s="17">
        <v>7</v>
      </c>
      <c r="AA18" s="17">
        <v>7</v>
      </c>
      <c r="AB18" s="17">
        <v>7</v>
      </c>
      <c r="AC18" s="17">
        <v>7</v>
      </c>
      <c r="AD18" s="17">
        <v>7</v>
      </c>
      <c r="AE18" s="17">
        <v>7</v>
      </c>
      <c r="AF18" s="17">
        <v>7</v>
      </c>
      <c r="AG18" s="17">
        <v>7</v>
      </c>
      <c r="AH18" s="17">
        <v>7</v>
      </c>
    </row>
    <row r="19" spans="2:34" x14ac:dyDescent="0.2">
      <c r="B19" s="6" t="s">
        <v>169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</row>
    <row r="20" spans="2:34" x14ac:dyDescent="0.2">
      <c r="B20" s="6" t="s">
        <v>170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</row>
    <row r="21" spans="2:34" x14ac:dyDescent="0.2">
      <c r="B21" s="5" t="s">
        <v>25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2:34" x14ac:dyDescent="0.2">
      <c r="B22" s="3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2:34" x14ac:dyDescent="0.2">
      <c r="B23" s="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2:34" x14ac:dyDescent="0.2">
      <c r="B24" s="3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2:34" x14ac:dyDescent="0.2">
      <c r="B25" s="3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2:34" x14ac:dyDescent="0.2">
      <c r="B26" s="3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2:34" x14ac:dyDescent="0.2">
      <c r="B27" s="3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2:34" x14ac:dyDescent="0.2">
      <c r="B28" s="3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2:34" x14ac:dyDescent="0.2">
      <c r="B29" s="4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2:34" x14ac:dyDescent="0.2">
      <c r="B30" s="6" t="s">
        <v>152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</row>
    <row r="31" spans="2:34" x14ac:dyDescent="0.2">
      <c r="B31" s="16" t="s">
        <v>153</v>
      </c>
      <c r="C31" s="17">
        <v>7</v>
      </c>
      <c r="D31" s="17">
        <v>7</v>
      </c>
      <c r="E31" s="17">
        <v>7</v>
      </c>
      <c r="F31" s="17">
        <v>7</v>
      </c>
      <c r="G31" s="17">
        <v>7</v>
      </c>
      <c r="H31" s="17">
        <v>7</v>
      </c>
      <c r="I31" s="17">
        <v>7</v>
      </c>
      <c r="J31" s="17">
        <v>7</v>
      </c>
      <c r="K31" s="17">
        <v>7</v>
      </c>
      <c r="L31" s="17">
        <v>7</v>
      </c>
      <c r="M31" s="17">
        <v>7</v>
      </c>
      <c r="N31" s="17">
        <v>7</v>
      </c>
      <c r="O31" s="17">
        <v>7</v>
      </c>
      <c r="P31" s="17">
        <v>7</v>
      </c>
      <c r="Q31" s="17">
        <v>7</v>
      </c>
      <c r="R31" s="17">
        <v>7</v>
      </c>
      <c r="S31" s="17">
        <v>1</v>
      </c>
      <c r="T31" s="17">
        <v>1</v>
      </c>
      <c r="U31" s="17">
        <v>1</v>
      </c>
      <c r="V31" s="17">
        <v>1</v>
      </c>
      <c r="W31" s="17">
        <v>1</v>
      </c>
      <c r="X31" s="17">
        <v>1</v>
      </c>
      <c r="Y31" s="17">
        <v>1</v>
      </c>
      <c r="Z31" s="17">
        <v>1</v>
      </c>
      <c r="AA31" s="17">
        <v>1</v>
      </c>
      <c r="AB31" s="17">
        <v>1</v>
      </c>
      <c r="AC31" s="17">
        <v>1</v>
      </c>
      <c r="AD31" s="17">
        <v>1</v>
      </c>
      <c r="AE31" s="17">
        <v>1</v>
      </c>
      <c r="AF31" s="17">
        <v>1</v>
      </c>
      <c r="AG31" s="17">
        <v>1</v>
      </c>
      <c r="AH31" s="17">
        <v>1</v>
      </c>
    </row>
    <row r="32" spans="2:34" x14ac:dyDescent="0.2">
      <c r="B32" s="16" t="s">
        <v>150</v>
      </c>
      <c r="C32" s="17">
        <v>2</v>
      </c>
      <c r="D32" s="17">
        <v>2</v>
      </c>
      <c r="E32" s="17">
        <v>2</v>
      </c>
      <c r="F32" s="17">
        <v>2</v>
      </c>
      <c r="G32" s="17">
        <v>2</v>
      </c>
      <c r="H32" s="17">
        <v>2</v>
      </c>
      <c r="I32" s="17">
        <v>2</v>
      </c>
      <c r="J32" s="17">
        <v>2</v>
      </c>
      <c r="K32" s="17">
        <v>2</v>
      </c>
      <c r="L32" s="17">
        <v>2</v>
      </c>
      <c r="M32" s="17">
        <v>2</v>
      </c>
      <c r="N32" s="17">
        <v>2</v>
      </c>
      <c r="O32" s="17">
        <v>2</v>
      </c>
      <c r="P32" s="17">
        <v>2</v>
      </c>
      <c r="Q32" s="17">
        <v>2</v>
      </c>
      <c r="R32" s="17">
        <v>2</v>
      </c>
      <c r="S32" s="17">
        <v>7</v>
      </c>
      <c r="T32" s="17">
        <v>7</v>
      </c>
      <c r="U32" s="17">
        <v>7</v>
      </c>
      <c r="V32" s="17">
        <v>7</v>
      </c>
      <c r="W32" s="17">
        <v>7</v>
      </c>
      <c r="X32" s="17">
        <v>7</v>
      </c>
      <c r="Y32" s="17">
        <v>7</v>
      </c>
      <c r="Z32" s="17">
        <v>7</v>
      </c>
      <c r="AA32" s="17">
        <v>7</v>
      </c>
      <c r="AB32" s="17">
        <v>7</v>
      </c>
      <c r="AC32" s="17">
        <v>7</v>
      </c>
      <c r="AD32" s="17">
        <v>7</v>
      </c>
      <c r="AE32" s="17">
        <v>7</v>
      </c>
      <c r="AF32" s="17">
        <v>7</v>
      </c>
      <c r="AG32" s="17">
        <v>7</v>
      </c>
      <c r="AH32" s="17">
        <v>7</v>
      </c>
    </row>
    <row r="33" spans="2:34" x14ac:dyDescent="0.2">
      <c r="B33" s="6" t="s">
        <v>151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</row>
    <row r="34" spans="2:34" x14ac:dyDescent="0.2">
      <c r="B34" s="16" t="s">
        <v>38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1</v>
      </c>
      <c r="T34" s="17">
        <v>1</v>
      </c>
      <c r="U34" s="17">
        <v>1</v>
      </c>
      <c r="V34" s="17">
        <v>1</v>
      </c>
      <c r="W34" s="17">
        <v>1</v>
      </c>
      <c r="X34" s="17">
        <v>1</v>
      </c>
      <c r="Y34" s="17">
        <v>1</v>
      </c>
      <c r="Z34" s="17">
        <v>1</v>
      </c>
      <c r="AA34" s="17">
        <v>1</v>
      </c>
      <c r="AB34" s="17">
        <v>1</v>
      </c>
      <c r="AC34" s="17">
        <v>1</v>
      </c>
      <c r="AD34" s="17">
        <v>1</v>
      </c>
      <c r="AE34" s="17">
        <v>1</v>
      </c>
      <c r="AF34" s="17">
        <v>1</v>
      </c>
      <c r="AG34" s="17">
        <v>1</v>
      </c>
      <c r="AH34" s="17">
        <v>1</v>
      </c>
    </row>
    <row r="35" spans="2:34" x14ac:dyDescent="0.2">
      <c r="B35" s="16" t="s">
        <v>154</v>
      </c>
      <c r="C35" s="17">
        <v>1</v>
      </c>
      <c r="D35" s="17">
        <v>1</v>
      </c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1</v>
      </c>
      <c r="R35" s="17">
        <v>1</v>
      </c>
      <c r="S35" s="17">
        <v>6</v>
      </c>
      <c r="T35" s="17">
        <v>6</v>
      </c>
      <c r="U35" s="17">
        <v>6</v>
      </c>
      <c r="V35" s="17">
        <v>6</v>
      </c>
      <c r="W35" s="17">
        <v>6</v>
      </c>
      <c r="X35" s="17">
        <v>6</v>
      </c>
      <c r="Y35" s="17">
        <v>6</v>
      </c>
      <c r="Z35" s="17">
        <v>6</v>
      </c>
      <c r="AA35" s="17">
        <v>6</v>
      </c>
      <c r="AB35" s="17">
        <v>6</v>
      </c>
      <c r="AC35" s="17">
        <v>6</v>
      </c>
      <c r="AD35" s="17">
        <v>6</v>
      </c>
      <c r="AE35" s="17">
        <v>6</v>
      </c>
      <c r="AF35" s="17">
        <v>6</v>
      </c>
      <c r="AG35" s="17">
        <v>6</v>
      </c>
      <c r="AH35" s="17">
        <v>6</v>
      </c>
    </row>
    <row r="36" spans="2:34" x14ac:dyDescent="0.2">
      <c r="B36" s="16" t="s">
        <v>166</v>
      </c>
      <c r="C36" s="17">
        <v>2</v>
      </c>
      <c r="D36" s="17">
        <v>2</v>
      </c>
      <c r="E36" s="17">
        <v>2</v>
      </c>
      <c r="F36" s="17">
        <v>2</v>
      </c>
      <c r="G36" s="17">
        <v>2</v>
      </c>
      <c r="H36" s="17">
        <v>2</v>
      </c>
      <c r="I36" s="17">
        <v>2</v>
      </c>
      <c r="J36" s="17">
        <v>2</v>
      </c>
      <c r="K36" s="17">
        <v>2</v>
      </c>
      <c r="L36" s="17">
        <v>2</v>
      </c>
      <c r="M36" s="17">
        <v>2</v>
      </c>
      <c r="N36" s="17">
        <v>2</v>
      </c>
      <c r="O36" s="17">
        <v>2</v>
      </c>
      <c r="P36" s="17">
        <v>2</v>
      </c>
      <c r="Q36" s="17">
        <v>2</v>
      </c>
      <c r="R36" s="17">
        <v>2</v>
      </c>
      <c r="S36" s="17">
        <v>5</v>
      </c>
      <c r="T36" s="17">
        <v>5</v>
      </c>
      <c r="U36" s="17">
        <v>5</v>
      </c>
      <c r="V36" s="17">
        <v>5</v>
      </c>
      <c r="W36" s="17">
        <v>5</v>
      </c>
      <c r="X36" s="17">
        <v>5</v>
      </c>
      <c r="Y36" s="17">
        <v>5</v>
      </c>
      <c r="Z36" s="17">
        <v>5</v>
      </c>
      <c r="AA36" s="17">
        <v>5</v>
      </c>
      <c r="AB36" s="17">
        <v>5</v>
      </c>
      <c r="AC36" s="17">
        <v>5</v>
      </c>
      <c r="AD36" s="17">
        <v>5</v>
      </c>
      <c r="AE36" s="17">
        <v>5</v>
      </c>
      <c r="AF36" s="17">
        <v>5</v>
      </c>
      <c r="AG36" s="17">
        <v>5</v>
      </c>
      <c r="AH36" s="17">
        <v>5</v>
      </c>
    </row>
    <row r="37" spans="2:34" x14ac:dyDescent="0.2">
      <c r="B37" s="6" t="s">
        <v>167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</row>
    <row r="38" spans="2:34" x14ac:dyDescent="0.2">
      <c r="B38" s="16" t="s">
        <v>156</v>
      </c>
      <c r="C38" s="17">
        <v>3</v>
      </c>
      <c r="D38" s="17">
        <v>3</v>
      </c>
      <c r="E38" s="17">
        <v>3</v>
      </c>
      <c r="F38" s="17">
        <v>3</v>
      </c>
      <c r="G38" s="17">
        <v>3</v>
      </c>
      <c r="H38" s="17">
        <v>3</v>
      </c>
      <c r="I38" s="17">
        <v>3</v>
      </c>
      <c r="J38" s="17">
        <v>3</v>
      </c>
      <c r="K38" s="17">
        <v>3</v>
      </c>
      <c r="L38" s="17">
        <v>3</v>
      </c>
      <c r="M38" s="17">
        <v>3</v>
      </c>
      <c r="N38" s="17">
        <v>3</v>
      </c>
      <c r="O38" s="17">
        <v>3</v>
      </c>
      <c r="P38" s="17">
        <v>3</v>
      </c>
      <c r="Q38" s="17">
        <v>3</v>
      </c>
      <c r="R38" s="17">
        <v>3</v>
      </c>
      <c r="S38" s="17">
        <v>3</v>
      </c>
      <c r="T38" s="17">
        <v>3</v>
      </c>
      <c r="U38" s="17">
        <v>3</v>
      </c>
      <c r="V38" s="17">
        <v>3</v>
      </c>
      <c r="W38" s="17">
        <v>3</v>
      </c>
      <c r="X38" s="17">
        <v>3</v>
      </c>
      <c r="Y38" s="17">
        <v>3</v>
      </c>
      <c r="Z38" s="17">
        <v>3</v>
      </c>
      <c r="AA38" s="17">
        <v>3</v>
      </c>
      <c r="AB38" s="17">
        <v>3</v>
      </c>
      <c r="AC38" s="17">
        <v>3</v>
      </c>
      <c r="AD38" s="17">
        <v>3</v>
      </c>
      <c r="AE38" s="17">
        <v>3</v>
      </c>
      <c r="AF38" s="17">
        <v>3</v>
      </c>
      <c r="AG38" s="17">
        <v>3</v>
      </c>
      <c r="AH38" s="17">
        <v>3</v>
      </c>
    </row>
    <row r="39" spans="2:34" x14ac:dyDescent="0.2">
      <c r="B39" s="16" t="s">
        <v>157</v>
      </c>
      <c r="C39" s="17">
        <v>3</v>
      </c>
      <c r="D39" s="17">
        <v>3</v>
      </c>
      <c r="E39" s="17">
        <v>3</v>
      </c>
      <c r="F39" s="17">
        <v>3</v>
      </c>
      <c r="G39" s="17">
        <v>3</v>
      </c>
      <c r="H39" s="17">
        <v>3</v>
      </c>
      <c r="I39" s="17">
        <v>3</v>
      </c>
      <c r="J39" s="17">
        <v>3</v>
      </c>
      <c r="K39" s="17">
        <v>3</v>
      </c>
      <c r="L39" s="17">
        <v>3</v>
      </c>
      <c r="M39" s="17">
        <v>3</v>
      </c>
      <c r="N39" s="17">
        <v>3</v>
      </c>
      <c r="O39" s="17">
        <v>3</v>
      </c>
      <c r="P39" s="17">
        <v>3</v>
      </c>
      <c r="Q39" s="17">
        <v>3</v>
      </c>
      <c r="R39" s="17">
        <v>3</v>
      </c>
      <c r="S39" s="17">
        <v>3</v>
      </c>
      <c r="T39" s="17">
        <v>3</v>
      </c>
      <c r="U39" s="17">
        <v>3</v>
      </c>
      <c r="V39" s="17">
        <v>3</v>
      </c>
      <c r="W39" s="17">
        <v>3</v>
      </c>
      <c r="X39" s="17">
        <v>3</v>
      </c>
      <c r="Y39" s="17">
        <v>3</v>
      </c>
      <c r="Z39" s="17">
        <v>3</v>
      </c>
      <c r="AA39" s="17">
        <v>3</v>
      </c>
      <c r="AB39" s="17">
        <v>3</v>
      </c>
      <c r="AC39" s="17">
        <v>3</v>
      </c>
      <c r="AD39" s="17">
        <v>3</v>
      </c>
      <c r="AE39" s="17">
        <v>3</v>
      </c>
      <c r="AF39" s="17">
        <v>3</v>
      </c>
      <c r="AG39" s="17">
        <v>3</v>
      </c>
      <c r="AH39" s="17">
        <v>3</v>
      </c>
    </row>
    <row r="40" spans="2:34" x14ac:dyDescent="0.2">
      <c r="B40" s="16" t="s">
        <v>158</v>
      </c>
      <c r="C40" s="17">
        <v>3</v>
      </c>
      <c r="D40" s="17">
        <v>3</v>
      </c>
      <c r="E40" s="17">
        <v>3</v>
      </c>
      <c r="F40" s="17">
        <v>3</v>
      </c>
      <c r="G40" s="17">
        <v>3</v>
      </c>
      <c r="H40" s="17">
        <v>3</v>
      </c>
      <c r="I40" s="17">
        <v>3</v>
      </c>
      <c r="J40" s="17">
        <v>3</v>
      </c>
      <c r="K40" s="17">
        <v>3</v>
      </c>
      <c r="L40" s="17">
        <v>3</v>
      </c>
      <c r="M40" s="17">
        <v>3</v>
      </c>
      <c r="N40" s="17">
        <v>3</v>
      </c>
      <c r="O40" s="17">
        <v>3</v>
      </c>
      <c r="P40" s="17">
        <v>3</v>
      </c>
      <c r="Q40" s="17">
        <v>3</v>
      </c>
      <c r="R40" s="17">
        <v>3</v>
      </c>
      <c r="S40" s="17">
        <v>3</v>
      </c>
      <c r="T40" s="17">
        <v>3</v>
      </c>
      <c r="U40" s="17">
        <v>3</v>
      </c>
      <c r="V40" s="17">
        <v>3</v>
      </c>
      <c r="W40" s="17">
        <v>3</v>
      </c>
      <c r="X40" s="17">
        <v>3</v>
      </c>
      <c r="Y40" s="17">
        <v>3</v>
      </c>
      <c r="Z40" s="17">
        <v>3</v>
      </c>
      <c r="AA40" s="17">
        <v>3</v>
      </c>
      <c r="AB40" s="17">
        <v>3</v>
      </c>
      <c r="AC40" s="17">
        <v>3</v>
      </c>
      <c r="AD40" s="17">
        <v>3</v>
      </c>
      <c r="AE40" s="17">
        <v>3</v>
      </c>
      <c r="AF40" s="17">
        <v>3</v>
      </c>
      <c r="AG40" s="17">
        <v>3</v>
      </c>
      <c r="AH40" s="17">
        <v>3</v>
      </c>
    </row>
    <row r="41" spans="2:34" x14ac:dyDescent="0.2">
      <c r="B41" s="16" t="s">
        <v>159</v>
      </c>
      <c r="C41" s="17">
        <v>3</v>
      </c>
      <c r="D41" s="17">
        <v>3</v>
      </c>
      <c r="E41" s="17">
        <v>3</v>
      </c>
      <c r="F41" s="17">
        <v>3</v>
      </c>
      <c r="G41" s="17">
        <v>3</v>
      </c>
      <c r="H41" s="17">
        <v>3</v>
      </c>
      <c r="I41" s="17">
        <v>3</v>
      </c>
      <c r="J41" s="17">
        <v>3</v>
      </c>
      <c r="K41" s="17">
        <v>3</v>
      </c>
      <c r="L41" s="17">
        <v>3</v>
      </c>
      <c r="M41" s="17">
        <v>3</v>
      </c>
      <c r="N41" s="17">
        <v>3</v>
      </c>
      <c r="O41" s="17">
        <v>3</v>
      </c>
      <c r="P41" s="17">
        <v>3</v>
      </c>
      <c r="Q41" s="17">
        <v>3</v>
      </c>
      <c r="R41" s="17">
        <v>3</v>
      </c>
      <c r="S41" s="17">
        <v>3</v>
      </c>
      <c r="T41" s="17">
        <v>3</v>
      </c>
      <c r="U41" s="17">
        <v>3</v>
      </c>
      <c r="V41" s="17">
        <v>3</v>
      </c>
      <c r="W41" s="17">
        <v>3</v>
      </c>
      <c r="X41" s="17">
        <v>3</v>
      </c>
      <c r="Y41" s="17">
        <v>3</v>
      </c>
      <c r="Z41" s="17">
        <v>3</v>
      </c>
      <c r="AA41" s="17">
        <v>3</v>
      </c>
      <c r="AB41" s="17">
        <v>3</v>
      </c>
      <c r="AC41" s="17">
        <v>3</v>
      </c>
      <c r="AD41" s="17">
        <v>3</v>
      </c>
      <c r="AE41" s="17">
        <v>3</v>
      </c>
      <c r="AF41" s="17">
        <v>3</v>
      </c>
      <c r="AG41" s="17">
        <v>3</v>
      </c>
      <c r="AH41" s="17">
        <v>3</v>
      </c>
    </row>
    <row r="42" spans="2:34" x14ac:dyDescent="0.2">
      <c r="B42" s="16" t="s">
        <v>160</v>
      </c>
      <c r="C42" s="17">
        <v>1</v>
      </c>
      <c r="D42" s="17">
        <v>1</v>
      </c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1</v>
      </c>
      <c r="K42" s="17">
        <v>1</v>
      </c>
      <c r="L42" s="17">
        <v>1</v>
      </c>
      <c r="M42" s="17">
        <v>1</v>
      </c>
      <c r="N42" s="17">
        <v>1</v>
      </c>
      <c r="O42" s="17">
        <v>1</v>
      </c>
      <c r="P42" s="17">
        <v>1</v>
      </c>
      <c r="Q42" s="17">
        <v>1</v>
      </c>
      <c r="R42" s="17">
        <v>1</v>
      </c>
      <c r="S42" s="17">
        <v>3</v>
      </c>
      <c r="T42" s="17">
        <v>3</v>
      </c>
      <c r="U42" s="17">
        <v>3</v>
      </c>
      <c r="V42" s="17">
        <v>3</v>
      </c>
      <c r="W42" s="17">
        <v>3</v>
      </c>
      <c r="X42" s="17">
        <v>3</v>
      </c>
      <c r="Y42" s="17">
        <v>3</v>
      </c>
      <c r="Z42" s="17">
        <v>3</v>
      </c>
      <c r="AA42" s="17">
        <v>3</v>
      </c>
      <c r="AB42" s="17">
        <v>3</v>
      </c>
      <c r="AC42" s="17">
        <v>3</v>
      </c>
      <c r="AD42" s="17">
        <v>3</v>
      </c>
      <c r="AE42" s="17">
        <v>3</v>
      </c>
      <c r="AF42" s="17">
        <v>3</v>
      </c>
      <c r="AG42" s="17">
        <v>3</v>
      </c>
      <c r="AH42" s="17">
        <v>3</v>
      </c>
    </row>
    <row r="43" spans="2:34" x14ac:dyDescent="0.2">
      <c r="B43" s="16" t="s">
        <v>161</v>
      </c>
      <c r="C43" s="17">
        <v>3</v>
      </c>
      <c r="D43" s="17">
        <v>3</v>
      </c>
      <c r="E43" s="17">
        <v>3</v>
      </c>
      <c r="F43" s="17">
        <v>3</v>
      </c>
      <c r="G43" s="17">
        <v>3</v>
      </c>
      <c r="H43" s="17">
        <v>3</v>
      </c>
      <c r="I43" s="17">
        <v>3</v>
      </c>
      <c r="J43" s="17">
        <v>3</v>
      </c>
      <c r="K43" s="17">
        <v>3</v>
      </c>
      <c r="L43" s="17">
        <v>3</v>
      </c>
      <c r="M43" s="17">
        <v>3</v>
      </c>
      <c r="N43" s="17">
        <v>3</v>
      </c>
      <c r="O43" s="17">
        <v>3</v>
      </c>
      <c r="P43" s="17">
        <v>3</v>
      </c>
      <c r="Q43" s="17">
        <v>3</v>
      </c>
      <c r="R43" s="17">
        <v>3</v>
      </c>
      <c r="S43" s="17">
        <v>3</v>
      </c>
      <c r="T43" s="17">
        <v>3</v>
      </c>
      <c r="U43" s="17">
        <v>3</v>
      </c>
      <c r="V43" s="17">
        <v>3</v>
      </c>
      <c r="W43" s="17">
        <v>3</v>
      </c>
      <c r="X43" s="17">
        <v>3</v>
      </c>
      <c r="Y43" s="17">
        <v>3</v>
      </c>
      <c r="Z43" s="17">
        <v>3</v>
      </c>
      <c r="AA43" s="17">
        <v>3</v>
      </c>
      <c r="AB43" s="17">
        <v>3</v>
      </c>
      <c r="AC43" s="17">
        <v>3</v>
      </c>
      <c r="AD43" s="17">
        <v>3</v>
      </c>
      <c r="AE43" s="17">
        <v>3</v>
      </c>
      <c r="AF43" s="17">
        <v>3</v>
      </c>
      <c r="AG43" s="17">
        <v>3</v>
      </c>
      <c r="AH43" s="17">
        <v>3</v>
      </c>
    </row>
    <row r="44" spans="2:34" x14ac:dyDescent="0.2">
      <c r="B44" s="16" t="s">
        <v>162</v>
      </c>
      <c r="C44" s="17">
        <v>3</v>
      </c>
      <c r="D44" s="17">
        <v>3</v>
      </c>
      <c r="E44" s="17">
        <v>3</v>
      </c>
      <c r="F44" s="17">
        <v>3</v>
      </c>
      <c r="G44" s="17">
        <v>3</v>
      </c>
      <c r="H44" s="17">
        <v>3</v>
      </c>
      <c r="I44" s="17">
        <v>3</v>
      </c>
      <c r="J44" s="17">
        <v>3</v>
      </c>
      <c r="K44" s="17">
        <v>3</v>
      </c>
      <c r="L44" s="17">
        <v>3</v>
      </c>
      <c r="M44" s="17">
        <v>3</v>
      </c>
      <c r="N44" s="17">
        <v>3</v>
      </c>
      <c r="O44" s="17">
        <v>3</v>
      </c>
      <c r="P44" s="17">
        <v>3</v>
      </c>
      <c r="Q44" s="17">
        <v>3</v>
      </c>
      <c r="R44" s="17">
        <v>3</v>
      </c>
      <c r="S44" s="17">
        <v>3</v>
      </c>
      <c r="T44" s="17">
        <v>3</v>
      </c>
      <c r="U44" s="17">
        <v>3</v>
      </c>
      <c r="V44" s="17">
        <v>3</v>
      </c>
      <c r="W44" s="17">
        <v>3</v>
      </c>
      <c r="X44" s="17">
        <v>3</v>
      </c>
      <c r="Y44" s="17">
        <v>3</v>
      </c>
      <c r="Z44" s="17">
        <v>3</v>
      </c>
      <c r="AA44" s="17">
        <v>3</v>
      </c>
      <c r="AB44" s="17">
        <v>3</v>
      </c>
      <c r="AC44" s="17">
        <v>3</v>
      </c>
      <c r="AD44" s="17">
        <v>3</v>
      </c>
      <c r="AE44" s="17">
        <v>3</v>
      </c>
      <c r="AF44" s="17">
        <v>3</v>
      </c>
      <c r="AG44" s="17">
        <v>3</v>
      </c>
      <c r="AH44" s="17">
        <v>3</v>
      </c>
    </row>
    <row r="45" spans="2:34" x14ac:dyDescent="0.2">
      <c r="B45" s="16" t="s">
        <v>163</v>
      </c>
      <c r="C45" s="17">
        <v>1</v>
      </c>
      <c r="D45" s="17">
        <v>1</v>
      </c>
      <c r="E45" s="17">
        <v>1</v>
      </c>
      <c r="F45" s="17">
        <v>1</v>
      </c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  <c r="R45" s="17">
        <v>1</v>
      </c>
      <c r="S45" s="17">
        <v>3</v>
      </c>
      <c r="T45" s="17">
        <v>3</v>
      </c>
      <c r="U45" s="17">
        <v>3</v>
      </c>
      <c r="V45" s="17">
        <v>3</v>
      </c>
      <c r="W45" s="17">
        <v>3</v>
      </c>
      <c r="X45" s="17">
        <v>3</v>
      </c>
      <c r="Y45" s="17">
        <v>3</v>
      </c>
      <c r="Z45" s="17">
        <v>3</v>
      </c>
      <c r="AA45" s="17">
        <v>3</v>
      </c>
      <c r="AB45" s="17">
        <v>3</v>
      </c>
      <c r="AC45" s="17">
        <v>3</v>
      </c>
      <c r="AD45" s="17">
        <v>3</v>
      </c>
      <c r="AE45" s="17">
        <v>3</v>
      </c>
      <c r="AF45" s="17">
        <v>3</v>
      </c>
      <c r="AG45" s="17">
        <v>3</v>
      </c>
      <c r="AH45" s="17">
        <v>3</v>
      </c>
    </row>
    <row r="46" spans="2:34" x14ac:dyDescent="0.2">
      <c r="B46" s="16" t="s">
        <v>164</v>
      </c>
      <c r="C46" s="17">
        <v>3</v>
      </c>
      <c r="D46" s="17">
        <v>3</v>
      </c>
      <c r="E46" s="17">
        <v>3</v>
      </c>
      <c r="F46" s="17">
        <v>3</v>
      </c>
      <c r="G46" s="17">
        <v>3</v>
      </c>
      <c r="H46" s="17">
        <v>3</v>
      </c>
      <c r="I46" s="17">
        <v>3</v>
      </c>
      <c r="J46" s="17">
        <v>3</v>
      </c>
      <c r="K46" s="17">
        <v>3</v>
      </c>
      <c r="L46" s="17">
        <v>3</v>
      </c>
      <c r="M46" s="17">
        <v>3</v>
      </c>
      <c r="N46" s="17">
        <v>3</v>
      </c>
      <c r="O46" s="17">
        <v>3</v>
      </c>
      <c r="P46" s="17">
        <v>3</v>
      </c>
      <c r="Q46" s="17">
        <v>3</v>
      </c>
      <c r="R46" s="17">
        <v>3</v>
      </c>
      <c r="S46" s="17">
        <v>3</v>
      </c>
      <c r="T46" s="17">
        <v>3</v>
      </c>
      <c r="U46" s="17">
        <v>3</v>
      </c>
      <c r="V46" s="17">
        <v>3</v>
      </c>
      <c r="W46" s="17">
        <v>3</v>
      </c>
      <c r="X46" s="17">
        <v>3</v>
      </c>
      <c r="Y46" s="17">
        <v>3</v>
      </c>
      <c r="Z46" s="17">
        <v>3</v>
      </c>
      <c r="AA46" s="17">
        <v>3</v>
      </c>
      <c r="AB46" s="17">
        <v>3</v>
      </c>
      <c r="AC46" s="17">
        <v>3</v>
      </c>
      <c r="AD46" s="17">
        <v>3</v>
      </c>
      <c r="AE46" s="17">
        <v>3</v>
      </c>
      <c r="AF46" s="17">
        <v>3</v>
      </c>
      <c r="AG46" s="17">
        <v>3</v>
      </c>
      <c r="AH46" s="17">
        <v>3</v>
      </c>
    </row>
    <row r="47" spans="2:34" x14ac:dyDescent="0.2">
      <c r="B47" s="16" t="s">
        <v>165</v>
      </c>
      <c r="C47" s="17">
        <v>3</v>
      </c>
      <c r="D47" s="17">
        <v>3</v>
      </c>
      <c r="E47" s="17">
        <v>3</v>
      </c>
      <c r="F47" s="17">
        <v>3</v>
      </c>
      <c r="G47" s="17">
        <v>3</v>
      </c>
      <c r="H47" s="17">
        <v>3</v>
      </c>
      <c r="I47" s="17">
        <v>3</v>
      </c>
      <c r="J47" s="17">
        <v>3</v>
      </c>
      <c r="K47" s="17">
        <v>3</v>
      </c>
      <c r="L47" s="17">
        <v>3</v>
      </c>
      <c r="M47" s="17">
        <v>3</v>
      </c>
      <c r="N47" s="17">
        <v>3</v>
      </c>
      <c r="O47" s="17">
        <v>3</v>
      </c>
      <c r="P47" s="17">
        <v>3</v>
      </c>
      <c r="Q47" s="17">
        <v>3</v>
      </c>
      <c r="R47" s="17">
        <v>3</v>
      </c>
      <c r="S47" s="17">
        <v>3</v>
      </c>
      <c r="T47" s="17">
        <v>3</v>
      </c>
      <c r="U47" s="17">
        <v>3</v>
      </c>
      <c r="V47" s="17">
        <v>3</v>
      </c>
      <c r="W47" s="17">
        <v>3</v>
      </c>
      <c r="X47" s="17">
        <v>3</v>
      </c>
      <c r="Y47" s="17">
        <v>3</v>
      </c>
      <c r="Z47" s="17">
        <v>3</v>
      </c>
      <c r="AA47" s="17">
        <v>3</v>
      </c>
      <c r="AB47" s="17">
        <v>3</v>
      </c>
      <c r="AC47" s="17">
        <v>3</v>
      </c>
      <c r="AD47" s="17">
        <v>3</v>
      </c>
      <c r="AE47" s="17">
        <v>3</v>
      </c>
      <c r="AF47" s="17">
        <v>3</v>
      </c>
      <c r="AG47" s="17">
        <v>3</v>
      </c>
      <c r="AH47" s="17">
        <v>3</v>
      </c>
    </row>
    <row r="48" spans="2:34" x14ac:dyDescent="0.2">
      <c r="B48" s="8" t="s">
        <v>52</v>
      </c>
      <c r="C48" s="9">
        <v>0</v>
      </c>
      <c r="D48" s="9">
        <v>0</v>
      </c>
      <c r="E48" s="9">
        <v>1</v>
      </c>
      <c r="F48" s="9">
        <v>1</v>
      </c>
      <c r="G48" s="9">
        <v>0</v>
      </c>
      <c r="H48" s="9">
        <v>0</v>
      </c>
      <c r="I48" s="9">
        <v>1</v>
      </c>
      <c r="J48" s="9">
        <v>1</v>
      </c>
      <c r="K48" s="9">
        <v>0</v>
      </c>
      <c r="L48" s="9">
        <v>0</v>
      </c>
      <c r="M48" s="9">
        <v>1</v>
      </c>
      <c r="N48" s="9">
        <v>1</v>
      </c>
      <c r="O48" s="9">
        <v>0</v>
      </c>
      <c r="P48" s="9">
        <v>0</v>
      </c>
      <c r="Q48" s="9">
        <v>1</v>
      </c>
      <c r="R48" s="9">
        <v>1</v>
      </c>
      <c r="S48" s="9">
        <v>0</v>
      </c>
      <c r="T48" s="9">
        <v>0</v>
      </c>
      <c r="U48" s="9">
        <v>1</v>
      </c>
      <c r="V48" s="9">
        <v>1</v>
      </c>
      <c r="W48" s="9">
        <v>0</v>
      </c>
      <c r="X48" s="9">
        <v>0</v>
      </c>
      <c r="Y48" s="9">
        <v>1</v>
      </c>
      <c r="Z48" s="9">
        <v>1</v>
      </c>
      <c r="AA48" s="9">
        <v>0</v>
      </c>
      <c r="AB48" s="9">
        <v>0</v>
      </c>
      <c r="AC48" s="9">
        <v>1</v>
      </c>
      <c r="AD48" s="9">
        <v>1</v>
      </c>
      <c r="AE48" s="9">
        <v>0</v>
      </c>
      <c r="AF48" s="9">
        <v>0</v>
      </c>
      <c r="AG48" s="9">
        <v>1</v>
      </c>
      <c r="AH48" s="9">
        <v>1</v>
      </c>
    </row>
    <row r="49" spans="2:34" x14ac:dyDescent="0.2">
      <c r="B49" s="10" t="s">
        <v>53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2:34" x14ac:dyDescent="0.2">
      <c r="B50" s="10" t="s">
        <v>54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2:34" x14ac:dyDescent="0.2">
      <c r="B51" s="11" t="s">
        <v>55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2:34" x14ac:dyDescent="0.2">
      <c r="B52" s="5" t="s">
        <v>56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2:34" x14ac:dyDescent="0.2">
      <c r="B53" s="3" t="s">
        <v>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2:34" x14ac:dyDescent="0.2">
      <c r="B54" s="3" t="s">
        <v>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2:34" x14ac:dyDescent="0.2">
      <c r="B55" s="4" t="s">
        <v>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2:34" x14ac:dyDescent="0.2">
      <c r="B56" s="6" t="s">
        <v>172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2:34" x14ac:dyDescent="0.2">
      <c r="B57" s="12" t="s">
        <v>173</v>
      </c>
      <c r="C57" s="9">
        <v>11</v>
      </c>
      <c r="D57" s="9">
        <v>6</v>
      </c>
      <c r="E57" s="9">
        <v>11</v>
      </c>
      <c r="F57" s="9">
        <v>0</v>
      </c>
      <c r="G57" s="9">
        <v>11</v>
      </c>
      <c r="H57" s="9">
        <v>6</v>
      </c>
      <c r="I57" s="9">
        <v>11</v>
      </c>
      <c r="J57" s="9">
        <v>0</v>
      </c>
      <c r="K57" s="9">
        <v>11</v>
      </c>
      <c r="L57" s="9">
        <v>6</v>
      </c>
      <c r="M57" s="9">
        <v>11</v>
      </c>
      <c r="N57" s="9">
        <v>0</v>
      </c>
      <c r="O57" s="9">
        <v>11</v>
      </c>
      <c r="P57" s="9">
        <v>6</v>
      </c>
      <c r="Q57" s="9">
        <v>11</v>
      </c>
      <c r="R57" s="9">
        <v>0</v>
      </c>
      <c r="S57" s="9">
        <v>11</v>
      </c>
      <c r="T57" s="9">
        <v>6</v>
      </c>
      <c r="U57" s="9">
        <v>11</v>
      </c>
      <c r="V57" s="9">
        <v>0</v>
      </c>
      <c r="W57" s="9">
        <v>11</v>
      </c>
      <c r="X57" s="9">
        <v>6</v>
      </c>
      <c r="Y57" s="9">
        <v>11</v>
      </c>
      <c r="Z57" s="9">
        <v>0</v>
      </c>
      <c r="AA57" s="9">
        <v>11</v>
      </c>
      <c r="AB57" s="9">
        <v>6</v>
      </c>
      <c r="AC57" s="9">
        <v>11</v>
      </c>
      <c r="AD57" s="9">
        <v>0</v>
      </c>
      <c r="AE57" s="9">
        <v>11</v>
      </c>
      <c r="AF57" s="9">
        <v>6</v>
      </c>
      <c r="AG57" s="9">
        <v>11</v>
      </c>
      <c r="AH57" s="9">
        <v>0</v>
      </c>
    </row>
    <row r="58" spans="2:34" x14ac:dyDescent="0.2">
      <c r="B58" s="5" t="s">
        <v>174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2:34" x14ac:dyDescent="0.2">
      <c r="B59" s="3" t="s">
        <v>175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2:34" x14ac:dyDescent="0.2">
      <c r="B60" s="3" t="s">
        <v>176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2:34" x14ac:dyDescent="0.2">
      <c r="B61" s="3" t="s">
        <v>177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2:34" x14ac:dyDescent="0.2">
      <c r="B62" s="3" t="s">
        <v>178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2:34" x14ac:dyDescent="0.2">
      <c r="B63" s="4" t="s">
        <v>179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2:34" x14ac:dyDescent="0.2">
      <c r="B64" s="6" t="s">
        <v>180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6" spans="3:34" x14ac:dyDescent="0.2">
      <c r="C66" s="7" t="s">
        <v>181</v>
      </c>
      <c r="D66" s="7" t="s">
        <v>182</v>
      </c>
      <c r="E66" s="7" t="s">
        <v>183</v>
      </c>
      <c r="F66" s="7" t="s">
        <v>184</v>
      </c>
      <c r="G66" s="7" t="s">
        <v>181</v>
      </c>
      <c r="H66" s="7" t="s">
        <v>182</v>
      </c>
      <c r="I66" s="7" t="s">
        <v>183</v>
      </c>
      <c r="J66" s="7" t="s">
        <v>184</v>
      </c>
      <c r="K66" s="7" t="s">
        <v>181</v>
      </c>
      <c r="L66" s="7" t="s">
        <v>182</v>
      </c>
      <c r="M66" s="7" t="s">
        <v>183</v>
      </c>
      <c r="N66" s="7" t="s">
        <v>184</v>
      </c>
      <c r="O66" s="7" t="s">
        <v>181</v>
      </c>
      <c r="P66" s="7" t="s">
        <v>182</v>
      </c>
      <c r="Q66" s="7" t="s">
        <v>183</v>
      </c>
      <c r="R66" s="7" t="s">
        <v>184</v>
      </c>
      <c r="S66" s="7" t="s">
        <v>181</v>
      </c>
      <c r="T66" s="7" t="s">
        <v>182</v>
      </c>
      <c r="U66" s="7" t="s">
        <v>183</v>
      </c>
      <c r="V66" s="7" t="s">
        <v>184</v>
      </c>
      <c r="W66" s="7" t="s">
        <v>181</v>
      </c>
      <c r="X66" s="7" t="s">
        <v>182</v>
      </c>
      <c r="Y66" s="7" t="s">
        <v>183</v>
      </c>
      <c r="Z66" s="7" t="s">
        <v>184</v>
      </c>
      <c r="AA66" s="7" t="s">
        <v>181</v>
      </c>
      <c r="AB66" s="7" t="s">
        <v>182</v>
      </c>
      <c r="AC66" s="7" t="s">
        <v>183</v>
      </c>
      <c r="AD66" s="7" t="s">
        <v>184</v>
      </c>
      <c r="AE66" s="7" t="s">
        <v>181</v>
      </c>
      <c r="AF66" s="7" t="s">
        <v>182</v>
      </c>
      <c r="AG66" s="7" t="s">
        <v>183</v>
      </c>
      <c r="AH66" s="7" t="s">
        <v>184</v>
      </c>
    </row>
    <row r="67" spans="3:34" x14ac:dyDescent="0.2">
      <c r="C67" s="7" t="s">
        <v>187</v>
      </c>
      <c r="D67" s="7" t="s">
        <v>187</v>
      </c>
      <c r="E67" s="7" t="s">
        <v>187</v>
      </c>
      <c r="F67" s="7" t="s">
        <v>187</v>
      </c>
      <c r="G67" s="7" t="s">
        <v>188</v>
      </c>
      <c r="H67" s="7" t="s">
        <v>188</v>
      </c>
      <c r="I67" s="7" t="s">
        <v>188</v>
      </c>
      <c r="J67" s="7" t="s">
        <v>188</v>
      </c>
      <c r="K67" s="7" t="s">
        <v>189</v>
      </c>
      <c r="L67" s="7" t="s">
        <v>189</v>
      </c>
      <c r="M67" s="7" t="s">
        <v>189</v>
      </c>
      <c r="N67" s="7" t="s">
        <v>189</v>
      </c>
      <c r="O67" s="7" t="s">
        <v>190</v>
      </c>
      <c r="P67" s="7" t="s">
        <v>190</v>
      </c>
      <c r="Q67" s="7" t="s">
        <v>190</v>
      </c>
      <c r="R67" s="7" t="s">
        <v>190</v>
      </c>
      <c r="S67" s="7" t="s">
        <v>187</v>
      </c>
      <c r="T67" s="7" t="s">
        <v>187</v>
      </c>
      <c r="U67" s="7" t="s">
        <v>187</v>
      </c>
      <c r="V67" s="7" t="s">
        <v>187</v>
      </c>
      <c r="W67" s="7" t="s">
        <v>188</v>
      </c>
      <c r="X67" s="7" t="s">
        <v>188</v>
      </c>
      <c r="Y67" s="7" t="s">
        <v>188</v>
      </c>
      <c r="Z67" s="7" t="s">
        <v>188</v>
      </c>
      <c r="AA67" s="7" t="s">
        <v>189</v>
      </c>
      <c r="AB67" s="7" t="s">
        <v>189</v>
      </c>
      <c r="AC67" s="7" t="s">
        <v>189</v>
      </c>
      <c r="AD67" s="7" t="s">
        <v>189</v>
      </c>
      <c r="AE67" s="7" t="s">
        <v>190</v>
      </c>
      <c r="AF67" s="7" t="s">
        <v>190</v>
      </c>
      <c r="AG67" s="7" t="s">
        <v>190</v>
      </c>
      <c r="AH67" s="7" t="s">
        <v>190</v>
      </c>
    </row>
    <row r="68" spans="3:34" x14ac:dyDescent="0.2">
      <c r="C68" s="7" t="s">
        <v>185</v>
      </c>
      <c r="D68" s="7" t="s">
        <v>185</v>
      </c>
      <c r="E68" s="7" t="s">
        <v>185</v>
      </c>
      <c r="F68" s="7" t="s">
        <v>185</v>
      </c>
      <c r="G68" s="7" t="s">
        <v>185</v>
      </c>
      <c r="H68" s="7" t="s">
        <v>185</v>
      </c>
      <c r="I68" s="7" t="s">
        <v>185</v>
      </c>
      <c r="J68" s="7" t="s">
        <v>185</v>
      </c>
      <c r="K68" s="7" t="s">
        <v>185</v>
      </c>
      <c r="L68" s="7" t="s">
        <v>185</v>
      </c>
      <c r="M68" s="7" t="s">
        <v>185</v>
      </c>
      <c r="N68" s="7" t="s">
        <v>185</v>
      </c>
      <c r="O68" s="7" t="s">
        <v>185</v>
      </c>
      <c r="P68" s="7" t="s">
        <v>185</v>
      </c>
      <c r="Q68" s="7" t="s">
        <v>185</v>
      </c>
      <c r="R68" s="7" t="s">
        <v>185</v>
      </c>
      <c r="S68" s="7" t="s">
        <v>186</v>
      </c>
      <c r="T68" s="7" t="s">
        <v>186</v>
      </c>
      <c r="U68" s="7" t="s">
        <v>186</v>
      </c>
      <c r="V68" s="7" t="s">
        <v>186</v>
      </c>
      <c r="W68" s="7" t="s">
        <v>186</v>
      </c>
      <c r="X68" s="7" t="s">
        <v>186</v>
      </c>
      <c r="Y68" s="7" t="s">
        <v>186</v>
      </c>
      <c r="Z68" s="7" t="s">
        <v>186</v>
      </c>
      <c r="AA68" s="7" t="s">
        <v>186</v>
      </c>
      <c r="AB68" s="7" t="s">
        <v>186</v>
      </c>
      <c r="AC68" s="7" t="s">
        <v>186</v>
      </c>
      <c r="AD68" s="7" t="s">
        <v>186</v>
      </c>
      <c r="AE68" s="7" t="s">
        <v>186</v>
      </c>
      <c r="AF68" s="7" t="s">
        <v>186</v>
      </c>
      <c r="AG68" s="7" t="s">
        <v>186</v>
      </c>
      <c r="AH68" s="7" t="s">
        <v>186</v>
      </c>
    </row>
    <row r="69" spans="3:34" x14ac:dyDescent="0.2">
      <c r="C69" s="7"/>
      <c r="D69" s="7"/>
      <c r="E69" s="7"/>
      <c r="F69" s="7"/>
    </row>
    <row r="70" spans="3:34" x14ac:dyDescent="0.2">
      <c r="C70" s="7" t="str">
        <f>CONCATENATE(C66,", ",C67,", ",C68)</f>
        <v>Higher Income Male, Liberal that Reads and Travels, Trusts and Donates</v>
      </c>
      <c r="D70" s="7" t="str">
        <f t="shared" ref="D70:AH70" si="0">CONCATENATE(D66,", ",D67,", ",D68)</f>
        <v>Lower Income Male, Liberal that Reads and Travels, Trusts and Donates</v>
      </c>
      <c r="E70" s="7" t="str">
        <f t="shared" si="0"/>
        <v>Higher Income Female, Liberal that Reads and Travels, Trusts and Donates</v>
      </c>
      <c r="F70" s="7" t="str">
        <f t="shared" si="0"/>
        <v>Lower Income Female, Liberal that Reads and Travels, Trusts and Donates</v>
      </c>
      <c r="G70" s="7" t="str">
        <f t="shared" si="0"/>
        <v>Higher Income Male, Conservative that Reads and Travels, Trusts and Donates</v>
      </c>
      <c r="H70" s="7" t="str">
        <f t="shared" si="0"/>
        <v>Lower Income Male, Conservative that Reads and Travels, Trusts and Donates</v>
      </c>
      <c r="I70" s="7" t="str">
        <f t="shared" si="0"/>
        <v>Higher Income Female, Conservative that Reads and Travels, Trusts and Donates</v>
      </c>
      <c r="J70" s="7" t="str">
        <f t="shared" si="0"/>
        <v>Lower Income Female, Conservative that Reads and Travels, Trusts and Donates</v>
      </c>
      <c r="K70" s="7" t="str">
        <f t="shared" si="0"/>
        <v>Higher Income Male, Liberal that Doesn't Read or Travel, Trusts and Donates</v>
      </c>
      <c r="L70" s="7" t="str">
        <f t="shared" si="0"/>
        <v>Lower Income Male, Liberal that Doesn't Read or Travel, Trusts and Donates</v>
      </c>
      <c r="M70" s="7" t="str">
        <f t="shared" si="0"/>
        <v>Higher Income Female, Liberal that Doesn't Read or Travel, Trusts and Donates</v>
      </c>
      <c r="N70" s="7" t="str">
        <f t="shared" si="0"/>
        <v>Lower Income Female, Liberal that Doesn't Read or Travel, Trusts and Donates</v>
      </c>
      <c r="O70" s="7" t="str">
        <f t="shared" si="0"/>
        <v>Higher Income Male, Conservative that Doesn't Read or Travel, Trusts and Donates</v>
      </c>
      <c r="P70" s="7" t="str">
        <f t="shared" si="0"/>
        <v>Lower Income Male, Conservative that Doesn't Read or Travel, Trusts and Donates</v>
      </c>
      <c r="Q70" s="7" t="str">
        <f t="shared" si="0"/>
        <v>Higher Income Female, Conservative that Doesn't Read or Travel, Trusts and Donates</v>
      </c>
      <c r="R70" s="7" t="str">
        <f t="shared" si="0"/>
        <v>Lower Income Female, Conservative that Doesn't Read or Travel, Trusts and Donates</v>
      </c>
      <c r="S70" s="7" t="str">
        <f t="shared" si="0"/>
        <v>Higher Income Male, Liberal that Reads and Travels, Doesn't Trust or Donate</v>
      </c>
      <c r="T70" s="7" t="str">
        <f t="shared" si="0"/>
        <v>Lower Income Male, Liberal that Reads and Travels, Doesn't Trust or Donate</v>
      </c>
      <c r="U70" s="7" t="str">
        <f t="shared" si="0"/>
        <v>Higher Income Female, Liberal that Reads and Travels, Doesn't Trust or Donate</v>
      </c>
      <c r="V70" s="7" t="str">
        <f t="shared" si="0"/>
        <v>Lower Income Female, Liberal that Reads and Travels, Doesn't Trust or Donate</v>
      </c>
      <c r="W70" s="7" t="str">
        <f t="shared" si="0"/>
        <v>Higher Income Male, Conservative that Reads and Travels, Doesn't Trust or Donate</v>
      </c>
      <c r="X70" s="7" t="str">
        <f t="shared" si="0"/>
        <v>Lower Income Male, Conservative that Reads and Travels, Doesn't Trust or Donate</v>
      </c>
      <c r="Y70" s="7" t="str">
        <f t="shared" si="0"/>
        <v>Higher Income Female, Conservative that Reads and Travels, Doesn't Trust or Donate</v>
      </c>
      <c r="Z70" s="7" t="str">
        <f t="shared" si="0"/>
        <v>Lower Income Female, Conservative that Reads and Travels, Doesn't Trust or Donate</v>
      </c>
      <c r="AA70" s="7" t="str">
        <f t="shared" si="0"/>
        <v>Higher Income Male, Liberal that Doesn't Read or Travel, Doesn't Trust or Donate</v>
      </c>
      <c r="AB70" s="7" t="str">
        <f t="shared" si="0"/>
        <v>Lower Income Male, Liberal that Doesn't Read or Travel, Doesn't Trust or Donate</v>
      </c>
      <c r="AC70" s="7" t="str">
        <f t="shared" si="0"/>
        <v>Higher Income Female, Liberal that Doesn't Read or Travel, Doesn't Trust or Donate</v>
      </c>
      <c r="AD70" s="7" t="str">
        <f t="shared" si="0"/>
        <v>Lower Income Female, Liberal that Doesn't Read or Travel, Doesn't Trust or Donate</v>
      </c>
      <c r="AE70" s="7" t="str">
        <f t="shared" si="0"/>
        <v>Higher Income Male, Conservative that Doesn't Read or Travel, Doesn't Trust or Donate</v>
      </c>
      <c r="AF70" s="7" t="str">
        <f t="shared" si="0"/>
        <v>Lower Income Male, Conservative that Doesn't Read or Travel, Doesn't Trust or Donate</v>
      </c>
      <c r="AG70" s="7" t="str">
        <f t="shared" si="0"/>
        <v>Higher Income Female, Conservative that Doesn't Read or Travel, Doesn't Trust or Donate</v>
      </c>
      <c r="AH70" s="7" t="str">
        <f t="shared" si="0"/>
        <v>Lower Income Female, Conservative that Doesn't Read or Travel, Doesn't Trust or Donate</v>
      </c>
    </row>
    <row r="73" spans="3:34" x14ac:dyDescent="0.2">
      <c r="C73" s="7"/>
      <c r="D73" s="7"/>
      <c r="E73" s="7"/>
      <c r="F73" s="7"/>
    </row>
    <row r="74" spans="3:34" x14ac:dyDescent="0.2">
      <c r="C74" s="7"/>
      <c r="D74" s="7"/>
      <c r="E74" s="7"/>
      <c r="F74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53B3-7800-544C-B695-E872B4EFC393}">
  <dimension ref="B2:BK16"/>
  <sheetViews>
    <sheetView workbookViewId="0"/>
  </sheetViews>
  <sheetFormatPr baseColWidth="10" defaultRowHeight="16" x14ac:dyDescent="0.2"/>
  <sheetData>
    <row r="2" spans="2:63" x14ac:dyDescent="0.2">
      <c r="B2" s="1" t="s">
        <v>5</v>
      </c>
    </row>
    <row r="3" spans="2:63" x14ac:dyDescent="0.2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  <c r="AU3" t="s">
        <v>52</v>
      </c>
      <c r="AV3" t="s">
        <v>53</v>
      </c>
      <c r="AW3" t="s">
        <v>54</v>
      </c>
      <c r="AX3" t="s">
        <v>55</v>
      </c>
      <c r="AY3" t="s">
        <v>56</v>
      </c>
      <c r="AZ3" t="s">
        <v>57</v>
      </c>
      <c r="BA3" t="s">
        <v>58</v>
      </c>
      <c r="BB3" t="s">
        <v>59</v>
      </c>
      <c r="BC3" t="s">
        <v>60</v>
      </c>
      <c r="BD3" t="s">
        <v>61</v>
      </c>
      <c r="BE3" t="s">
        <v>62</v>
      </c>
      <c r="BF3" t="s">
        <v>63</v>
      </c>
      <c r="BG3" t="s">
        <v>64</v>
      </c>
      <c r="BH3" t="s">
        <v>65</v>
      </c>
      <c r="BI3" t="s">
        <v>66</v>
      </c>
      <c r="BJ3" t="s">
        <v>67</v>
      </c>
      <c r="BK3" t="s">
        <v>68</v>
      </c>
    </row>
    <row r="4" spans="2:63" x14ac:dyDescent="0.2">
      <c r="B4" t="s">
        <v>69</v>
      </c>
      <c r="C4">
        <v>-0.57949133100147299</v>
      </c>
      <c r="D4">
        <v>3.52842081968563E-2</v>
      </c>
      <c r="E4" s="2">
        <v>7.4268671469046897E-5</v>
      </c>
      <c r="F4">
        <v>-9.3383374082431997E-2</v>
      </c>
      <c r="G4">
        <v>-0.16477917793796601</v>
      </c>
      <c r="H4">
        <v>0.35023482092388802</v>
      </c>
      <c r="I4">
        <v>-6.1451874424092397E-2</v>
      </c>
      <c r="J4">
        <v>5.8222167120859501E-2</v>
      </c>
      <c r="K4">
        <v>3.1265490468804502E-2</v>
      </c>
      <c r="L4">
        <v>0.26022514633273802</v>
      </c>
      <c r="M4">
        <v>0.71291376699265696</v>
      </c>
      <c r="N4">
        <v>-0.537023181694255</v>
      </c>
      <c r="O4">
        <v>-8.6263310120066494E-2</v>
      </c>
      <c r="P4">
        <v>0.54587250186275904</v>
      </c>
      <c r="Q4">
        <v>-8.5888292072715602E-2</v>
      </c>
      <c r="R4">
        <v>0.13652712045812401</v>
      </c>
      <c r="S4">
        <v>-0.14557746801847599</v>
      </c>
      <c r="T4">
        <v>-0.38963845901349098</v>
      </c>
      <c r="U4">
        <v>0.37134228239568201</v>
      </c>
      <c r="V4">
        <v>-0.17610950662715699</v>
      </c>
      <c r="W4">
        <v>-0.227516371036142</v>
      </c>
      <c r="X4">
        <v>0.108649081614569</v>
      </c>
      <c r="Y4">
        <v>0.14518363113683</v>
      </c>
      <c r="Z4">
        <v>-0.33636838971018901</v>
      </c>
      <c r="AA4">
        <v>0.37117350107555402</v>
      </c>
      <c r="AB4">
        <v>-0.231131620812632</v>
      </c>
      <c r="AC4">
        <v>-0.497240067949973</v>
      </c>
      <c r="AD4">
        <v>0.33053123265135598</v>
      </c>
      <c r="AE4">
        <v>-0.22364815671517499</v>
      </c>
      <c r="AF4">
        <v>-0.10722490883086599</v>
      </c>
      <c r="AG4">
        <v>1.13696361581203</v>
      </c>
      <c r="AH4">
        <v>0.42055804622279702</v>
      </c>
      <c r="AI4">
        <v>0.56567710258647097</v>
      </c>
      <c r="AJ4">
        <v>0.34068813433095402</v>
      </c>
      <c r="AK4">
        <v>-0.14281737847769499</v>
      </c>
      <c r="AL4">
        <v>-0.38030841173640001</v>
      </c>
      <c r="AM4">
        <v>-0.16330079656166899</v>
      </c>
      <c r="AN4">
        <v>-0.39176970505285502</v>
      </c>
      <c r="AO4">
        <v>0.12176176016957301</v>
      </c>
      <c r="AP4">
        <v>-0.11848115681876301</v>
      </c>
      <c r="AQ4">
        <v>0.510198804920029</v>
      </c>
      <c r="AR4">
        <v>0.142633819988884</v>
      </c>
      <c r="AS4">
        <v>-0.34088935799243297</v>
      </c>
      <c r="AT4">
        <v>5.3344908237015397E-2</v>
      </c>
      <c r="AU4">
        <v>-1.4498200033319201E-2</v>
      </c>
      <c r="AV4">
        <v>0.40805001856221801</v>
      </c>
      <c r="AW4">
        <v>-0.16749972968329799</v>
      </c>
      <c r="AX4">
        <v>-0.74572797838410798</v>
      </c>
      <c r="AY4">
        <v>-0.206759121782537</v>
      </c>
      <c r="AZ4">
        <v>-1.1510217425844901E-2</v>
      </c>
      <c r="BA4">
        <v>0.33909462715858602</v>
      </c>
      <c r="BB4">
        <v>5.2008847145482102E-2</v>
      </c>
      <c r="BC4">
        <v>-9.1412786586797898E-2</v>
      </c>
      <c r="BD4">
        <v>0.373994552628861</v>
      </c>
      <c r="BE4">
        <v>-1.8525872881880401E-2</v>
      </c>
      <c r="BF4">
        <v>8.7941208121448206E-2</v>
      </c>
      <c r="BG4">
        <v>0.29129858715309898</v>
      </c>
      <c r="BH4">
        <v>0.200760328688671</v>
      </c>
      <c r="BI4">
        <v>0.39118722732567601</v>
      </c>
      <c r="BJ4">
        <v>-0.17729080275846601</v>
      </c>
      <c r="BK4">
        <v>-0.17235706088997199</v>
      </c>
    </row>
    <row r="5" spans="2:63" x14ac:dyDescent="0.2">
      <c r="B5" t="s">
        <v>70</v>
      </c>
      <c r="C5">
        <v>6.0912697490318003E-2</v>
      </c>
      <c r="D5">
        <v>0.252719461204643</v>
      </c>
      <c r="E5">
        <v>0.16167660967319999</v>
      </c>
      <c r="F5">
        <v>-4.6769676222054503E-2</v>
      </c>
      <c r="G5">
        <v>-0.61546337555050901</v>
      </c>
      <c r="H5">
        <v>0.22158040212767299</v>
      </c>
      <c r="I5">
        <v>0.16139004409982299</v>
      </c>
      <c r="J5">
        <v>0.28372053104006201</v>
      </c>
      <c r="K5">
        <v>0.54364708246780602</v>
      </c>
      <c r="L5">
        <v>0.20722939772882601</v>
      </c>
      <c r="M5">
        <v>0.33266752556338303</v>
      </c>
      <c r="N5">
        <v>-0.56372018530105605</v>
      </c>
      <c r="O5">
        <v>-5.1819032596021899E-2</v>
      </c>
      <c r="P5">
        <v>0.43842769649764401</v>
      </c>
      <c r="Q5">
        <v>-0.12690567000209299</v>
      </c>
      <c r="R5">
        <v>0.13622928615343999</v>
      </c>
      <c r="S5">
        <v>0.124326115340457</v>
      </c>
      <c r="T5">
        <v>-0.59622523635022695</v>
      </c>
      <c r="U5">
        <v>1.9937323793674699E-2</v>
      </c>
      <c r="V5">
        <v>2.2751426229694699E-2</v>
      </c>
      <c r="W5">
        <v>-2.4962224465869098E-2</v>
      </c>
      <c r="X5">
        <v>-0.108663711891854</v>
      </c>
      <c r="Y5">
        <v>-9.2557766461161706E-2</v>
      </c>
      <c r="Z5">
        <v>-0.28146350858027502</v>
      </c>
      <c r="AA5">
        <v>-3.5626745792326199E-2</v>
      </c>
      <c r="AB5">
        <v>-0.43583976748867198</v>
      </c>
      <c r="AC5">
        <v>-0.44633043578895198</v>
      </c>
      <c r="AD5">
        <v>0.33489924218737399</v>
      </c>
      <c r="AE5">
        <v>-0.11480796644015399</v>
      </c>
      <c r="AF5">
        <v>-2.35451533534967E-2</v>
      </c>
      <c r="AG5">
        <v>0.314581586905815</v>
      </c>
      <c r="AH5">
        <v>0.11527933341804</v>
      </c>
      <c r="AI5">
        <v>0.231701324569872</v>
      </c>
      <c r="AJ5">
        <v>0.58225728077806804</v>
      </c>
      <c r="AK5">
        <v>7.1168931162477796E-3</v>
      </c>
      <c r="AL5">
        <v>-0.429566402114063</v>
      </c>
      <c r="AM5">
        <v>-0.10026692698225</v>
      </c>
      <c r="AN5">
        <v>-0.43716509862313602</v>
      </c>
      <c r="AO5">
        <v>7.9606285837912003E-2</v>
      </c>
      <c r="AP5">
        <v>-0.30254688633334098</v>
      </c>
      <c r="AQ5">
        <v>0.46531020760663999</v>
      </c>
      <c r="AR5">
        <v>0.29130882231921401</v>
      </c>
      <c r="AS5">
        <v>-9.6882998963260095E-2</v>
      </c>
      <c r="AT5">
        <v>8.9886791183189998E-2</v>
      </c>
      <c r="AU5">
        <v>0.14442826073061499</v>
      </c>
      <c r="AV5">
        <v>-0.57458716447717995</v>
      </c>
      <c r="AW5">
        <v>0.83954869073310001</v>
      </c>
      <c r="AX5">
        <v>-0.26372353838120099</v>
      </c>
      <c r="AY5">
        <v>-0.27182565098707501</v>
      </c>
      <c r="AZ5">
        <v>0.246779776924442</v>
      </c>
      <c r="BA5">
        <v>0.602416379144188</v>
      </c>
      <c r="BB5">
        <v>-0.24265514815493999</v>
      </c>
      <c r="BC5">
        <v>-5.4288260760592601E-2</v>
      </c>
      <c r="BD5">
        <v>0.160470546313354</v>
      </c>
      <c r="BE5">
        <v>-0.28987786602308602</v>
      </c>
      <c r="BF5">
        <v>0.15668146809788699</v>
      </c>
      <c r="BG5">
        <v>-0.24178329476272101</v>
      </c>
      <c r="BH5">
        <v>-0.22873963587732199</v>
      </c>
      <c r="BI5">
        <v>0.48481210911581801</v>
      </c>
      <c r="BJ5">
        <v>-0.37464483494522999</v>
      </c>
      <c r="BK5">
        <v>-0.36552886260130901</v>
      </c>
    </row>
    <row r="6" spans="2:63" x14ac:dyDescent="0.2">
      <c r="B6" t="s">
        <v>71</v>
      </c>
      <c r="C6">
        <v>1.10386896743498</v>
      </c>
      <c r="D6">
        <v>0.13288432890867199</v>
      </c>
      <c r="E6">
        <v>0.21224505802101801</v>
      </c>
      <c r="F6">
        <v>2.4111034628727601E-2</v>
      </c>
      <c r="G6">
        <v>-3.1218977911885899E-2</v>
      </c>
      <c r="H6">
        <v>0.28432339015081398</v>
      </c>
      <c r="I6">
        <v>3.41332462007575E-2</v>
      </c>
      <c r="J6">
        <v>7.1772468501556094E-2</v>
      </c>
      <c r="K6">
        <v>0.27843678345612299</v>
      </c>
      <c r="L6">
        <v>0.34590971158502598</v>
      </c>
      <c r="M6">
        <v>0.306686996069989</v>
      </c>
      <c r="N6">
        <v>-0.60808452095076004</v>
      </c>
      <c r="O6">
        <v>-4.3747728864396797E-2</v>
      </c>
      <c r="P6">
        <v>0.49225336600220299</v>
      </c>
      <c r="Q6">
        <v>-8.4445682910190306E-2</v>
      </c>
      <c r="R6">
        <v>6.4156002199350901E-2</v>
      </c>
      <c r="S6">
        <v>-0.176565612861078</v>
      </c>
      <c r="T6">
        <v>-0.25941147987498098</v>
      </c>
      <c r="U6">
        <v>0.52918721040259398</v>
      </c>
      <c r="V6">
        <v>-1.00016569541295E-2</v>
      </c>
      <c r="W6">
        <v>0.182413292671742</v>
      </c>
      <c r="X6">
        <v>0.71006412689165099</v>
      </c>
      <c r="Y6">
        <v>0.82195061415916604</v>
      </c>
      <c r="Z6">
        <v>-0.110803697370693</v>
      </c>
      <c r="AA6">
        <v>0.245163479683111</v>
      </c>
      <c r="AB6">
        <v>-4.4043653884038497E-2</v>
      </c>
      <c r="AC6">
        <v>-0.43999899163034201</v>
      </c>
      <c r="AD6">
        <v>0.28457885779949299</v>
      </c>
      <c r="AE6">
        <v>-0.18888074924592199</v>
      </c>
      <c r="AF6">
        <v>-0.13954258230797401</v>
      </c>
      <c r="AG6">
        <v>-0.13905307871002301</v>
      </c>
      <c r="AH6">
        <v>9.6093558386858308E-3</v>
      </c>
      <c r="AI6">
        <v>0.18415938870426399</v>
      </c>
      <c r="AJ6">
        <v>0.89830000421836698</v>
      </c>
      <c r="AK6">
        <v>-0.248147986112184</v>
      </c>
      <c r="AL6">
        <v>-0.26799285730203698</v>
      </c>
      <c r="AM6">
        <v>-2.8315739115852799E-2</v>
      </c>
      <c r="AN6">
        <v>-0.51938552293649898</v>
      </c>
      <c r="AO6">
        <v>8.0106533217456893E-2</v>
      </c>
      <c r="AP6">
        <v>-0.19032150357188901</v>
      </c>
      <c r="AQ6">
        <v>0.32136962211096798</v>
      </c>
      <c r="AR6">
        <v>0.246134758492175</v>
      </c>
      <c r="AS6">
        <v>-0.27792952868851301</v>
      </c>
      <c r="AT6">
        <v>0.14831730544411101</v>
      </c>
      <c r="AU6">
        <v>2.6389268695246899E-2</v>
      </c>
      <c r="AV6">
        <v>9.6011798674095206E-2</v>
      </c>
      <c r="AW6">
        <v>-0.78348604334850402</v>
      </c>
      <c r="AX6">
        <v>5.2757577774489799E-2</v>
      </c>
      <c r="AY6">
        <v>-0.28690911421063298</v>
      </c>
      <c r="AZ6">
        <v>0.24426754239177501</v>
      </c>
      <c r="BA6">
        <v>0.52140895035974499</v>
      </c>
      <c r="BB6">
        <v>-5.3669852025444102E-2</v>
      </c>
      <c r="BC6">
        <v>-5.3967488094161298E-2</v>
      </c>
      <c r="BD6">
        <v>0.35925633454543698</v>
      </c>
      <c r="BE6">
        <v>-0.17404192076910199</v>
      </c>
      <c r="BF6">
        <v>0.236558852736689</v>
      </c>
      <c r="BG6">
        <v>-0.61209713905958196</v>
      </c>
      <c r="BH6">
        <v>0.117215435662076</v>
      </c>
      <c r="BI6">
        <v>0.37754846574818102</v>
      </c>
      <c r="BJ6">
        <v>-9.2027713879916498E-2</v>
      </c>
      <c r="BK6">
        <v>-0.49009074383970103</v>
      </c>
    </row>
    <row r="7" spans="2:63" x14ac:dyDescent="0.2">
      <c r="B7" t="s">
        <v>72</v>
      </c>
      <c r="C7">
        <v>8.0058163395695395E-2</v>
      </c>
      <c r="D7">
        <v>0.349157001348465</v>
      </c>
      <c r="E7">
        <v>0.38928146131158398</v>
      </c>
      <c r="F7">
        <v>0.35582561502107002</v>
      </c>
      <c r="G7">
        <v>-8.8717013771570596E-2</v>
      </c>
      <c r="H7">
        <v>-7.5544724790046702E-2</v>
      </c>
      <c r="I7">
        <v>-0.146040177189175</v>
      </c>
      <c r="J7">
        <v>3.3561552282288E-2</v>
      </c>
      <c r="K7">
        <v>2.9484970054375899E-2</v>
      </c>
      <c r="L7">
        <v>0.103179800224414</v>
      </c>
      <c r="M7">
        <v>7.1911519545615601E-2</v>
      </c>
      <c r="N7">
        <v>-0.35369503801688801</v>
      </c>
      <c r="O7">
        <v>-1.6994585636093601E-2</v>
      </c>
      <c r="P7">
        <v>0.53376122955485705</v>
      </c>
      <c r="Q7">
        <v>-7.8920556024136099E-2</v>
      </c>
      <c r="R7">
        <v>0.119743979046412</v>
      </c>
      <c r="S7">
        <v>0.16365767292511799</v>
      </c>
      <c r="T7">
        <v>-0.29843295998592001</v>
      </c>
      <c r="U7">
        <v>0.26478825472198197</v>
      </c>
      <c r="V7">
        <v>-0.225906902110244</v>
      </c>
      <c r="W7">
        <v>-6.3561195796310394E-2</v>
      </c>
      <c r="X7">
        <v>-0.31082047230705201</v>
      </c>
      <c r="Y7">
        <v>-0.36738578990627901</v>
      </c>
      <c r="Z7">
        <v>-0.83255681289736805</v>
      </c>
      <c r="AA7">
        <v>-7.8056004211758498E-2</v>
      </c>
      <c r="AB7">
        <v>-0.459543322759352</v>
      </c>
      <c r="AC7">
        <v>-0.36426773278931102</v>
      </c>
      <c r="AD7">
        <v>0.28021960445748501</v>
      </c>
      <c r="AE7">
        <v>-0.40515369816140401</v>
      </c>
      <c r="AF7">
        <v>-0.14117709883423599</v>
      </c>
      <c r="AG7">
        <v>0.19930497387061</v>
      </c>
      <c r="AH7">
        <v>0.15637625229305099</v>
      </c>
      <c r="AI7">
        <v>0.220952381780189</v>
      </c>
      <c r="AJ7">
        <v>0.52162427696273295</v>
      </c>
      <c r="AK7">
        <v>2.0935276297884202E-3</v>
      </c>
      <c r="AL7">
        <v>-0.40628717692854399</v>
      </c>
      <c r="AM7">
        <v>-2.1064690782603899E-2</v>
      </c>
      <c r="AN7">
        <v>-0.26517153904818003</v>
      </c>
      <c r="AO7">
        <v>0.16504834686724101</v>
      </c>
      <c r="AP7">
        <v>-9.15742413212111E-2</v>
      </c>
      <c r="AQ7">
        <v>0.25678689107157199</v>
      </c>
      <c r="AR7">
        <v>0.27838632504426097</v>
      </c>
      <c r="AS7">
        <v>-0.19336400381053301</v>
      </c>
      <c r="AT7">
        <v>5.63454633673275E-2</v>
      </c>
      <c r="AU7">
        <v>-0.150616665427103</v>
      </c>
      <c r="AV7">
        <v>-0.60987722159326496</v>
      </c>
      <c r="AW7">
        <v>-0.92934207098174804</v>
      </c>
      <c r="AX7">
        <v>0.47802379715738702</v>
      </c>
      <c r="AY7">
        <v>-6.2261909982823799E-2</v>
      </c>
      <c r="AZ7">
        <v>-4.1288061148143797E-2</v>
      </c>
      <c r="BA7">
        <v>0.28552305417580998</v>
      </c>
      <c r="BB7">
        <v>-0.52976312235656997</v>
      </c>
      <c r="BC7">
        <v>-0.152180691607224</v>
      </c>
      <c r="BD7">
        <v>4.2657509797645104E-3</v>
      </c>
      <c r="BE7">
        <v>-0.27651078771245002</v>
      </c>
      <c r="BF7">
        <v>-0.24711448162902</v>
      </c>
      <c r="BG7">
        <v>-0.53715742320465298</v>
      </c>
      <c r="BH7">
        <v>6.5459088375777394E-2</v>
      </c>
      <c r="BI7">
        <v>-0.57965110705475298</v>
      </c>
      <c r="BJ7">
        <v>2.0161728784398699E-2</v>
      </c>
      <c r="BK7">
        <v>0.20458648768257401</v>
      </c>
    </row>
    <row r="8" spans="2:63" x14ac:dyDescent="0.2">
      <c r="B8" t="s">
        <v>73</v>
      </c>
      <c r="C8">
        <v>-0.30321348503240803</v>
      </c>
      <c r="D8">
        <v>0.18304438672805301</v>
      </c>
      <c r="E8">
        <v>-9.9952152972788505E-2</v>
      </c>
      <c r="F8">
        <v>1.23076705536448E-2</v>
      </c>
      <c r="G8">
        <v>-0.21231600825091601</v>
      </c>
      <c r="H8">
        <v>0.17129580087837801</v>
      </c>
      <c r="I8">
        <v>1.46663862074221E-2</v>
      </c>
      <c r="J8">
        <v>-3.1789336631963303E-2</v>
      </c>
      <c r="K8">
        <v>0.28487009061442797</v>
      </c>
      <c r="L8">
        <v>-0.15648357261123799</v>
      </c>
      <c r="M8">
        <v>-0.30069336986367901</v>
      </c>
      <c r="N8">
        <v>2.4451467212686099E-2</v>
      </c>
      <c r="O8">
        <v>-0.11111184514077201</v>
      </c>
      <c r="P8">
        <v>-2.3613742250193599E-2</v>
      </c>
      <c r="Q8">
        <v>-3.2746835382290299E-2</v>
      </c>
      <c r="R8">
        <v>0.182953885393284</v>
      </c>
      <c r="S8">
        <v>0.16252747487902899</v>
      </c>
      <c r="T8">
        <v>-0.120157330221418</v>
      </c>
      <c r="U8">
        <v>-0.478216263500293</v>
      </c>
      <c r="V8">
        <v>0.124215672726709</v>
      </c>
      <c r="W8">
        <v>-0.33742435427288098</v>
      </c>
      <c r="X8">
        <v>0.73277172575335703</v>
      </c>
      <c r="Y8">
        <v>0.39384008037601698</v>
      </c>
      <c r="Z8">
        <v>8.4271140794045504E-2</v>
      </c>
      <c r="AA8">
        <v>8.5245587625430198E-3</v>
      </c>
      <c r="AB8">
        <v>-0.22055084841657699</v>
      </c>
      <c r="AC8">
        <v>-3.3893691405816703E-2</v>
      </c>
      <c r="AD8">
        <v>0.16892638558841</v>
      </c>
      <c r="AE8">
        <v>-0.170594235218303</v>
      </c>
      <c r="AF8">
        <v>-6.3264340914280806E-2</v>
      </c>
      <c r="AG8">
        <v>-1.49700370941521E-2</v>
      </c>
      <c r="AH8">
        <v>2.0001517205687901E-2</v>
      </c>
      <c r="AI8">
        <v>0.417330371645666</v>
      </c>
      <c r="AJ8">
        <v>-0.111296193929278</v>
      </c>
      <c r="AK8">
        <v>0.13062858617525799</v>
      </c>
      <c r="AL8">
        <v>7.2719586844344805E-2</v>
      </c>
      <c r="AM8">
        <v>-0.15917212929622199</v>
      </c>
      <c r="AN8">
        <v>0.22380127544796199</v>
      </c>
      <c r="AO8">
        <v>0.137395447209824</v>
      </c>
      <c r="AP8">
        <v>-0.21980129633267401</v>
      </c>
      <c r="AQ8">
        <v>-9.6736586131109095E-2</v>
      </c>
      <c r="AR8">
        <v>7.8936540428253696E-2</v>
      </c>
      <c r="AS8">
        <v>-0.25374013807703699</v>
      </c>
      <c r="AT8">
        <v>4.1483989310042803E-2</v>
      </c>
      <c r="AU8">
        <v>-5.56116679281266E-2</v>
      </c>
      <c r="AV8">
        <v>-1.8809425897532601E-2</v>
      </c>
      <c r="AW8">
        <v>-0.10558122773284701</v>
      </c>
      <c r="AX8">
        <v>-0.62839493966660198</v>
      </c>
      <c r="AY8">
        <v>-0.92313699328263799</v>
      </c>
      <c r="AZ8">
        <v>-0.29363633160832298</v>
      </c>
      <c r="BA8">
        <v>-0.52878276421275905</v>
      </c>
      <c r="BB8">
        <v>-0.17445354066163901</v>
      </c>
      <c r="BC8">
        <v>-6.8216981146147798E-2</v>
      </c>
      <c r="BD8">
        <v>-7.3027218211346306E-2</v>
      </c>
      <c r="BE8">
        <v>0.65671757983267198</v>
      </c>
      <c r="BF8">
        <v>0.38379194417649198</v>
      </c>
      <c r="BG8">
        <v>-0.12619571719798101</v>
      </c>
      <c r="BH8">
        <v>0.152813838613165</v>
      </c>
      <c r="BI8">
        <v>0.140031427343945</v>
      </c>
      <c r="BJ8">
        <v>0.510246386421353</v>
      </c>
      <c r="BK8">
        <v>-0.28465089473204602</v>
      </c>
    </row>
    <row r="9" spans="2:63" x14ac:dyDescent="0.2">
      <c r="B9" t="s">
        <v>74</v>
      </c>
      <c r="C9">
        <v>0.27970199627390202</v>
      </c>
      <c r="D9">
        <v>-1.4022984027634799E-2</v>
      </c>
      <c r="E9">
        <v>-8.8934920382686494E-2</v>
      </c>
      <c r="F9">
        <v>0.10490982744983</v>
      </c>
      <c r="G9">
        <v>7.7834269140331494E-2</v>
      </c>
      <c r="H9">
        <v>0.37314759136648301</v>
      </c>
      <c r="I9">
        <v>1.3952773733613101E-3</v>
      </c>
      <c r="J9">
        <v>-0.20973070717235601</v>
      </c>
      <c r="K9">
        <v>-0.21809922780793201</v>
      </c>
      <c r="L9">
        <v>-5.2487353259925401E-2</v>
      </c>
      <c r="M9">
        <v>6.5406014289383696E-2</v>
      </c>
      <c r="N9">
        <v>-0.16905829637919501</v>
      </c>
      <c r="O9">
        <v>-0.119719949346688</v>
      </c>
      <c r="P9">
        <v>2.8356589395139201E-2</v>
      </c>
      <c r="Q9">
        <v>-3.0200342760848198E-2</v>
      </c>
      <c r="R9">
        <v>0.205649241714257</v>
      </c>
      <c r="S9">
        <v>-1.4879099355276299E-2</v>
      </c>
      <c r="T9">
        <v>0.39510062879534402</v>
      </c>
      <c r="U9">
        <v>0.21507652175678599</v>
      </c>
      <c r="V9">
        <v>0.43982280337320501</v>
      </c>
      <c r="W9">
        <v>0.38097840056733201</v>
      </c>
      <c r="X9">
        <v>0.35290788498109099</v>
      </c>
      <c r="Y9">
        <v>-1.6990912839594201</v>
      </c>
      <c r="Z9">
        <v>0.48719052179966599</v>
      </c>
      <c r="AA9">
        <v>0.147559873280874</v>
      </c>
      <c r="AB9">
        <v>0.24474378499847399</v>
      </c>
      <c r="AC9" s="2">
        <v>-2.08135025162448E-4</v>
      </c>
      <c r="AD9">
        <v>5.6895948963663602E-2</v>
      </c>
      <c r="AE9">
        <v>-8.5220558926318093E-2</v>
      </c>
      <c r="AF9">
        <v>-9.2143300349346605E-2</v>
      </c>
      <c r="AG9">
        <v>-9.9366182501743894E-2</v>
      </c>
      <c r="AH9">
        <v>-9.1358936504829402E-2</v>
      </c>
      <c r="AI9">
        <v>5.7334084849095003E-2</v>
      </c>
      <c r="AJ9">
        <v>5.75202254596998E-2</v>
      </c>
      <c r="AK9">
        <v>0.21155752083766599</v>
      </c>
      <c r="AL9">
        <v>0.14882842304421801</v>
      </c>
      <c r="AM9">
        <v>-0.230609752832802</v>
      </c>
      <c r="AN9">
        <v>7.4362613535603203E-3</v>
      </c>
      <c r="AO9">
        <v>0.109187279269561</v>
      </c>
      <c r="AP9">
        <v>-7.3216159388739599E-2</v>
      </c>
      <c r="AQ9">
        <v>-0.108306436355709</v>
      </c>
      <c r="AR9">
        <v>-0.12688296393703699</v>
      </c>
      <c r="AS9">
        <v>-0.206672625644268</v>
      </c>
      <c r="AT9">
        <v>0.17461521339064101</v>
      </c>
      <c r="AU9">
        <v>-1.49970507192272E-2</v>
      </c>
      <c r="AV9">
        <v>0.164971463113738</v>
      </c>
      <c r="AW9">
        <v>-0.67913923622393302</v>
      </c>
      <c r="AX9">
        <v>9.0767236639877402E-2</v>
      </c>
      <c r="AY9">
        <v>-0.357076448276887</v>
      </c>
      <c r="AZ9">
        <v>-0.10437846942193101</v>
      </c>
      <c r="BA9">
        <v>-9.6116119339314701E-2</v>
      </c>
      <c r="BB9">
        <v>3.3399656844255401E-2</v>
      </c>
      <c r="BC9">
        <v>-1.16446788835844E-2</v>
      </c>
      <c r="BD9">
        <v>5.5633173918131898E-2</v>
      </c>
      <c r="BE9">
        <v>0.41817284845561797</v>
      </c>
      <c r="BF9">
        <v>0.57925473396107297</v>
      </c>
      <c r="BG9">
        <v>-7.5178099313388799E-2</v>
      </c>
      <c r="BH9">
        <v>-0.13189603419013199</v>
      </c>
      <c r="BI9">
        <v>0.47609683839317701</v>
      </c>
      <c r="BJ9">
        <v>0.16899640852999701</v>
      </c>
      <c r="BK9">
        <v>-0.31815500873966901</v>
      </c>
    </row>
    <row r="10" spans="2:63" x14ac:dyDescent="0.2">
      <c r="B10" t="s">
        <v>75</v>
      </c>
      <c r="C10">
        <v>0.293722700035561</v>
      </c>
      <c r="D10">
        <v>0.19469808023611401</v>
      </c>
      <c r="E10">
        <v>-7.6671886999469002E-2</v>
      </c>
      <c r="F10">
        <v>-6.1807634596078902E-2</v>
      </c>
      <c r="G10">
        <v>0.201806920678818</v>
      </c>
      <c r="H10">
        <v>-4.68083169922957E-2</v>
      </c>
      <c r="I10">
        <v>-6.8697840917725003E-2</v>
      </c>
      <c r="J10">
        <v>-0.12974881449144099</v>
      </c>
      <c r="K10">
        <v>-0.212449005608772</v>
      </c>
      <c r="L10">
        <v>9.5978983273660806E-2</v>
      </c>
      <c r="M10">
        <v>-8.0585549338851495E-2</v>
      </c>
      <c r="N10">
        <v>-0.22164395008128701</v>
      </c>
      <c r="O10">
        <v>-0.115708437191316</v>
      </c>
      <c r="P10">
        <v>4.5124155965838401E-2</v>
      </c>
      <c r="Q10">
        <v>-4.3622791499836201E-2</v>
      </c>
      <c r="R10">
        <v>-9.2592285475185197E-3</v>
      </c>
      <c r="S10">
        <v>-4.1363364317416801E-2</v>
      </c>
      <c r="T10">
        <v>-0.24160287980016601</v>
      </c>
      <c r="U10">
        <v>-0.31136864347580701</v>
      </c>
      <c r="V10">
        <v>-0.23983373157014701</v>
      </c>
      <c r="W10">
        <v>1.0158737624396901</v>
      </c>
      <c r="X10">
        <v>-0.26498856500085199</v>
      </c>
      <c r="Y10">
        <v>-1.11451816847622</v>
      </c>
      <c r="Z10">
        <v>2.7512459486295299E-2</v>
      </c>
      <c r="AA10">
        <v>-0.35720176552597699</v>
      </c>
      <c r="AB10">
        <v>0.126207353620616</v>
      </c>
      <c r="AC10">
        <v>-5.55249033201686E-2</v>
      </c>
      <c r="AD10">
        <v>1.40604626334574E-3</v>
      </c>
      <c r="AE10">
        <v>8.1922372472984006E-2</v>
      </c>
      <c r="AF10">
        <v>-3.3283549991158297E-2</v>
      </c>
      <c r="AG10">
        <v>0.29198013809391699</v>
      </c>
      <c r="AH10">
        <v>2.7972349882124999E-2</v>
      </c>
      <c r="AI10">
        <v>0.15950152533817999</v>
      </c>
      <c r="AJ10">
        <v>7.8952566018570702E-2</v>
      </c>
      <c r="AK10">
        <v>-2.7422294977604799E-2</v>
      </c>
      <c r="AL10">
        <v>8.7098863123967293E-2</v>
      </c>
      <c r="AM10">
        <v>-0.23281526122761201</v>
      </c>
      <c r="AN10">
        <v>3.2704598651224097E-2</v>
      </c>
      <c r="AO10">
        <v>7.0899847986666903E-2</v>
      </c>
      <c r="AP10">
        <v>0.143328785479234</v>
      </c>
      <c r="AQ10">
        <v>8.5456705488111101E-2</v>
      </c>
      <c r="AR10">
        <v>-0.172040525464177</v>
      </c>
      <c r="AS10">
        <v>-3.10547687090817E-3</v>
      </c>
      <c r="AT10">
        <v>-1.9247252844673199E-2</v>
      </c>
      <c r="AU10">
        <v>-0.18866292540631799</v>
      </c>
      <c r="AV10">
        <v>1.02398847498624</v>
      </c>
      <c r="AW10">
        <v>-0.67610951346540304</v>
      </c>
      <c r="AX10">
        <v>0.50430199545702803</v>
      </c>
      <c r="AY10">
        <v>-0.28719559071318101</v>
      </c>
      <c r="AZ10">
        <v>-0.40856296956563998</v>
      </c>
      <c r="BA10">
        <v>-0.13234172763520899</v>
      </c>
      <c r="BB10">
        <v>0.106963578338736</v>
      </c>
      <c r="BC10">
        <v>-6.2408837471294703E-3</v>
      </c>
      <c r="BD10">
        <v>-1.41498753319309E-2</v>
      </c>
      <c r="BE10">
        <v>0.31276709946951597</v>
      </c>
      <c r="BF10">
        <v>0.50127121766467297</v>
      </c>
      <c r="BG10">
        <v>-3.6436935457908798E-2</v>
      </c>
      <c r="BH10">
        <v>-2.7472731939051899E-2</v>
      </c>
      <c r="BI10">
        <v>-0.160090984235397</v>
      </c>
      <c r="BJ10">
        <v>0.56333904422006398</v>
      </c>
      <c r="BK10">
        <v>-0.41468638168509497</v>
      </c>
    </row>
    <row r="11" spans="2:63" x14ac:dyDescent="0.2">
      <c r="B11" t="s">
        <v>76</v>
      </c>
      <c r="C11">
        <v>0.17385870804754799</v>
      </c>
      <c r="D11">
        <v>-0.21967088279594599</v>
      </c>
      <c r="E11">
        <v>5.73818161551077E-2</v>
      </c>
      <c r="F11">
        <v>-0.199767077700582</v>
      </c>
      <c r="G11">
        <v>5.2035906687136799E-2</v>
      </c>
      <c r="H11">
        <v>0.110309415094251</v>
      </c>
      <c r="I11">
        <v>2.3474905080696801E-2</v>
      </c>
      <c r="J11">
        <v>0.28632824265804901</v>
      </c>
      <c r="K11">
        <v>-0.166456615971389</v>
      </c>
      <c r="L11">
        <v>-1.00353129983168E-2</v>
      </c>
      <c r="M11">
        <v>0.336805121593163</v>
      </c>
      <c r="N11">
        <v>-0.28955764104392201</v>
      </c>
      <c r="O11">
        <v>-6.1715443027391202E-2</v>
      </c>
      <c r="P11">
        <v>-0.1247859101811</v>
      </c>
      <c r="Q11">
        <v>-5.1650450513578701E-2</v>
      </c>
      <c r="R11">
        <v>1.61872201348385E-2</v>
      </c>
      <c r="S11">
        <v>-0.129007546932697</v>
      </c>
      <c r="T11">
        <v>0.376013510195711</v>
      </c>
      <c r="U11">
        <v>-1.90933577019506E-2</v>
      </c>
      <c r="V11">
        <v>0.206412929141049</v>
      </c>
      <c r="W11">
        <v>-6.39749321826516E-2</v>
      </c>
      <c r="X11">
        <v>-0.56757479737943095</v>
      </c>
      <c r="Y11">
        <v>-0.30992475283486998</v>
      </c>
      <c r="Z11">
        <v>-0.41106022805474401</v>
      </c>
      <c r="AA11">
        <v>-3.7316802989560199E-3</v>
      </c>
      <c r="AB11">
        <v>0.32655385058397302</v>
      </c>
      <c r="AC11">
        <v>0.20329592172772701</v>
      </c>
      <c r="AD11">
        <v>1.92221983500586E-2</v>
      </c>
      <c r="AE11">
        <v>6.2150358048296397E-2</v>
      </c>
      <c r="AF11">
        <v>-0.13472473384245401</v>
      </c>
      <c r="AG11">
        <v>2.1506293839442199E-2</v>
      </c>
      <c r="AH11">
        <v>-1.9102707085612802E-2</v>
      </c>
      <c r="AI11">
        <v>-0.21940104593701301</v>
      </c>
      <c r="AJ11">
        <v>-0.18002030674080899</v>
      </c>
      <c r="AK11">
        <v>7.9789106973199103E-2</v>
      </c>
      <c r="AL11">
        <v>0.14563913502230399</v>
      </c>
      <c r="AM11">
        <v>4.5227381041596897E-2</v>
      </c>
      <c r="AN11">
        <v>0.18235951018742899</v>
      </c>
      <c r="AO11">
        <v>-0.30306869948662901</v>
      </c>
      <c r="AP11">
        <v>-1.3822775173928501E-2</v>
      </c>
      <c r="AQ11">
        <v>-0.17463851094713401</v>
      </c>
      <c r="AR11">
        <v>-0.31220191974841099</v>
      </c>
      <c r="AS11">
        <v>0.35256428025622899</v>
      </c>
      <c r="AT11">
        <v>9.5587794781192906E-2</v>
      </c>
      <c r="AU11">
        <v>4.4978315954724297E-2</v>
      </c>
      <c r="AV11">
        <v>7.0262870126619498E-2</v>
      </c>
      <c r="AW11">
        <v>-0.62621416879183001</v>
      </c>
      <c r="AX11">
        <v>0.62948256728256202</v>
      </c>
      <c r="AY11">
        <v>-0.71909958687935704</v>
      </c>
      <c r="AZ11">
        <v>-0.14891510879563899</v>
      </c>
      <c r="BA11">
        <v>-0.263403778941394</v>
      </c>
      <c r="BB11">
        <v>0.33071223642000103</v>
      </c>
      <c r="BC11">
        <v>0.149812117413402</v>
      </c>
      <c r="BD11">
        <v>0.182211644200441</v>
      </c>
      <c r="BE11">
        <v>0.28422902055493499</v>
      </c>
      <c r="BF11">
        <v>9.82006162906819E-2</v>
      </c>
      <c r="BG11">
        <v>-0.50095014550230998</v>
      </c>
      <c r="BH11">
        <v>0.40793183761430801</v>
      </c>
      <c r="BI11">
        <v>1.65073808656249E-2</v>
      </c>
      <c r="BJ11">
        <v>0.50774512081786305</v>
      </c>
      <c r="BK11">
        <v>2.0049685860352901E-2</v>
      </c>
    </row>
    <row r="12" spans="2:63" x14ac:dyDescent="0.2">
      <c r="B12" t="s">
        <v>77</v>
      </c>
      <c r="C12">
        <v>-0.121121517908471</v>
      </c>
      <c r="D12">
        <v>-8.6338790509346702E-2</v>
      </c>
      <c r="E12">
        <v>7.25832699597216E-2</v>
      </c>
      <c r="F12">
        <v>-1.3898477201685E-2</v>
      </c>
      <c r="G12">
        <v>5.3749542842294697E-2</v>
      </c>
      <c r="H12">
        <v>0.155914002075703</v>
      </c>
      <c r="I12">
        <v>4.7844955438645399E-2</v>
      </c>
      <c r="J12">
        <v>0.31287665409962101</v>
      </c>
      <c r="K12">
        <v>-8.9230487577921999E-2</v>
      </c>
      <c r="L12">
        <v>-8.2596328076949804E-2</v>
      </c>
      <c r="M12">
        <v>5.8384924472401602E-2</v>
      </c>
      <c r="N12">
        <v>-0.138011969261878</v>
      </c>
      <c r="O12">
        <v>-4.14261344453025E-2</v>
      </c>
      <c r="P12">
        <v>-0.16917247576356501</v>
      </c>
      <c r="Q12">
        <v>3.2554644835351997E-2</v>
      </c>
      <c r="R12">
        <v>-3.9507149067202797E-2</v>
      </c>
      <c r="S12">
        <v>5.8259016155230896E-3</v>
      </c>
      <c r="T12">
        <v>0.29621108508930899</v>
      </c>
      <c r="U12">
        <v>2.40393376944225E-2</v>
      </c>
      <c r="V12">
        <v>-0.15291351484069801</v>
      </c>
      <c r="W12">
        <v>-0.13628675067750001</v>
      </c>
      <c r="X12">
        <v>0.65620436848104502</v>
      </c>
      <c r="Y12">
        <v>0.119723742867533</v>
      </c>
      <c r="Z12">
        <v>-0.203111098741692</v>
      </c>
      <c r="AA12">
        <v>0.24658587179827601</v>
      </c>
      <c r="AB12">
        <v>0.12329138203349101</v>
      </c>
      <c r="AC12">
        <v>0.26575826057845903</v>
      </c>
      <c r="AD12">
        <v>2.1813778055448899E-3</v>
      </c>
      <c r="AE12">
        <v>-9.5235365976252297E-3</v>
      </c>
      <c r="AF12">
        <v>-5.58539282447457E-2</v>
      </c>
      <c r="AG12">
        <v>-4.7987015944318999E-2</v>
      </c>
      <c r="AH12">
        <v>-6.4806884655341193E-2</v>
      </c>
      <c r="AI12">
        <v>-1.8142070426048599E-2</v>
      </c>
      <c r="AJ12">
        <v>-0.175099000588366</v>
      </c>
      <c r="AK12">
        <v>1.3956043516588299E-2</v>
      </c>
      <c r="AL12">
        <v>0.162593404869258</v>
      </c>
      <c r="AM12">
        <v>0.112272292966552</v>
      </c>
      <c r="AN12">
        <v>0.251668096791066</v>
      </c>
      <c r="AO12">
        <v>-0.18313999582295901</v>
      </c>
      <c r="AP12">
        <v>-3.7861154899551101E-2</v>
      </c>
      <c r="AQ12">
        <v>-0.209560558164679</v>
      </c>
      <c r="AR12">
        <v>-0.19514144574021</v>
      </c>
      <c r="AS12">
        <v>0.263121313646484</v>
      </c>
      <c r="AT12">
        <v>1.6398194651858398E-2</v>
      </c>
      <c r="AU12">
        <v>0.115519948288481</v>
      </c>
      <c r="AV12">
        <v>-0.23995795703317499</v>
      </c>
      <c r="AW12">
        <v>-0.38359750097124801</v>
      </c>
      <c r="AX12">
        <v>-0.29316952424471598</v>
      </c>
      <c r="AY12">
        <v>-0.79831148185439305</v>
      </c>
      <c r="AZ12">
        <v>-0.21243795641535401</v>
      </c>
      <c r="BA12">
        <v>-8.8095505069701999E-2</v>
      </c>
      <c r="BB12">
        <v>0.43747305883642801</v>
      </c>
      <c r="BC12">
        <v>5.7155039856105698E-2</v>
      </c>
      <c r="BD12">
        <v>0.18466408331724901</v>
      </c>
      <c r="BE12">
        <v>-1.01970622202661E-2</v>
      </c>
      <c r="BF12">
        <v>-0.239006260615299</v>
      </c>
      <c r="BG12">
        <v>0.66807979105779403</v>
      </c>
      <c r="BH12">
        <v>-0.30842687131020002</v>
      </c>
      <c r="BI12">
        <v>-0.16449708978814401</v>
      </c>
      <c r="BJ12">
        <v>-3.8656002361313897E-2</v>
      </c>
      <c r="BK12">
        <v>-0.116167675173348</v>
      </c>
    </row>
    <row r="13" spans="2:63" x14ac:dyDescent="0.2">
      <c r="B13" t="s">
        <v>78</v>
      </c>
      <c r="C13">
        <v>4.5632377582864897E-2</v>
      </c>
      <c r="D13">
        <v>-0.17015011902291399</v>
      </c>
      <c r="E13">
        <v>-0.26208446356198101</v>
      </c>
      <c r="F13">
        <v>-7.8784945239519399E-2</v>
      </c>
      <c r="G13">
        <v>0.24696559523334699</v>
      </c>
      <c r="H13">
        <v>-9.54221732637347E-2</v>
      </c>
      <c r="I13">
        <v>1.87047315149226E-2</v>
      </c>
      <c r="J13">
        <v>-0.24905841215824201</v>
      </c>
      <c r="K13">
        <v>0.24456280896365401</v>
      </c>
      <c r="L13">
        <v>-0.15228790866156899</v>
      </c>
      <c r="M13">
        <v>-0.151543164080681</v>
      </c>
      <c r="N13">
        <v>0.21156480789106299</v>
      </c>
      <c r="O13">
        <v>2.94395338583477E-3</v>
      </c>
      <c r="P13">
        <v>6.8730524270947599E-2</v>
      </c>
      <c r="Q13">
        <v>3.2569903856067201E-2</v>
      </c>
      <c r="R13">
        <v>6.3144060395371501E-2</v>
      </c>
      <c r="S13">
        <v>-3.5873558492625399E-2</v>
      </c>
      <c r="T13">
        <v>-0.124841843871076</v>
      </c>
      <c r="U13">
        <v>-1.92524324485936E-2</v>
      </c>
      <c r="V13">
        <v>-0.11327369911632899</v>
      </c>
      <c r="W13">
        <v>-0.183677793211034</v>
      </c>
      <c r="X13">
        <v>0.39811717972706201</v>
      </c>
      <c r="Y13">
        <v>-1.31076934882181</v>
      </c>
      <c r="Z13">
        <v>-0.53665017207546994</v>
      </c>
      <c r="AA13">
        <v>-0.21218417863880401</v>
      </c>
      <c r="AB13">
        <v>-0.119339490674535</v>
      </c>
      <c r="AC13">
        <v>-9.2700040249150295E-2</v>
      </c>
      <c r="AD13">
        <v>1.50338718051201E-2</v>
      </c>
      <c r="AE13">
        <v>-0.10796772537625</v>
      </c>
      <c r="AF13">
        <v>-1.7810821342957299E-2</v>
      </c>
      <c r="AG13">
        <v>0.436305532997393</v>
      </c>
      <c r="AH13">
        <v>0.26440769963854399</v>
      </c>
      <c r="AI13">
        <v>0.25139072773597398</v>
      </c>
      <c r="AJ13">
        <v>-0.389726174981885</v>
      </c>
      <c r="AK13">
        <v>0.159956381841417</v>
      </c>
      <c r="AL13">
        <v>3.3221236484011199E-3</v>
      </c>
      <c r="AM13">
        <v>-0.123112557962252</v>
      </c>
      <c r="AN13">
        <v>-8.0963194887223394E-2</v>
      </c>
      <c r="AO13">
        <v>5.2330398563185797E-2</v>
      </c>
      <c r="AP13">
        <v>-4.9453018844300804E-3</v>
      </c>
      <c r="AQ13">
        <v>-2.1769467353509601E-2</v>
      </c>
      <c r="AR13">
        <v>0.109987567216289</v>
      </c>
      <c r="AS13">
        <v>-0.13695307612751001</v>
      </c>
      <c r="AT13">
        <v>2.5718185023535199E-3</v>
      </c>
      <c r="AU13">
        <v>3.5329915029156701E-2</v>
      </c>
      <c r="AV13">
        <v>-1.02332480584108</v>
      </c>
      <c r="AW13">
        <v>-0.131992397250144</v>
      </c>
      <c r="AX13">
        <v>-1.5812147762626001</v>
      </c>
      <c r="AY13">
        <v>6.6780279377122304E-2</v>
      </c>
      <c r="AZ13">
        <v>-0.101356041892306</v>
      </c>
      <c r="BA13">
        <v>-0.63882593637210305</v>
      </c>
      <c r="BB13">
        <v>6.1535997365044198E-2</v>
      </c>
      <c r="BC13">
        <v>-5.3794993353057499E-2</v>
      </c>
      <c r="BD13">
        <v>0.23941095586342401</v>
      </c>
      <c r="BE13">
        <v>9.8327337856091296E-2</v>
      </c>
      <c r="BF13">
        <v>0.28240605529863699</v>
      </c>
      <c r="BG13">
        <v>-0.461805428234911</v>
      </c>
      <c r="BH13">
        <v>0.265425034394624</v>
      </c>
      <c r="BI13">
        <v>0.209184426346953</v>
      </c>
      <c r="BJ13">
        <v>0.34146662134328398</v>
      </c>
      <c r="BK13">
        <v>0.173316182322417</v>
      </c>
    </row>
    <row r="14" spans="2:63" x14ac:dyDescent="0.2">
      <c r="B14" t="s">
        <v>79</v>
      </c>
      <c r="C14">
        <v>-0.48835157513001598</v>
      </c>
      <c r="D14">
        <v>4.0117213256266097E-2</v>
      </c>
      <c r="E14">
        <v>2.44621493937065E-2</v>
      </c>
      <c r="F14">
        <v>-3.28877718060029E-2</v>
      </c>
      <c r="G14">
        <v>0.121522072126028</v>
      </c>
      <c r="H14">
        <v>-3.6975724461000802E-2</v>
      </c>
      <c r="I14" s="2">
        <v>1.2730171170059599E-4</v>
      </c>
      <c r="J14">
        <v>-0.18596463802954999</v>
      </c>
      <c r="K14">
        <v>0.21512008972018101</v>
      </c>
      <c r="L14">
        <v>-5.9073467298007498E-2</v>
      </c>
      <c r="M14">
        <v>-0.27293022905319803</v>
      </c>
      <c r="N14">
        <v>6.0912083169633403E-2</v>
      </c>
      <c r="O14">
        <v>-6.8667135846408297E-3</v>
      </c>
      <c r="P14">
        <v>5.5873799817061497E-2</v>
      </c>
      <c r="Q14">
        <v>-1.27281625527163E-3</v>
      </c>
      <c r="R14">
        <v>-0.17325377352667301</v>
      </c>
      <c r="S14">
        <v>9.7824333319649501E-2</v>
      </c>
      <c r="T14">
        <v>-0.118759465220643</v>
      </c>
      <c r="U14">
        <v>-4.1653149096135596E-3</v>
      </c>
      <c r="V14">
        <v>-1.82731930132819E-2</v>
      </c>
      <c r="W14">
        <v>-0.15595264568873701</v>
      </c>
      <c r="X14">
        <v>-0.29223424805758902</v>
      </c>
      <c r="Y14">
        <v>-0.115746363947746</v>
      </c>
      <c r="Z14">
        <v>-5.44898270820032E-2</v>
      </c>
      <c r="AA14">
        <v>-0.178663641072695</v>
      </c>
      <c r="AB14">
        <v>-2.4549711607543399E-2</v>
      </c>
      <c r="AC14">
        <v>-9.1055500776575996E-2</v>
      </c>
      <c r="AD14">
        <v>6.7422134416089505E-2</v>
      </c>
      <c r="AE14">
        <v>-7.7232061953607004E-2</v>
      </c>
      <c r="AF14">
        <v>-7.5900650762531904E-3</v>
      </c>
      <c r="AG14">
        <v>0.174972862316702</v>
      </c>
      <c r="AH14">
        <v>0.13939825995629099</v>
      </c>
      <c r="AI14">
        <v>0.160019881220692</v>
      </c>
      <c r="AJ14">
        <v>-1.6650281731125899E-2</v>
      </c>
      <c r="AK14">
        <v>0.104749338509808</v>
      </c>
      <c r="AL14">
        <v>7.689827512064E-2</v>
      </c>
      <c r="AM14">
        <v>-3.4146022054277303E-2</v>
      </c>
      <c r="AN14">
        <v>4.5157025475813302E-2</v>
      </c>
      <c r="AO14">
        <v>-2.07976706922504E-2</v>
      </c>
      <c r="AP14">
        <v>2.0841662846723501E-2</v>
      </c>
      <c r="AQ14">
        <v>-0.12676275527929601</v>
      </c>
      <c r="AR14">
        <v>5.8153254777983804E-3</v>
      </c>
      <c r="AS14">
        <v>4.5537243142792803E-2</v>
      </c>
      <c r="AT14">
        <v>6.1295671693315998E-3</v>
      </c>
      <c r="AU14">
        <v>-2.63127941380886E-2</v>
      </c>
      <c r="AV14">
        <v>0.36040225976391599</v>
      </c>
      <c r="AW14">
        <v>-0.259894666716663</v>
      </c>
      <c r="AX14">
        <v>-0.333243214559376</v>
      </c>
      <c r="AY14">
        <v>-0.41150848960748898</v>
      </c>
      <c r="AZ14">
        <v>-0.36599801605044002</v>
      </c>
      <c r="BA14">
        <v>-0.45398563918482798</v>
      </c>
      <c r="BB14">
        <v>-6.6656582756063107E-2</v>
      </c>
      <c r="BC14">
        <v>8.1815867221009003E-2</v>
      </c>
      <c r="BD14">
        <v>2.9187738338220599E-2</v>
      </c>
      <c r="BE14">
        <v>8.4751053291422601E-2</v>
      </c>
      <c r="BF14">
        <v>0.35010783363292503</v>
      </c>
      <c r="BG14">
        <v>-0.17106617775966601</v>
      </c>
      <c r="BH14">
        <v>-0.13626985799050101</v>
      </c>
      <c r="BI14">
        <v>-0.26490546183003599</v>
      </c>
      <c r="BJ14">
        <v>5.3872857922653103E-2</v>
      </c>
      <c r="BK14">
        <v>-0.101830872442012</v>
      </c>
    </row>
    <row r="15" spans="2:63" x14ac:dyDescent="0.2">
      <c r="B15" t="s">
        <v>80</v>
      </c>
      <c r="C15">
        <v>-6.7898082944935503E-2</v>
      </c>
      <c r="D15">
        <v>6.9874272644067106E-2</v>
      </c>
      <c r="E15">
        <v>6.7564146164367199E-3</v>
      </c>
      <c r="F15">
        <v>-0.122956606052206</v>
      </c>
      <c r="G15">
        <v>-0.39470507434401703</v>
      </c>
      <c r="H15">
        <v>2.6749419416265199E-2</v>
      </c>
      <c r="I15">
        <v>-0.22447516717230301</v>
      </c>
      <c r="J15">
        <v>0.116654821662744</v>
      </c>
      <c r="K15">
        <v>-1.23282036777141E-2</v>
      </c>
      <c r="L15">
        <v>-8.5393732354188592E-3</v>
      </c>
      <c r="M15">
        <v>-0.28399429831427098</v>
      </c>
      <c r="N15">
        <v>-1.82311046662532E-2</v>
      </c>
      <c r="O15">
        <v>3.2277009831646601E-2</v>
      </c>
      <c r="P15">
        <v>-3.5295476026558102E-2</v>
      </c>
      <c r="Q15">
        <v>1.03869404443223E-2</v>
      </c>
      <c r="R15">
        <v>-6.1084420844511801E-2</v>
      </c>
      <c r="S15">
        <v>-6.65228875680118E-3</v>
      </c>
      <c r="T15">
        <v>-0.25016962000735898</v>
      </c>
      <c r="U15">
        <v>-0.10246376761230901</v>
      </c>
      <c r="V15">
        <v>-0.25322866868767602</v>
      </c>
      <c r="W15">
        <v>0.85256092362047098</v>
      </c>
      <c r="X15">
        <v>0.14641623889335301</v>
      </c>
      <c r="Y15">
        <v>-0.31363831839886802</v>
      </c>
      <c r="Z15">
        <v>-0.19112141448408801</v>
      </c>
      <c r="AA15">
        <v>0.144916644891807</v>
      </c>
      <c r="AB15">
        <v>-0.33897423887858802</v>
      </c>
      <c r="AC15">
        <v>-7.9169253887111102E-2</v>
      </c>
      <c r="AD15">
        <v>-4.0264936979604697E-2</v>
      </c>
      <c r="AE15">
        <v>0.24964205024991701</v>
      </c>
      <c r="AF15">
        <v>5.6317793265174502E-3</v>
      </c>
      <c r="AG15">
        <v>0.19253912546889099</v>
      </c>
      <c r="AH15">
        <v>2.2893696414387099E-2</v>
      </c>
      <c r="AI15">
        <v>0.63750947411298198</v>
      </c>
      <c r="AJ15">
        <v>9.6364714007937807E-3</v>
      </c>
      <c r="AK15">
        <v>-6.6852738032232795E-2</v>
      </c>
      <c r="AL15">
        <v>4.2541983248987197E-2</v>
      </c>
      <c r="AM15">
        <v>-0.28026346318268303</v>
      </c>
      <c r="AN15">
        <v>-0.126031552658247</v>
      </c>
      <c r="AO15">
        <v>7.8714656343332495E-2</v>
      </c>
      <c r="AP15">
        <v>4.5728449956694797E-2</v>
      </c>
      <c r="AQ15">
        <v>-4.7414887091483698E-2</v>
      </c>
      <c r="AR15">
        <v>9.2048188806798506E-2</v>
      </c>
      <c r="AS15">
        <v>6.5603814765225102E-2</v>
      </c>
      <c r="AT15">
        <v>5.6442249047536801E-2</v>
      </c>
      <c r="AU15">
        <v>2.1745864688067801E-2</v>
      </c>
      <c r="AV15">
        <v>0.506535216436241</v>
      </c>
      <c r="AW15" s="2">
        <v>-3.8473665223598604E-6</v>
      </c>
      <c r="AX15">
        <v>0.58614890427508504</v>
      </c>
      <c r="AY15">
        <v>4.4276948449143497E-2</v>
      </c>
      <c r="AZ15">
        <v>6.4598834111437894E-2</v>
      </c>
      <c r="BA15">
        <v>-0.33014942914894402</v>
      </c>
      <c r="BB15">
        <v>-6.6450298077394804E-2</v>
      </c>
      <c r="BC15">
        <v>-1.5583548069740299E-2</v>
      </c>
      <c r="BD15">
        <v>4.1727592793368802E-2</v>
      </c>
      <c r="BE15">
        <v>-0.188483555595677</v>
      </c>
      <c r="BF15">
        <v>-7.7915617080535002E-2</v>
      </c>
      <c r="BG15">
        <v>0.199994867825185</v>
      </c>
      <c r="BH15">
        <v>8.3649753574752905E-2</v>
      </c>
      <c r="BI15">
        <v>-0.25277862535502399</v>
      </c>
      <c r="BJ15">
        <v>1.4637161477260199E-2</v>
      </c>
      <c r="BK15">
        <v>-0.104771230161882</v>
      </c>
    </row>
    <row r="16" spans="2:63" x14ac:dyDescent="0.2">
      <c r="B16" t="s">
        <v>81</v>
      </c>
      <c r="C16">
        <v>-0.45628594875896999</v>
      </c>
      <c r="D16">
        <v>1.5954755377881699E-2</v>
      </c>
      <c r="E16">
        <v>-0.13223287882920301</v>
      </c>
      <c r="F16">
        <v>-0.129715564324347</v>
      </c>
      <c r="G16">
        <v>-0.17072945705283399</v>
      </c>
      <c r="H16">
        <v>-9.6601706583721803E-2</v>
      </c>
      <c r="I16">
        <v>-0.496642056105362</v>
      </c>
      <c r="J16">
        <v>0.10501600201731399</v>
      </c>
      <c r="K16">
        <v>0.27581689714084301</v>
      </c>
      <c r="L16">
        <v>-5.9596999267574599E-2</v>
      </c>
      <c r="M16">
        <v>-0.37973668817773298</v>
      </c>
      <c r="N16">
        <v>-0.101673173237327</v>
      </c>
      <c r="O16">
        <v>8.1012540482713502E-2</v>
      </c>
      <c r="P16">
        <v>-1.9591697475639901E-2</v>
      </c>
      <c r="Q16">
        <v>2.1865244925440799E-2</v>
      </c>
      <c r="R16">
        <v>3.3553372125999403E-2</v>
      </c>
      <c r="S16">
        <v>0.106922079917716</v>
      </c>
      <c r="T16">
        <v>-0.29640093967577502</v>
      </c>
      <c r="U16">
        <v>-0.110659817372196</v>
      </c>
      <c r="V16">
        <v>-0.50449697090270695</v>
      </c>
      <c r="W16">
        <v>0.74450432172421799</v>
      </c>
      <c r="X16">
        <v>3.8050593845730799E-2</v>
      </c>
      <c r="Y16">
        <v>0.38516535196777402</v>
      </c>
      <c r="Z16">
        <v>-0.23558239652571999</v>
      </c>
      <c r="AA16">
        <v>-9.4600734517180193E-2</v>
      </c>
      <c r="AB16">
        <v>-0.24934406023387901</v>
      </c>
      <c r="AC16">
        <v>-7.6413742437304699E-2</v>
      </c>
      <c r="AD16">
        <v>-6.3939762920207296E-2</v>
      </c>
      <c r="AE16">
        <v>0.45101273740356801</v>
      </c>
      <c r="AF16">
        <v>-2.6764171797009999E-2</v>
      </c>
      <c r="AG16">
        <v>-0.100918097444106</v>
      </c>
      <c r="AH16">
        <v>-4.5780207909877503E-2</v>
      </c>
      <c r="AI16">
        <v>0.57363637003755297</v>
      </c>
      <c r="AJ16">
        <v>-7.42369507026302E-2</v>
      </c>
      <c r="AK16">
        <v>0.19520024616553799</v>
      </c>
      <c r="AL16">
        <v>0.18146424857298299</v>
      </c>
      <c r="AM16">
        <v>-0.184887177575218</v>
      </c>
      <c r="AN16">
        <v>-5.4438818946244499E-2</v>
      </c>
      <c r="AO16">
        <v>8.8910907678974402E-2</v>
      </c>
      <c r="AP16">
        <v>-8.6695672365578194E-2</v>
      </c>
      <c r="AQ16">
        <v>-0.16935166950239999</v>
      </c>
      <c r="AR16">
        <v>7.7832341480326195E-2</v>
      </c>
      <c r="AS16">
        <v>-2.3581034766133501E-2</v>
      </c>
      <c r="AT16">
        <v>3.0926079582000301E-2</v>
      </c>
      <c r="AU16">
        <v>-8.4092780507630902E-2</v>
      </c>
      <c r="AV16">
        <v>-0.490385932156094</v>
      </c>
      <c r="AW16">
        <v>2.9951644021061902E-2</v>
      </c>
      <c r="AX16">
        <v>-5.7816859490128401E-2</v>
      </c>
      <c r="AY16">
        <v>0.35336764166599099</v>
      </c>
      <c r="AZ16">
        <v>0.32516663122497302</v>
      </c>
      <c r="BA16">
        <v>0.16212245527056399</v>
      </c>
      <c r="BB16">
        <v>-3.0849310297441899E-2</v>
      </c>
      <c r="BC16">
        <v>4.0888776775634302E-2</v>
      </c>
      <c r="BD16">
        <v>-0.10597180608470599</v>
      </c>
      <c r="BE16">
        <v>-2.1936599492610901E-2</v>
      </c>
      <c r="BF16">
        <v>0.31775881647498599</v>
      </c>
      <c r="BG16">
        <v>-0.32711213435564801</v>
      </c>
      <c r="BH16">
        <v>-6.4087622004375497E-2</v>
      </c>
      <c r="BI16">
        <v>3.7797040602195298E-2</v>
      </c>
      <c r="BJ16">
        <v>-0.26264074102394902</v>
      </c>
      <c r="BK16">
        <v>-0.109990498450766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B31F-2BB7-B448-AE23-4CDDAD41C72B}">
  <dimension ref="B2:AH43"/>
  <sheetViews>
    <sheetView zoomScaleNormal="100" workbookViewId="0"/>
  </sheetViews>
  <sheetFormatPr baseColWidth="10" defaultRowHeight="16" x14ac:dyDescent="0.2"/>
  <cols>
    <col min="2" max="2" width="46" bestFit="1" customWidth="1"/>
    <col min="3" max="3" width="10.83203125" customWidth="1"/>
  </cols>
  <sheetData>
    <row r="2" spans="2:34" x14ac:dyDescent="0.2">
      <c r="B2" s="1" t="s">
        <v>7</v>
      </c>
    </row>
    <row r="3" spans="2:34" x14ac:dyDescent="0.2">
      <c r="C3" t="s">
        <v>2</v>
      </c>
      <c r="D3" t="s">
        <v>3</v>
      </c>
      <c r="E3" t="s">
        <v>4</v>
      </c>
      <c r="F3" t="s">
        <v>94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196</v>
      </c>
      <c r="M3" t="s">
        <v>197</v>
      </c>
      <c r="N3" t="s">
        <v>198</v>
      </c>
      <c r="O3" t="s">
        <v>199</v>
      </c>
      <c r="P3" t="s">
        <v>200</v>
      </c>
      <c r="Q3" t="s">
        <v>201</v>
      </c>
      <c r="R3" t="s">
        <v>202</v>
      </c>
      <c r="S3" t="s">
        <v>203</v>
      </c>
      <c r="T3" t="s">
        <v>204</v>
      </c>
      <c r="U3" t="s">
        <v>205</v>
      </c>
      <c r="V3" t="s">
        <v>206</v>
      </c>
      <c r="W3" t="s">
        <v>207</v>
      </c>
      <c r="X3" t="s">
        <v>208</v>
      </c>
      <c r="Y3" t="s">
        <v>209</v>
      </c>
      <c r="Z3" t="s">
        <v>210</v>
      </c>
      <c r="AA3" t="s">
        <v>211</v>
      </c>
      <c r="AB3" t="s">
        <v>212</v>
      </c>
      <c r="AC3" t="s">
        <v>213</v>
      </c>
      <c r="AD3" t="s">
        <v>214</v>
      </c>
      <c r="AE3" t="s">
        <v>215</v>
      </c>
      <c r="AF3" t="s">
        <v>216</v>
      </c>
      <c r="AG3" t="s">
        <v>217</v>
      </c>
      <c r="AH3" t="s">
        <v>218</v>
      </c>
    </row>
    <row r="4" spans="2:34" x14ac:dyDescent="0.2">
      <c r="B4" t="s">
        <v>69</v>
      </c>
      <c r="C4" cm="1">
        <f t="array" ref="C4">SUMPRODUCT(TRANSPOSE(Personas!$C$4:$C$64),Betas!$C4:$BK4)</f>
        <v>7.3374831362981041</v>
      </c>
      <c r="D4" cm="1">
        <f t="array" ref="D4">SUMPRODUCT(TRANSPOSE(Personas!$D$4:$D$64),Betas!$C4:$BK4)</f>
        <v>5.4675103731537993</v>
      </c>
      <c r="E4" cm="1">
        <f t="array" ref="E4">SUMPRODUCT(TRANSPOSE(Personas!$E$4:$E$64),Betas!$C4:$BK4)</f>
        <v>7.3229849362647847</v>
      </c>
      <c r="F4" cm="1">
        <f t="array" ref="F4">SUMPRODUCT(TRANSPOSE(Personas!$F$4:$F$64),Betas!$C4:$BK4)</f>
        <v>3.2090448573473132</v>
      </c>
      <c r="G4" cm="1">
        <f t="array" ref="G4">SUMPRODUCT(TRANSPOSE(Personas!$G$4:$G$64),Betas!$C4:$BK4)</f>
        <v>7.0786932059379062</v>
      </c>
      <c r="H4" cm="1">
        <f t="array" ref="H4">SUMPRODUCT(TRANSPOSE(Personas!$H$4:$H$64),Betas!$C4:$BK4)</f>
        <v>5.2087204427936014</v>
      </c>
      <c r="I4" cm="1">
        <f t="array" ref="I4">SUMPRODUCT(TRANSPOSE(Personas!$I$4:$I$64),Betas!$C4:$BK4)</f>
        <v>7.0641950059045868</v>
      </c>
      <c r="J4" cm="1">
        <f t="array" ref="J4">SUMPRODUCT(TRANSPOSE(Personas!$J$4:$J$64),Betas!$C4:$BK4)</f>
        <v>2.9502549269871152</v>
      </c>
      <c r="K4" cm="1">
        <f t="array" ref="K4">SUMPRODUCT(TRANSPOSE(Personas!$K$4:$K$64),Betas!$C4:$BK4)</f>
        <v>6.9066096538802952</v>
      </c>
      <c r="L4" cm="1">
        <f t="array" ref="L4">SUMPRODUCT(TRANSPOSE(Personas!$L$4:$L$64),Betas!$C4:$BK4)</f>
        <v>5.0366368907359904</v>
      </c>
      <c r="M4" cm="1">
        <f t="array" ref="M4">SUMPRODUCT(TRANSPOSE(Personas!$M$4:$M$64),Betas!$C4:$BK4)</f>
        <v>6.8921114538469759</v>
      </c>
      <c r="N4" cm="1">
        <f t="array" ref="N4">SUMPRODUCT(TRANSPOSE(Personas!$N$4:$N$64),Betas!$C4:$BK4)</f>
        <v>2.7781713749295043</v>
      </c>
      <c r="O4" cm="1">
        <f t="array" ref="O4">SUMPRODUCT(TRANSPOSE(Personas!$O$4:$O$64),Betas!$C4:$BK4)</f>
        <v>6.6478197235200955</v>
      </c>
      <c r="P4" cm="1">
        <f t="array" ref="P4">SUMPRODUCT(TRANSPOSE(Personas!$P$4:$P$64),Betas!$C4:$BK4)</f>
        <v>4.7778469603757907</v>
      </c>
      <c r="Q4" cm="1">
        <f t="array" ref="Q4">SUMPRODUCT(TRANSPOSE(Personas!$Q$4:$Q$64),Betas!$C4:$BK4)</f>
        <v>6.6333215234867762</v>
      </c>
      <c r="R4" cm="1">
        <f t="array" ref="R4">SUMPRODUCT(TRANSPOSE(Personas!$R$4:$R$64),Betas!$C4:$BK4)</f>
        <v>2.5193814445693046</v>
      </c>
      <c r="S4" cm="1">
        <f t="array" ref="S4">SUMPRODUCT(TRANSPOSE(Personas!$S$4:$S$64),Betas!$C4:$BK4)</f>
        <v>5.9110665082035894</v>
      </c>
      <c r="T4" cm="1">
        <f t="array" ref="T4">SUMPRODUCT(TRANSPOSE(Personas!$T$4:$T$64),Betas!$C4:$BK4)</f>
        <v>4.0410937450592845</v>
      </c>
      <c r="U4" cm="1">
        <f t="array" ref="U4">SUMPRODUCT(TRANSPOSE(Personas!$U$4:$U$64),Betas!$C4:$BK4)</f>
        <v>5.89656830817027</v>
      </c>
      <c r="V4" cm="1">
        <f t="array" ref="V4">SUMPRODUCT(TRANSPOSE(Personas!$V$4:$V$64),Betas!$C4:$BK4)</f>
        <v>1.7826282292527984</v>
      </c>
      <c r="W4" cm="1">
        <f t="array" ref="W4">SUMPRODUCT(TRANSPOSE(Personas!$W$4:$W$64),Betas!$C4:$BK4)</f>
        <v>5.6522765778433897</v>
      </c>
      <c r="X4" cm="1">
        <f t="array" ref="X4">SUMPRODUCT(TRANSPOSE(Personas!$X$4:$X$64),Betas!$C4:$BK4)</f>
        <v>3.7823038146990835</v>
      </c>
      <c r="Y4" cm="1">
        <f t="array" ref="Y4">SUMPRODUCT(TRANSPOSE(Personas!$Y$4:$Y$64),Betas!$C4:$BK4)</f>
        <v>5.6377783778100703</v>
      </c>
      <c r="Z4" cm="1">
        <f t="array" ref="Z4">SUMPRODUCT(TRANSPOSE(Personas!$Z$4:$Z$64),Betas!$C4:$BK4)</f>
        <v>1.5238382988925985</v>
      </c>
      <c r="AA4" cm="1">
        <f t="array" ref="AA4">SUMPRODUCT(TRANSPOSE(Personas!$AA$4:$AA$64),Betas!$C4:$BK4)</f>
        <v>5.4801930257857787</v>
      </c>
      <c r="AB4" cm="1">
        <f t="array" ref="AB4">SUMPRODUCT(TRANSPOSE(Personas!$AB$4:$AB$64),Betas!$C4:$BK4)</f>
        <v>3.6102202626414726</v>
      </c>
      <c r="AC4" cm="1">
        <f t="array" ref="AC4">SUMPRODUCT(TRANSPOSE(Personas!$AC$4:$AC$64),Betas!$C4:$BK4)</f>
        <v>5.4656948257524594</v>
      </c>
      <c r="AD4" cm="1">
        <f t="array" ref="AD4">SUMPRODUCT(TRANSPOSE(Personas!$AD$4:$AD$64),Betas!$C4:$BK4)</f>
        <v>1.3517547468349878</v>
      </c>
      <c r="AE4" cm="1">
        <f t="array" ref="AE4">SUMPRODUCT(TRANSPOSE(Personas!$AE$4:$AE$64),Betas!$C4:$BK4)</f>
        <v>5.2214030954255799</v>
      </c>
      <c r="AF4" cm="1">
        <f t="array" ref="AF4">SUMPRODUCT(TRANSPOSE(Personas!$AF$4:$AF$64),Betas!$C4:$BK4)</f>
        <v>3.3514303322812737</v>
      </c>
      <c r="AG4" cm="1">
        <f t="array" ref="AG4">SUMPRODUCT(TRANSPOSE(Personas!$AG$4:$AG$64),Betas!$C4:$BK4)</f>
        <v>5.2069048953922605</v>
      </c>
      <c r="AH4" cm="1">
        <f t="array" ref="AH4">SUMPRODUCT(TRANSPOSE(Personas!$AH$4:$AH$64),Betas!$C4:$BK4)</f>
        <v>1.0929648164747889</v>
      </c>
    </row>
    <row r="5" spans="2:34" x14ac:dyDescent="0.2">
      <c r="B5" t="s">
        <v>70</v>
      </c>
      <c r="C5" cm="1">
        <f t="array" ref="C5">SUMPRODUCT(TRANSPOSE(Personas!$C$4:$C$64),Betas!$C5:$BK5)</f>
        <v>5.6891444152456581</v>
      </c>
      <c r="D5" cm="1">
        <f t="array" ref="D5">SUMPRODUCT(TRANSPOSE(Personas!$D$4:$D$64),Betas!$C5:$BK5)</f>
        <v>4.8867916836788874</v>
      </c>
      <c r="E5" cm="1">
        <f t="array" ref="E5">SUMPRODUCT(TRANSPOSE(Personas!$E$4:$E$64),Betas!$C5:$BK5)</f>
        <v>5.8335726759762734</v>
      </c>
      <c r="F5" cm="1">
        <f t="array" ref="F5">SUMPRODUCT(TRANSPOSE(Personas!$F$4:$F$64),Betas!$C5:$BK5)</f>
        <v>4.0683966665293791</v>
      </c>
      <c r="G5" cm="1">
        <f t="array" ref="G5">SUMPRODUCT(TRANSPOSE(Personas!$G$4:$G$64),Betas!$C5:$BK5)</f>
        <v>5.5336873174575931</v>
      </c>
      <c r="H5" cm="1">
        <f t="array" ref="H5">SUMPRODUCT(TRANSPOSE(Personas!$H$4:$H$64),Betas!$C5:$BK5)</f>
        <v>4.7313345858908233</v>
      </c>
      <c r="I5" cm="1">
        <f t="array" ref="I5">SUMPRODUCT(TRANSPOSE(Personas!$I$4:$I$64),Betas!$C5:$BK5)</f>
        <v>5.6781155781882084</v>
      </c>
      <c r="J5" cm="1">
        <f t="array" ref="J5">SUMPRODUCT(TRANSPOSE(Personas!$J$4:$J$64),Betas!$C5:$BK5)</f>
        <v>3.9129395687413142</v>
      </c>
      <c r="K5" cm="1">
        <f t="array" ref="K5">SUMPRODUCT(TRANSPOSE(Personas!$K$4:$K$64),Betas!$C5:$BK5)</f>
        <v>6.5302890522513311</v>
      </c>
      <c r="L5" cm="1">
        <f t="array" ref="L5">SUMPRODUCT(TRANSPOSE(Personas!$L$4:$L$64),Betas!$C5:$BK5)</f>
        <v>5.7279363206845604</v>
      </c>
      <c r="M5" cm="1">
        <f t="array" ref="M5">SUMPRODUCT(TRANSPOSE(Personas!$M$4:$M$64),Betas!$C5:$BK5)</f>
        <v>6.6747173129819464</v>
      </c>
      <c r="N5" cm="1">
        <f t="array" ref="N5">SUMPRODUCT(TRANSPOSE(Personas!$N$4:$N$64),Betas!$C5:$BK5)</f>
        <v>4.9095413035350521</v>
      </c>
      <c r="O5" cm="1">
        <f t="array" ref="O5">SUMPRODUCT(TRANSPOSE(Personas!$O$4:$O$64),Betas!$C5:$BK5)</f>
        <v>6.3748319544632652</v>
      </c>
      <c r="P5" cm="1">
        <f t="array" ref="P5">SUMPRODUCT(TRANSPOSE(Personas!$P$4:$P$64),Betas!$C5:$BK5)</f>
        <v>5.5724792228964946</v>
      </c>
      <c r="Q5" cm="1">
        <f t="array" ref="Q5">SUMPRODUCT(TRANSPOSE(Personas!$Q$4:$Q$64),Betas!$C5:$BK5)</f>
        <v>6.5192602151938805</v>
      </c>
      <c r="R5" cm="1">
        <f t="array" ref="R5">SUMPRODUCT(TRANSPOSE(Personas!$R$4:$R$64),Betas!$C5:$BK5)</f>
        <v>4.7540842057469863</v>
      </c>
      <c r="S5" cm="1">
        <f t="array" ref="S5">SUMPRODUCT(TRANSPOSE(Personas!$S$4:$S$64),Betas!$C5:$BK5)</f>
        <v>2.0416213749421046</v>
      </c>
      <c r="T5" cm="1">
        <f t="array" ref="T5">SUMPRODUCT(TRANSPOSE(Personas!$T$4:$T$64),Betas!$C5:$BK5)</f>
        <v>1.2392686433753339</v>
      </c>
      <c r="U5" cm="1">
        <f t="array" ref="U5">SUMPRODUCT(TRANSPOSE(Personas!$U$4:$U$64),Betas!$C5:$BK5)</f>
        <v>2.1860496356727195</v>
      </c>
      <c r="V5" cm="1">
        <f t="array" ref="V5">SUMPRODUCT(TRANSPOSE(Personas!$V$4:$V$64),Betas!$C5:$BK5)</f>
        <v>0.42087362622582514</v>
      </c>
      <c r="W5" cm="1">
        <f t="array" ref="W5">SUMPRODUCT(TRANSPOSE(Personas!$W$4:$W$64),Betas!$C5:$BK5)</f>
        <v>1.8861642771540383</v>
      </c>
      <c r="X5" cm="1">
        <f t="array" ref="X5">SUMPRODUCT(TRANSPOSE(Personas!$X$4:$X$64),Betas!$C5:$BK5)</f>
        <v>1.0838115455872681</v>
      </c>
      <c r="Y5" cm="1">
        <f t="array" ref="Y5">SUMPRODUCT(TRANSPOSE(Personas!$Y$4:$Y$64),Betas!$C5:$BK5)</f>
        <v>2.0305925378846532</v>
      </c>
      <c r="Z5" cm="1">
        <f t="array" ref="Z5">SUMPRODUCT(TRANSPOSE(Personas!$Z$4:$Z$64),Betas!$C5:$BK5)</f>
        <v>0.26541652843775909</v>
      </c>
      <c r="AA5" cm="1">
        <f t="array" ref="AA5">SUMPRODUCT(TRANSPOSE(Personas!$AA$4:$AA$64),Betas!$C5:$BK5)</f>
        <v>2.8827660119477776</v>
      </c>
      <c r="AB5" cm="1">
        <f t="array" ref="AB5">SUMPRODUCT(TRANSPOSE(Personas!$AB$4:$AB$64),Betas!$C5:$BK5)</f>
        <v>2.0804132803810074</v>
      </c>
      <c r="AC5" cm="1">
        <f t="array" ref="AC5">SUMPRODUCT(TRANSPOSE(Personas!$AC$4:$AC$64),Betas!$C5:$BK5)</f>
        <v>3.0271942726783925</v>
      </c>
      <c r="AD5" cm="1">
        <f t="array" ref="AD5">SUMPRODUCT(TRANSPOSE(Personas!$AD$4:$AD$64),Betas!$C5:$BK5)</f>
        <v>1.2620182632314982</v>
      </c>
      <c r="AE5" cm="1">
        <f t="array" ref="AE5">SUMPRODUCT(TRANSPOSE(Personas!$AE$4:$AE$64),Betas!$C5:$BK5)</f>
        <v>2.7273089141597113</v>
      </c>
      <c r="AF5" cm="1">
        <f t="array" ref="AF5">SUMPRODUCT(TRANSPOSE(Personas!$AF$4:$AF$64),Betas!$C5:$BK5)</f>
        <v>1.9249561825929415</v>
      </c>
      <c r="AG5" cm="1">
        <f t="array" ref="AG5">SUMPRODUCT(TRANSPOSE(Personas!$AG$4:$AG$64),Betas!$C5:$BK5)</f>
        <v>2.8717371748903262</v>
      </c>
      <c r="AH5" cm="1">
        <f t="array" ref="AH5">SUMPRODUCT(TRANSPOSE(Personas!$AH$4:$AH$64),Betas!$C5:$BK5)</f>
        <v>1.106561165443432</v>
      </c>
    </row>
    <row r="6" spans="2:34" x14ac:dyDescent="0.2">
      <c r="B6" t="s">
        <v>71</v>
      </c>
      <c r="C6" cm="1">
        <f t="array" ref="C6">SUMPRODUCT(TRANSPOSE(Personas!$C$4:$C$64),Betas!$C6:$BK6)</f>
        <v>7.9338010923193227</v>
      </c>
      <c r="D6" cm="1">
        <f t="array" ref="D6">SUMPRODUCT(TRANSPOSE(Personas!$D$4:$D$64),Betas!$C6:$BK6)</f>
        <v>6.137519419592139</v>
      </c>
      <c r="E6" cm="1">
        <f t="array" ref="E6">SUMPRODUCT(TRANSPOSE(Personas!$E$4:$E$64),Betas!$C6:$BK6)</f>
        <v>7.9601903610145683</v>
      </c>
      <c r="F6" cm="1">
        <f t="array" ref="F6">SUMPRODUCT(TRANSPOSE(Personas!$F$4:$F$64),Betas!$C6:$BK6)</f>
        <v>4.008370681014763</v>
      </c>
      <c r="G6" cm="1">
        <f t="array" ref="G6">SUMPRODUCT(TRANSPOSE(Personas!$G$4:$G$64),Betas!$C6:$BK6)</f>
        <v>7.8025579057261325</v>
      </c>
      <c r="H6" cm="1">
        <f t="array" ref="H6">SUMPRODUCT(TRANSPOSE(Personas!$H$4:$H$64),Betas!$C6:$BK6)</f>
        <v>6.0062762329989487</v>
      </c>
      <c r="I6" cm="1">
        <f t="array" ref="I6">SUMPRODUCT(TRANSPOSE(Personas!$I$4:$I$64),Betas!$C6:$BK6)</f>
        <v>7.8289471744213781</v>
      </c>
      <c r="J6" cm="1">
        <f t="array" ref="J6">SUMPRODUCT(TRANSPOSE(Personas!$J$4:$J$64),Betas!$C6:$BK6)</f>
        <v>3.8771274944215732</v>
      </c>
      <c r="K6" cm="1">
        <f t="array" ref="K6">SUMPRODUCT(TRANSPOSE(Personas!$K$4:$K$64),Betas!$C6:$BK6)</f>
        <v>8.57334979017865</v>
      </c>
      <c r="L6" cm="1">
        <f t="array" ref="L6">SUMPRODUCT(TRANSPOSE(Personas!$L$4:$L$64),Betas!$C6:$BK6)</f>
        <v>6.7770681174514662</v>
      </c>
      <c r="M6" cm="1">
        <f t="array" ref="M6">SUMPRODUCT(TRANSPOSE(Personas!$M$4:$M$64),Betas!$C6:$BK6)</f>
        <v>8.5997390588738956</v>
      </c>
      <c r="N6" cm="1">
        <f t="array" ref="N6">SUMPRODUCT(TRANSPOSE(Personas!$N$4:$N$64),Betas!$C6:$BK6)</f>
        <v>4.6479193788740902</v>
      </c>
      <c r="O6" cm="1">
        <f t="array" ref="O6">SUMPRODUCT(TRANSPOSE(Personas!$O$4:$O$64),Betas!$C6:$BK6)</f>
        <v>8.4421066035854597</v>
      </c>
      <c r="P6" cm="1">
        <f t="array" ref="P6">SUMPRODUCT(TRANSPOSE(Personas!$P$4:$P$64),Betas!$C6:$BK6)</f>
        <v>6.645824930858276</v>
      </c>
      <c r="Q6" cm="1">
        <f t="array" ref="Q6">SUMPRODUCT(TRANSPOSE(Personas!$Q$4:$Q$64),Betas!$C6:$BK6)</f>
        <v>8.4684958722807053</v>
      </c>
      <c r="R6" cm="1">
        <f t="array" ref="R6">SUMPRODUCT(TRANSPOSE(Personas!$R$4:$R$64),Betas!$C6:$BK6)</f>
        <v>4.5166761922809</v>
      </c>
      <c r="S6" cm="1">
        <f t="array" ref="S6">SUMPRODUCT(TRANSPOSE(Personas!$S$4:$S$64),Betas!$C6:$BK6)</f>
        <v>2.9356843558338563</v>
      </c>
      <c r="T6" cm="1">
        <f t="array" ref="T6">SUMPRODUCT(TRANSPOSE(Personas!$T$4:$T$64),Betas!$C6:$BK6)</f>
        <v>1.1394026831066715</v>
      </c>
      <c r="U6" cm="1">
        <f t="array" ref="U6">SUMPRODUCT(TRANSPOSE(Personas!$U$4:$U$64),Betas!$C6:$BK6)</f>
        <v>2.9620736245291033</v>
      </c>
      <c r="V6" cm="1">
        <f t="array" ref="V6">SUMPRODUCT(TRANSPOSE(Personas!$V$4:$V$64),Betas!$C6:$BK6)</f>
        <v>-0.9897460554707036</v>
      </c>
      <c r="W6" cm="1">
        <f t="array" ref="W6">SUMPRODUCT(TRANSPOSE(Personas!$W$4:$W$64),Betas!$C6:$BK6)</f>
        <v>2.8044411692406661</v>
      </c>
      <c r="X6" cm="1">
        <f t="array" ref="X6">SUMPRODUCT(TRANSPOSE(Personas!$X$4:$X$64),Betas!$C6:$BK6)</f>
        <v>1.0081594965134812</v>
      </c>
      <c r="Y6" cm="1">
        <f t="array" ref="Y6">SUMPRODUCT(TRANSPOSE(Personas!$Y$4:$Y$64),Betas!$C6:$BK6)</f>
        <v>2.830830437935913</v>
      </c>
      <c r="Z6" cm="1">
        <f t="array" ref="Z6">SUMPRODUCT(TRANSPOSE(Personas!$Z$4:$Z$64),Betas!$C6:$BK6)</f>
        <v>-1.1209892420638938</v>
      </c>
      <c r="AA6" cm="1">
        <f t="array" ref="AA6">SUMPRODUCT(TRANSPOSE(Personas!$AA$4:$AA$64),Betas!$C6:$BK6)</f>
        <v>3.5752330536931836</v>
      </c>
      <c r="AB6" cm="1">
        <f t="array" ref="AB6">SUMPRODUCT(TRANSPOSE(Personas!$AB$4:$AB$64),Betas!$C6:$BK6)</f>
        <v>1.7789513809659978</v>
      </c>
      <c r="AC6" cm="1">
        <f t="array" ref="AC6">SUMPRODUCT(TRANSPOSE(Personas!$AC$4:$AC$64),Betas!$C6:$BK6)</f>
        <v>3.6016223223884301</v>
      </c>
      <c r="AD6" cm="1">
        <f t="array" ref="AD6">SUMPRODUCT(TRANSPOSE(Personas!$AD$4:$AD$64),Betas!$C6:$BK6)</f>
        <v>-0.35019735761137682</v>
      </c>
      <c r="AE6" cm="1">
        <f t="array" ref="AE6">SUMPRODUCT(TRANSPOSE(Personas!$AE$4:$AE$64),Betas!$C6:$BK6)</f>
        <v>3.4439898670999929</v>
      </c>
      <c r="AF6" cm="1">
        <f t="array" ref="AF6">SUMPRODUCT(TRANSPOSE(Personas!$AF$4:$AF$64),Betas!$C6:$BK6)</f>
        <v>1.647708194372808</v>
      </c>
      <c r="AG6" cm="1">
        <f t="array" ref="AG6">SUMPRODUCT(TRANSPOSE(Personas!$AG$4:$AG$64),Betas!$C6:$BK6)</f>
        <v>3.4703791357952403</v>
      </c>
      <c r="AH6" cm="1">
        <f t="array" ref="AH6">SUMPRODUCT(TRANSPOSE(Personas!$AH$4:$AH$64),Betas!$C6:$BK6)</f>
        <v>-0.48144054420456672</v>
      </c>
    </row>
    <row r="7" spans="2:34" x14ac:dyDescent="0.2">
      <c r="B7" t="s">
        <v>72</v>
      </c>
      <c r="C7" cm="1">
        <f t="array" ref="C7">SUMPRODUCT(TRANSPOSE(Personas!$C$4:$C$64),Betas!$C7:$BK7)</f>
        <v>5.6230688744245212</v>
      </c>
      <c r="D7" cm="1">
        <f t="array" ref="D7">SUMPRODUCT(TRANSPOSE(Personas!$D$4:$D$64),Betas!$C7:$BK7)</f>
        <v>5.6017401195256982</v>
      </c>
      <c r="E7" cm="1">
        <f t="array" ref="E7">SUMPRODUCT(TRANSPOSE(Personas!$E$4:$E$64),Betas!$C7:$BK7)</f>
        <v>5.4724522089974181</v>
      </c>
      <c r="F7" cm="1">
        <f t="array" ref="F7">SUMPRODUCT(TRANSPOSE(Personas!$F$4:$F$64),Betas!$C7:$BK7)</f>
        <v>5.4255289482200082</v>
      </c>
      <c r="G7" cm="1">
        <f t="array" ref="G7">SUMPRODUCT(TRANSPOSE(Personas!$G$4:$G$64),Betas!$C7:$BK7)</f>
        <v>5.5720851175162407</v>
      </c>
      <c r="H7" cm="1">
        <f t="array" ref="H7">SUMPRODUCT(TRANSPOSE(Personas!$H$4:$H$64),Betas!$C7:$BK7)</f>
        <v>5.5507563626174177</v>
      </c>
      <c r="I7" cm="1">
        <f t="array" ref="I7">SUMPRODUCT(TRANSPOSE(Personas!$I$4:$I$64),Betas!$C7:$BK7)</f>
        <v>5.4214684520891376</v>
      </c>
      <c r="J7" cm="1">
        <f t="array" ref="J7">SUMPRODUCT(TRANSPOSE(Personas!$J$4:$J$64),Betas!$C7:$BK7)</f>
        <v>5.3745451913117277</v>
      </c>
      <c r="K7" cm="1">
        <f t="array" ref="K7">SUMPRODUCT(TRANSPOSE(Personas!$K$4:$K$64),Betas!$C7:$BK7)</f>
        <v>7.8739706856993621</v>
      </c>
      <c r="L7" cm="1">
        <f t="array" ref="L7">SUMPRODUCT(TRANSPOSE(Personas!$L$4:$L$64),Betas!$C7:$BK7)</f>
        <v>7.8526419308005391</v>
      </c>
      <c r="M7" cm="1">
        <f t="array" ref="M7">SUMPRODUCT(TRANSPOSE(Personas!$M$4:$M$64),Betas!$C7:$BK7)</f>
        <v>7.7233540202722599</v>
      </c>
      <c r="N7" cm="1">
        <f t="array" ref="N7">SUMPRODUCT(TRANSPOSE(Personas!$N$4:$N$64),Betas!$C7:$BK7)</f>
        <v>7.67643075949485</v>
      </c>
      <c r="O7" cm="1">
        <f t="array" ref="O7">SUMPRODUCT(TRANSPOSE(Personas!$O$4:$O$64),Betas!$C7:$BK7)</f>
        <v>7.8229869287910816</v>
      </c>
      <c r="P7" cm="1">
        <f t="array" ref="P7">SUMPRODUCT(TRANSPOSE(Personas!$P$4:$P$64),Betas!$C7:$BK7)</f>
        <v>7.8016581738922586</v>
      </c>
      <c r="Q7" cm="1">
        <f t="array" ref="Q7">SUMPRODUCT(TRANSPOSE(Personas!$Q$4:$Q$64),Betas!$C7:$BK7)</f>
        <v>7.6723702633639794</v>
      </c>
      <c r="R7" cm="1">
        <f t="array" ref="R7">SUMPRODUCT(TRANSPOSE(Personas!$R$4:$R$64),Betas!$C7:$BK7)</f>
        <v>7.6254470025865695</v>
      </c>
      <c r="S7" cm="1">
        <f t="array" ref="S7">SUMPRODUCT(TRANSPOSE(Personas!$S$4:$S$64),Betas!$C7:$BK7)</f>
        <v>0.77080476789806762</v>
      </c>
      <c r="T7" cm="1">
        <f t="array" ref="T7">SUMPRODUCT(TRANSPOSE(Personas!$T$4:$T$64),Betas!$C7:$BK7)</f>
        <v>0.74947601299924504</v>
      </c>
      <c r="U7" cm="1">
        <f t="array" ref="U7">SUMPRODUCT(TRANSPOSE(Personas!$U$4:$U$64),Betas!$C7:$BK7)</f>
        <v>0.62018810247096456</v>
      </c>
      <c r="V7" cm="1">
        <f t="array" ref="V7">SUMPRODUCT(TRANSPOSE(Personas!$V$4:$V$64),Betas!$C7:$BK7)</f>
        <v>0.57326484169355496</v>
      </c>
      <c r="W7" cm="1">
        <f t="array" ref="W7">SUMPRODUCT(TRANSPOSE(Personas!$W$4:$W$64),Betas!$C7:$BK7)</f>
        <v>0.71982101098978668</v>
      </c>
      <c r="X7" cm="1">
        <f t="array" ref="X7">SUMPRODUCT(TRANSPOSE(Personas!$X$4:$X$64),Betas!$C7:$BK7)</f>
        <v>0.6984922560909641</v>
      </c>
      <c r="Y7" cm="1">
        <f t="array" ref="Y7">SUMPRODUCT(TRANSPOSE(Personas!$Y$4:$Y$64),Betas!$C7:$BK7)</f>
        <v>0.56920434556268362</v>
      </c>
      <c r="Z7" cm="1">
        <f t="array" ref="Z7">SUMPRODUCT(TRANSPOSE(Personas!$Z$4:$Z$64),Betas!$C7:$BK7)</f>
        <v>0.52228108478527402</v>
      </c>
      <c r="AA7" cm="1">
        <f t="array" ref="AA7">SUMPRODUCT(TRANSPOSE(Personas!$AA$4:$AA$64),Betas!$C7:$BK7)</f>
        <v>3.0217065791729096</v>
      </c>
      <c r="AB7" cm="1">
        <f t="array" ref="AB7">SUMPRODUCT(TRANSPOSE(Personas!$AB$4:$AB$64),Betas!$C7:$BK7)</f>
        <v>3.0003778242740871</v>
      </c>
      <c r="AC7" cm="1">
        <f t="array" ref="AC7">SUMPRODUCT(TRANSPOSE(Personas!$AC$4:$AC$64),Betas!$C7:$BK7)</f>
        <v>2.8710899137458066</v>
      </c>
      <c r="AD7" cm="1">
        <f t="array" ref="AD7">SUMPRODUCT(TRANSPOSE(Personas!$AD$4:$AD$64),Betas!$C7:$BK7)</f>
        <v>2.8241666529683971</v>
      </c>
      <c r="AE7" cm="1">
        <f t="array" ref="AE7">SUMPRODUCT(TRANSPOSE(Personas!$AE$4:$AE$64),Betas!$C7:$BK7)</f>
        <v>2.9707228222646291</v>
      </c>
      <c r="AF7" cm="1">
        <f t="array" ref="AF7">SUMPRODUCT(TRANSPOSE(Personas!$AF$4:$AF$64),Betas!$C7:$BK7)</f>
        <v>2.9493940673658066</v>
      </c>
      <c r="AG7" cm="1">
        <f t="array" ref="AG7">SUMPRODUCT(TRANSPOSE(Personas!$AG$4:$AG$64),Betas!$C7:$BK7)</f>
        <v>2.8201061568375261</v>
      </c>
      <c r="AH7" cm="1">
        <f t="array" ref="AH7">SUMPRODUCT(TRANSPOSE(Personas!$AH$4:$AH$64),Betas!$C7:$BK7)</f>
        <v>2.7731828960601166</v>
      </c>
    </row>
    <row r="8" spans="2:34" x14ac:dyDescent="0.2">
      <c r="B8" t="s">
        <v>73</v>
      </c>
      <c r="C8" cm="1">
        <f t="array" ref="C8">SUMPRODUCT(TRANSPOSE(Personas!$C$4:$C$64),Betas!$C8:$BK8)</f>
        <v>-1.245894554348004</v>
      </c>
      <c r="D8" cm="1">
        <f t="array" ref="D8">SUMPRODUCT(TRANSPOSE(Personas!$D$4:$D$64),Betas!$C8:$BK8)</f>
        <v>-0.88075846329127239</v>
      </c>
      <c r="E8" cm="1">
        <f t="array" ref="E8">SUMPRODUCT(TRANSPOSE(Personas!$E$4:$E$64),Betas!$C8:$BK8)</f>
        <v>-1.3015062222761309</v>
      </c>
      <c r="F8" cm="1">
        <f t="array" ref="F8">SUMPRODUCT(TRANSPOSE(Personas!$F$4:$F$64),Betas!$C8:$BK8)</f>
        <v>-0.49820682195132132</v>
      </c>
      <c r="G8" cm="1">
        <f t="array" ref="G8">SUMPRODUCT(TRANSPOSE(Personas!$G$4:$G$64),Betas!$C8:$BK8)</f>
        <v>-1.5792300897703198</v>
      </c>
      <c r="H8" cm="1">
        <f t="array" ref="H8">SUMPRODUCT(TRANSPOSE(Personas!$H$4:$H$64),Betas!$C8:$BK8)</f>
        <v>-1.2140939987135884</v>
      </c>
      <c r="I8" cm="1">
        <f t="array" ref="I8">SUMPRODUCT(TRANSPOSE(Personas!$I$4:$I$64),Betas!$C8:$BK8)</f>
        <v>-1.6348417576984466</v>
      </c>
      <c r="J8" cm="1">
        <f t="array" ref="J8">SUMPRODUCT(TRANSPOSE(Personas!$J$4:$J$64),Betas!$C8:$BK8)</f>
        <v>-0.83154235737363713</v>
      </c>
      <c r="K8" cm="1">
        <f t="array" ref="K8">SUMPRODUCT(TRANSPOSE(Personas!$K$4:$K$64),Betas!$C8:$BK8)</f>
        <v>-1.0721185388423125</v>
      </c>
      <c r="L8" cm="1">
        <f t="array" ref="L8">SUMPRODUCT(TRANSPOSE(Personas!$L$4:$L$64),Betas!$C8:$BK8)</f>
        <v>-0.70698244778558084</v>
      </c>
      <c r="M8" cm="1">
        <f t="array" ref="M8">SUMPRODUCT(TRANSPOSE(Personas!$M$4:$M$64),Betas!$C8:$BK8)</f>
        <v>-1.1277302067704391</v>
      </c>
      <c r="N8" cm="1">
        <f t="array" ref="N8">SUMPRODUCT(TRANSPOSE(Personas!$N$4:$N$64),Betas!$C8:$BK8)</f>
        <v>-0.32443080644562977</v>
      </c>
      <c r="O8" cm="1">
        <f t="array" ref="O8">SUMPRODUCT(TRANSPOSE(Personas!$O$4:$O$64),Betas!$C8:$BK8)</f>
        <v>-1.4054540742646291</v>
      </c>
      <c r="P8" cm="1">
        <f t="array" ref="P8">SUMPRODUCT(TRANSPOSE(Personas!$P$4:$P$64),Betas!$C8:$BK8)</f>
        <v>-1.0403179832078973</v>
      </c>
      <c r="Q8" cm="1">
        <f t="array" ref="Q8">SUMPRODUCT(TRANSPOSE(Personas!$Q$4:$Q$64),Betas!$C8:$BK8)</f>
        <v>-1.4610657421927555</v>
      </c>
      <c r="R8" cm="1">
        <f t="array" ref="R8">SUMPRODUCT(TRANSPOSE(Personas!$R$4:$R$64),Betas!$C8:$BK8)</f>
        <v>-0.65776634186794602</v>
      </c>
      <c r="S8" cm="1">
        <f t="array" ref="S8">SUMPRODUCT(TRANSPOSE(Personas!$S$4:$S$64),Betas!$C8:$BK8)</f>
        <v>-1.3975299636151182</v>
      </c>
      <c r="T8" cm="1">
        <f t="array" ref="T8">SUMPRODUCT(TRANSPOSE(Personas!$T$4:$T$64),Betas!$C8:$BK8)</f>
        <v>-1.0323938725583865</v>
      </c>
      <c r="U8" cm="1">
        <f t="array" ref="U8">SUMPRODUCT(TRANSPOSE(Personas!$U$4:$U$64),Betas!$C8:$BK8)</f>
        <v>-1.4531416315432446</v>
      </c>
      <c r="V8" cm="1">
        <f t="array" ref="V8">SUMPRODUCT(TRANSPOSE(Personas!$V$4:$V$64),Betas!$C8:$BK8)</f>
        <v>-0.64984223121843532</v>
      </c>
      <c r="W8" cm="1">
        <f t="array" ref="W8">SUMPRODUCT(TRANSPOSE(Personas!$W$4:$W$64),Betas!$C8:$BK8)</f>
        <v>-1.7308654990374344</v>
      </c>
      <c r="X8" cm="1">
        <f t="array" ref="X8">SUMPRODUCT(TRANSPOSE(Personas!$X$4:$X$64),Betas!$C8:$BK8)</f>
        <v>-1.3657294079807027</v>
      </c>
      <c r="Y8" cm="1">
        <f t="array" ref="Y8">SUMPRODUCT(TRANSPOSE(Personas!$Y$4:$Y$64),Betas!$C8:$BK8)</f>
        <v>-1.7864771669655608</v>
      </c>
      <c r="Z8" cm="1">
        <f t="array" ref="Z8">SUMPRODUCT(TRANSPOSE(Personas!$Z$4:$Z$64),Betas!$C8:$BK8)</f>
        <v>-0.98317776664075152</v>
      </c>
      <c r="AA8" cm="1">
        <f t="array" ref="AA8">SUMPRODUCT(TRANSPOSE(Personas!$AA$4:$AA$64),Betas!$C8:$BK8)</f>
        <v>-1.2237539481094268</v>
      </c>
      <c r="AB8" cm="1">
        <f t="array" ref="AB8">SUMPRODUCT(TRANSPOSE(Personas!$AB$4:$AB$64),Betas!$C8:$BK8)</f>
        <v>-0.85861785705269522</v>
      </c>
      <c r="AC8" cm="1">
        <f t="array" ref="AC8">SUMPRODUCT(TRANSPOSE(Personas!$AC$4:$AC$64),Betas!$C8:$BK8)</f>
        <v>-1.2793656160375535</v>
      </c>
      <c r="AD8" cm="1">
        <f t="array" ref="AD8">SUMPRODUCT(TRANSPOSE(Personas!$AD$4:$AD$64),Betas!$C8:$BK8)</f>
        <v>-0.47606621571274416</v>
      </c>
      <c r="AE8" cm="1">
        <f t="array" ref="AE8">SUMPRODUCT(TRANSPOSE(Personas!$AE$4:$AE$64),Betas!$C8:$BK8)</f>
        <v>-1.5570894835317428</v>
      </c>
      <c r="AF8" cm="1">
        <f t="array" ref="AF8">SUMPRODUCT(TRANSPOSE(Personas!$AF$4:$AF$64),Betas!$C8:$BK8)</f>
        <v>-1.1919533924750114</v>
      </c>
      <c r="AG8" cm="1">
        <f t="array" ref="AG8">SUMPRODUCT(TRANSPOSE(Personas!$AG$4:$AG$64),Betas!$C8:$BK8)</f>
        <v>-1.6127011514598697</v>
      </c>
      <c r="AH8" cm="1">
        <f t="array" ref="AH8">SUMPRODUCT(TRANSPOSE(Personas!$AH$4:$AH$64),Betas!$C8:$BK8)</f>
        <v>-0.80940175113506019</v>
      </c>
    </row>
    <row r="9" spans="2:34" x14ac:dyDescent="0.2">
      <c r="B9" t="s">
        <v>74</v>
      </c>
      <c r="C9" cm="1">
        <f t="array" ref="C9">SUMPRODUCT(TRANSPOSE(Personas!$C$4:$C$64),Betas!$C9:$BK9)</f>
        <v>1.6170488531053673</v>
      </c>
      <c r="D9" cm="1">
        <f t="array" ref="D9">SUMPRODUCT(TRANSPOSE(Personas!$D$4:$D$64),Betas!$C9:$BK9)</f>
        <v>1.3388829835147078</v>
      </c>
      <c r="E9" cm="1">
        <f t="array" ref="E9">SUMPRODUCT(TRANSPOSE(Personas!$E$4:$E$64),Betas!$C9:$BK9)</f>
        <v>1.6020518023861401</v>
      </c>
      <c r="F9" cm="1">
        <f t="array" ref="F9">SUMPRODUCT(TRANSPOSE(Personas!$F$4:$F$64),Betas!$C9:$BK9)</f>
        <v>0.99008688928668942</v>
      </c>
      <c r="G9" cm="1">
        <f t="array" ref="G9">SUMPRODUCT(TRANSPOSE(Personas!$G$4:$G$64),Betas!$C9:$BK9)</f>
        <v>1.2578890050653033</v>
      </c>
      <c r="H9" cm="1">
        <f t="array" ref="H9">SUMPRODUCT(TRANSPOSE(Personas!$H$4:$H$64),Betas!$C9:$BK9)</f>
        <v>0.97972313547464385</v>
      </c>
      <c r="I9" cm="1">
        <f t="array" ref="I9">SUMPRODUCT(TRANSPOSE(Personas!$I$4:$I$64),Betas!$C9:$BK9)</f>
        <v>1.2428919543460761</v>
      </c>
      <c r="J9" cm="1">
        <f t="array" ref="J9">SUMPRODUCT(TRANSPOSE(Personas!$J$4:$J$64),Betas!$C9:$BK9)</f>
        <v>0.63092704124662524</v>
      </c>
      <c r="K9" cm="1">
        <f t="array" ref="K9">SUMPRODUCT(TRANSPOSE(Personas!$K$4:$K$64),Betas!$C9:$BK9)</f>
        <v>1.0501819231125218</v>
      </c>
      <c r="L9" cm="1">
        <f t="array" ref="L9">SUMPRODUCT(TRANSPOSE(Personas!$L$4:$L$64),Betas!$C9:$BK9)</f>
        <v>0.77201605352186231</v>
      </c>
      <c r="M9" cm="1">
        <f t="array" ref="M9">SUMPRODUCT(TRANSPOSE(Personas!$M$4:$M$64),Betas!$C9:$BK9)</f>
        <v>1.0351848723932946</v>
      </c>
      <c r="N9" cm="1">
        <f t="array" ref="N9">SUMPRODUCT(TRANSPOSE(Personas!$N$4:$N$64),Betas!$C9:$BK9)</f>
        <v>0.42321995929384365</v>
      </c>
      <c r="O9" cm="1">
        <f t="array" ref="O9">SUMPRODUCT(TRANSPOSE(Personas!$O$4:$O$64),Betas!$C9:$BK9)</f>
        <v>0.69102207507245739</v>
      </c>
      <c r="P9" cm="1">
        <f t="array" ref="P9">SUMPRODUCT(TRANSPOSE(Personas!$P$4:$P$64),Betas!$C9:$BK9)</f>
        <v>0.41285620548179786</v>
      </c>
      <c r="Q9" cm="1">
        <f t="array" ref="Q9">SUMPRODUCT(TRANSPOSE(Personas!$Q$4:$Q$64),Betas!$C9:$BK9)</f>
        <v>0.67602502435322998</v>
      </c>
      <c r="R9" cm="1">
        <f t="array" ref="R9">SUMPRODUCT(TRANSPOSE(Personas!$R$4:$R$64),Betas!$C9:$BK9)</f>
        <v>6.4060111253779195E-2</v>
      </c>
      <c r="S9" cm="1">
        <f t="array" ref="S9">SUMPRODUCT(TRANSPOSE(Personas!$S$4:$S$64),Betas!$C9:$BK9)</f>
        <v>7.8678791942312365E-2</v>
      </c>
      <c r="T9" cm="1">
        <f t="array" ref="T9">SUMPRODUCT(TRANSPOSE(Personas!$T$4:$T$64),Betas!$C9:$BK9)</f>
        <v>-0.19948707764834711</v>
      </c>
      <c r="U9" cm="1">
        <f t="array" ref="U9">SUMPRODUCT(TRANSPOSE(Personas!$U$4:$U$64),Betas!$C9:$BK9)</f>
        <v>6.3681741223085175E-2</v>
      </c>
      <c r="V9" cm="1">
        <f t="array" ref="V9">SUMPRODUCT(TRANSPOSE(Personas!$V$4:$V$64),Betas!$C9:$BK9)</f>
        <v>-0.54828317187636566</v>
      </c>
      <c r="W9" cm="1">
        <f t="array" ref="W9">SUMPRODUCT(TRANSPOSE(Personas!$W$4:$W$64),Betas!$C9:$BK9)</f>
        <v>-0.28048105609775181</v>
      </c>
      <c r="X9" cm="1">
        <f t="array" ref="X9">SUMPRODUCT(TRANSPOSE(Personas!$X$4:$X$64),Betas!$C9:$BK9)</f>
        <v>-0.55864692568841123</v>
      </c>
      <c r="Y9" cm="1">
        <f t="array" ref="Y9">SUMPRODUCT(TRANSPOSE(Personas!$Y$4:$Y$64),Betas!$C9:$BK9)</f>
        <v>-0.295478106816979</v>
      </c>
      <c r="Z9" cm="1">
        <f t="array" ref="Z9">SUMPRODUCT(TRANSPOSE(Personas!$Z$4:$Z$64),Betas!$C9:$BK9)</f>
        <v>-0.90744301991642984</v>
      </c>
      <c r="AA9" cm="1">
        <f t="array" ref="AA9">SUMPRODUCT(TRANSPOSE(Personas!$AA$4:$AA$64),Betas!$C9:$BK9)</f>
        <v>-0.48818813805053268</v>
      </c>
      <c r="AB9" cm="1">
        <f t="array" ref="AB9">SUMPRODUCT(TRANSPOSE(Personas!$AB$4:$AB$64),Betas!$C9:$BK9)</f>
        <v>-0.7663540076411921</v>
      </c>
      <c r="AC9" cm="1">
        <f t="array" ref="AC9">SUMPRODUCT(TRANSPOSE(Personas!$AC$4:$AC$64),Betas!$C9:$BK9)</f>
        <v>-0.50318518876975982</v>
      </c>
      <c r="AD9" cm="1">
        <f t="array" ref="AD9">SUMPRODUCT(TRANSPOSE(Personas!$AD$4:$AD$64),Betas!$C9:$BK9)</f>
        <v>-1.1151501018692107</v>
      </c>
      <c r="AE9" cm="1">
        <f t="array" ref="AE9">SUMPRODUCT(TRANSPOSE(Personas!$AE$4:$AE$64),Betas!$C9:$BK9)</f>
        <v>-0.84734798609059658</v>
      </c>
      <c r="AF9" cm="1">
        <f t="array" ref="AF9">SUMPRODUCT(TRANSPOSE(Personas!$AF$4:$AF$64),Betas!$C9:$BK9)</f>
        <v>-1.1255138556812561</v>
      </c>
      <c r="AG9" cm="1">
        <f t="array" ref="AG9">SUMPRODUCT(TRANSPOSE(Personas!$AG$4:$AG$64),Betas!$C9:$BK9)</f>
        <v>-0.86234503680982377</v>
      </c>
      <c r="AH9" cm="1">
        <f t="array" ref="AH9">SUMPRODUCT(TRANSPOSE(Personas!$AH$4:$AH$64),Betas!$C9:$BK9)</f>
        <v>-1.4743099499092747</v>
      </c>
    </row>
    <row r="10" spans="2:34" x14ac:dyDescent="0.2">
      <c r="B10" t="s">
        <v>75</v>
      </c>
      <c r="C10" cm="1">
        <f t="array" ref="C10">SUMPRODUCT(TRANSPOSE(Personas!$C$4:$C$64),Betas!$C10:$BK10)</f>
        <v>0.20088183260923964</v>
      </c>
      <c r="D10" cm="1">
        <f t="array" ref="D10">SUMPRODUCT(TRANSPOSE(Personas!$D$4:$D$64),Betas!$C10:$BK10)</f>
        <v>0.27163120926889417</v>
      </c>
      <c r="E10" cm="1">
        <f t="array" ref="E10">SUMPRODUCT(TRANSPOSE(Personas!$E$4:$E$64),Betas!$C10:$BK10)</f>
        <v>1.2218907202921625E-2</v>
      </c>
      <c r="F10" cm="1">
        <f t="array" ref="F10">SUMPRODUCT(TRANSPOSE(Personas!$F$4:$F$64),Betas!$C10:$BK10)</f>
        <v>0.16786753585416148</v>
      </c>
      <c r="G10" cm="1">
        <f t="array" ref="G10">SUMPRODUCT(TRANSPOSE(Personas!$G$4:$G$64),Betas!$C10:$BK10)</f>
        <v>-0.14624347896470824</v>
      </c>
      <c r="H10" cm="1">
        <f t="array" ref="H10">SUMPRODUCT(TRANSPOSE(Personas!$H$4:$H$64),Betas!$C10:$BK10)</f>
        <v>-7.5494102305053767E-2</v>
      </c>
      <c r="I10" cm="1">
        <f t="array" ref="I10">SUMPRODUCT(TRANSPOSE(Personas!$I$4:$I$64),Betas!$C10:$BK10)</f>
        <v>-0.33490640437102626</v>
      </c>
      <c r="J10" cm="1">
        <f t="array" ref="J10">SUMPRODUCT(TRANSPOSE(Personas!$J$4:$J$64),Betas!$C10:$BK10)</f>
        <v>-0.17925777571978635</v>
      </c>
      <c r="K10" cm="1">
        <f t="array" ref="K10">SUMPRODUCT(TRANSPOSE(Personas!$K$4:$K$64),Betas!$C10:$BK10)</f>
        <v>0.25664457523841855</v>
      </c>
      <c r="L10" cm="1">
        <f t="array" ref="L10">SUMPRODUCT(TRANSPOSE(Personas!$L$4:$L$64),Betas!$C10:$BK10)</f>
        <v>0.32739395189807297</v>
      </c>
      <c r="M10" cm="1">
        <f t="array" ref="M10">SUMPRODUCT(TRANSPOSE(Personas!$M$4:$M$64),Betas!$C10:$BK10)</f>
        <v>6.7981649832100532E-2</v>
      </c>
      <c r="N10" cm="1">
        <f t="array" ref="N10">SUMPRODUCT(TRANSPOSE(Personas!$N$4:$N$64),Betas!$C10:$BK10)</f>
        <v>0.22363027848334038</v>
      </c>
      <c r="O10" cm="1">
        <f t="array" ref="O10">SUMPRODUCT(TRANSPOSE(Personas!$O$4:$O$64),Betas!$C10:$BK10)</f>
        <v>-9.0480736335529555E-2</v>
      </c>
      <c r="P10" cm="1">
        <f t="array" ref="P10">SUMPRODUCT(TRANSPOSE(Personas!$P$4:$P$64),Betas!$C10:$BK10)</f>
        <v>-1.9731359675875026E-2</v>
      </c>
      <c r="Q10" cm="1">
        <f t="array" ref="Q10">SUMPRODUCT(TRANSPOSE(Personas!$Q$4:$Q$64),Betas!$C10:$BK10)</f>
        <v>-0.27914366174184746</v>
      </c>
      <c r="R10" cm="1">
        <f t="array" ref="R10">SUMPRODUCT(TRANSPOSE(Personas!$R$4:$R$64),Betas!$C10:$BK10)</f>
        <v>-0.12349503309060761</v>
      </c>
      <c r="S10" cm="1">
        <f t="array" ref="S10">SUMPRODUCT(TRANSPOSE(Personas!$S$4:$S$64),Betas!$C10:$BK10)</f>
        <v>0.77764084116409959</v>
      </c>
      <c r="T10" cm="1">
        <f t="array" ref="T10">SUMPRODUCT(TRANSPOSE(Personas!$T$4:$T$64),Betas!$C10:$BK10)</f>
        <v>0.84839021782375412</v>
      </c>
      <c r="U10" cm="1">
        <f t="array" ref="U10">SUMPRODUCT(TRANSPOSE(Personas!$U$4:$U$64),Betas!$C10:$BK10)</f>
        <v>0.58897791575778169</v>
      </c>
      <c r="V10" cm="1">
        <f t="array" ref="V10">SUMPRODUCT(TRANSPOSE(Personas!$V$4:$V$64),Betas!$C10:$BK10)</f>
        <v>0.74462654440902143</v>
      </c>
      <c r="W10" cm="1">
        <f t="array" ref="W10">SUMPRODUCT(TRANSPOSE(Personas!$W$4:$W$64),Betas!$C10:$BK10)</f>
        <v>0.43051552959015149</v>
      </c>
      <c r="X10" cm="1">
        <f t="array" ref="X10">SUMPRODUCT(TRANSPOSE(Personas!$X$4:$X$64),Betas!$C10:$BK10)</f>
        <v>0.50126490624980591</v>
      </c>
      <c r="Y10" cm="1">
        <f t="array" ref="Y10">SUMPRODUCT(TRANSPOSE(Personas!$Y$4:$Y$64),Betas!$C10:$BK10)</f>
        <v>0.24185260418383348</v>
      </c>
      <c r="Z10" cm="1">
        <f t="array" ref="Z10">SUMPRODUCT(TRANSPOSE(Personas!$Z$4:$Z$64),Betas!$C10:$BK10)</f>
        <v>0.39750123283507333</v>
      </c>
      <c r="AA10" cm="1">
        <f t="array" ref="AA10">SUMPRODUCT(TRANSPOSE(Personas!$AA$4:$AA$64),Betas!$C10:$BK10)</f>
        <v>0.83340358379327828</v>
      </c>
      <c r="AB10" cm="1">
        <f t="array" ref="AB10">SUMPRODUCT(TRANSPOSE(Personas!$AB$4:$AB$64),Betas!$C10:$BK10)</f>
        <v>0.90415296045293281</v>
      </c>
      <c r="AC10" cm="1">
        <f t="array" ref="AC10">SUMPRODUCT(TRANSPOSE(Personas!$AC$4:$AC$64),Betas!$C10:$BK10)</f>
        <v>0.64474065838696037</v>
      </c>
      <c r="AD10" cm="1">
        <f t="array" ref="AD10">SUMPRODUCT(TRANSPOSE(Personas!$AD$4:$AD$64),Betas!$C10:$BK10)</f>
        <v>0.80038928703820011</v>
      </c>
      <c r="AE10" cm="1">
        <f t="array" ref="AE10">SUMPRODUCT(TRANSPOSE(Personas!$AE$4:$AE$64),Betas!$C10:$BK10)</f>
        <v>0.48627827221933018</v>
      </c>
      <c r="AF10" cm="1">
        <f t="array" ref="AF10">SUMPRODUCT(TRANSPOSE(Personas!$AF$4:$AF$64),Betas!$C10:$BK10)</f>
        <v>0.55702764887898459</v>
      </c>
      <c r="AG10" cm="1">
        <f t="array" ref="AG10">SUMPRODUCT(TRANSPOSE(Personas!$AG$4:$AG$64),Betas!$C10:$BK10)</f>
        <v>0.29761534681301205</v>
      </c>
      <c r="AH10" cm="1">
        <f t="array" ref="AH10">SUMPRODUCT(TRANSPOSE(Personas!$AH$4:$AH$64),Betas!$C10:$BK10)</f>
        <v>0.45326397546425201</v>
      </c>
    </row>
    <row r="11" spans="2:34" x14ac:dyDescent="0.2">
      <c r="B11" t="s">
        <v>76</v>
      </c>
      <c r="C11" cm="1">
        <f t="array" ref="C11">SUMPRODUCT(TRANSPOSE(Personas!$C$4:$C$64),Betas!$C11:$BK11)</f>
        <v>2.0589929771929807</v>
      </c>
      <c r="D11" cm="1">
        <f t="array" ref="D11">SUMPRODUCT(TRANSPOSE(Personas!$D$4:$D$64),Betas!$C11:$BK11)</f>
        <v>1.147934756190776</v>
      </c>
      <c r="E11" cm="1">
        <f t="array" ref="E11">SUMPRODUCT(TRANSPOSE(Personas!$E$4:$E$64),Betas!$C11:$BK11)</f>
        <v>2.1039712931477048</v>
      </c>
      <c r="F11" cm="1">
        <f t="array" ref="F11">SUMPRODUCT(TRANSPOSE(Personas!$F$4:$F$64),Betas!$C11:$BK11)</f>
        <v>9.9643206942854237E-2</v>
      </c>
      <c r="G11" cm="1">
        <f t="array" ref="G11">SUMPRODUCT(TRANSPOSE(Personas!$G$4:$G$64),Betas!$C11:$BK11)</f>
        <v>1.8738466481108071</v>
      </c>
      <c r="H11" cm="1">
        <f t="array" ref="H11">SUMPRODUCT(TRANSPOSE(Personas!$H$4:$H$64),Betas!$C11:$BK11)</f>
        <v>0.96278842710860224</v>
      </c>
      <c r="I11" cm="1">
        <f t="array" ref="I11">SUMPRODUCT(TRANSPOSE(Personas!$I$4:$I$64),Betas!$C11:$BK11)</f>
        <v>1.9188249640655313</v>
      </c>
      <c r="J11" cm="1">
        <f t="array" ref="J11">SUMPRODUCT(TRANSPOSE(Personas!$J$4:$J$64),Betas!$C11:$BK11)</f>
        <v>-8.5503122139319584E-2</v>
      </c>
      <c r="K11" cm="1">
        <f t="array" ref="K11">SUMPRODUCT(TRANSPOSE(Personas!$K$4:$K$64),Betas!$C11:$BK11)</f>
        <v>1.3399499523816518</v>
      </c>
      <c r="L11" cm="1">
        <f t="array" ref="L11">SUMPRODUCT(TRANSPOSE(Personas!$L$4:$L$64),Betas!$C11:$BK11)</f>
        <v>0.42889173137944692</v>
      </c>
      <c r="M11" cm="1">
        <f t="array" ref="M11">SUMPRODUCT(TRANSPOSE(Personas!$M$4:$M$64),Betas!$C11:$BK11)</f>
        <v>1.3849282683363762</v>
      </c>
      <c r="N11" cm="1">
        <f t="array" ref="N11">SUMPRODUCT(TRANSPOSE(Personas!$N$4:$N$64),Betas!$C11:$BK11)</f>
        <v>-0.61939981786847476</v>
      </c>
      <c r="O11" cm="1">
        <f t="array" ref="O11">SUMPRODUCT(TRANSPOSE(Personas!$O$4:$O$64),Betas!$C11:$BK11)</f>
        <v>1.1548036232994783</v>
      </c>
      <c r="P11" cm="1">
        <f t="array" ref="P11">SUMPRODUCT(TRANSPOSE(Personas!$P$4:$P$64),Betas!$C11:$BK11)</f>
        <v>0.2437454022972734</v>
      </c>
      <c r="Q11" cm="1">
        <f t="array" ref="Q11">SUMPRODUCT(TRANSPOSE(Personas!$Q$4:$Q$64),Betas!$C11:$BK11)</f>
        <v>1.1997819392542024</v>
      </c>
      <c r="R11" cm="1">
        <f t="array" ref="R11">SUMPRODUCT(TRANSPOSE(Personas!$R$4:$R$64),Betas!$C11:$BK11)</f>
        <v>-0.80454614695064852</v>
      </c>
      <c r="S11" cm="1">
        <f t="array" ref="S11">SUMPRODUCT(TRANSPOSE(Personas!$S$4:$S$64),Betas!$C11:$BK11)</f>
        <v>0.73047271746949805</v>
      </c>
      <c r="T11" cm="1">
        <f t="array" ref="T11">SUMPRODUCT(TRANSPOSE(Personas!$T$4:$T$64),Betas!$C11:$BK11)</f>
        <v>-0.18058550353270683</v>
      </c>
      <c r="U11" cm="1">
        <f t="array" ref="U11">SUMPRODUCT(TRANSPOSE(Personas!$U$4:$U$64),Betas!$C11:$BK11)</f>
        <v>0.77545103342422239</v>
      </c>
      <c r="V11" cm="1">
        <f t="array" ref="V11">SUMPRODUCT(TRANSPOSE(Personas!$V$4:$V$64),Betas!$C11:$BK11)</f>
        <v>-1.2288770527806285</v>
      </c>
      <c r="W11" cm="1">
        <f t="array" ref="W11">SUMPRODUCT(TRANSPOSE(Personas!$W$4:$W$64),Betas!$C11:$BK11)</f>
        <v>0.5453263883873245</v>
      </c>
      <c r="X11" cm="1">
        <f t="array" ref="X11">SUMPRODUCT(TRANSPOSE(Personas!$X$4:$X$64),Betas!$C11:$BK11)</f>
        <v>-0.3657318326148804</v>
      </c>
      <c r="Y11" cm="1">
        <f t="array" ref="Y11">SUMPRODUCT(TRANSPOSE(Personas!$Y$4:$Y$64),Betas!$C11:$BK11)</f>
        <v>0.59030470434204885</v>
      </c>
      <c r="Z11" cm="1">
        <f t="array" ref="Z11">SUMPRODUCT(TRANSPOSE(Personas!$Z$4:$Z$64),Betas!$C11:$BK11)</f>
        <v>-1.4140233818628021</v>
      </c>
      <c r="AA11" cm="1">
        <f t="array" ref="AA11">SUMPRODUCT(TRANSPOSE(Personas!$AA$4:$AA$64),Betas!$C11:$BK11)</f>
        <v>1.1429692658169417E-2</v>
      </c>
      <c r="AB11" cm="1">
        <f t="array" ref="AB11">SUMPRODUCT(TRANSPOSE(Personas!$AB$4:$AB$64),Betas!$C11:$BK11)</f>
        <v>-0.89962852834403551</v>
      </c>
      <c r="AC11" cm="1">
        <f t="array" ref="AC11">SUMPRODUCT(TRANSPOSE(Personas!$AC$4:$AC$64),Betas!$C11:$BK11)</f>
        <v>5.6408008612893537E-2</v>
      </c>
      <c r="AD11" cm="1">
        <f t="array" ref="AD11">SUMPRODUCT(TRANSPOSE(Personas!$AD$4:$AD$64),Betas!$C11:$BK11)</f>
        <v>-1.9479200775919574</v>
      </c>
      <c r="AE11" cm="1">
        <f t="array" ref="AE11">SUMPRODUCT(TRANSPOSE(Personas!$AE$4:$AE$64),Betas!$C11:$BK11)</f>
        <v>-0.17371663642400501</v>
      </c>
      <c r="AF11" cm="1">
        <f t="array" ref="AF11">SUMPRODUCT(TRANSPOSE(Personas!$AF$4:$AF$64),Betas!$C11:$BK11)</f>
        <v>-1.0847748574262099</v>
      </c>
      <c r="AG11" cm="1">
        <f t="array" ref="AG11">SUMPRODUCT(TRANSPOSE(Personas!$AG$4:$AG$64),Betas!$C11:$BK11)</f>
        <v>-0.12873832046928088</v>
      </c>
      <c r="AH11" cm="1">
        <f t="array" ref="AH11">SUMPRODUCT(TRANSPOSE(Personas!$AH$4:$AH$64),Betas!$C11:$BK11)</f>
        <v>-2.1330664066741321</v>
      </c>
    </row>
    <row r="12" spans="2:34" x14ac:dyDescent="0.2">
      <c r="B12" t="s">
        <v>77</v>
      </c>
      <c r="C12" cm="1">
        <f t="array" ref="C12">SUMPRODUCT(TRANSPOSE(Personas!$C$4:$C$64),Betas!$C12:$BK12)</f>
        <v>1.4467251662302434</v>
      </c>
      <c r="D12" cm="1">
        <f t="array" ref="D12">SUMPRODUCT(TRANSPOSE(Personas!$D$4:$D$64),Betas!$C12:$BK12)</f>
        <v>0.52340474964399819</v>
      </c>
      <c r="E12" cm="1">
        <f t="array" ref="E12">SUMPRODUCT(TRANSPOSE(Personas!$E$4:$E$64),Betas!$C12:$BK12)</f>
        <v>1.5622451145187244</v>
      </c>
      <c r="F12" cm="1">
        <f t="array" ref="F12">SUMPRODUCT(TRANSPOSE(Personas!$F$4:$F$64),Betas!$C12:$BK12)</f>
        <v>-0.46905980197101482</v>
      </c>
      <c r="G12" cm="1">
        <f t="array" ref="G12">SUMPRODUCT(TRANSPOSE(Personas!$G$4:$G$64),Betas!$C12:$BK12)</f>
        <v>1.3224467628943357</v>
      </c>
      <c r="H12" cm="1">
        <f t="array" ref="H12">SUMPRODUCT(TRANSPOSE(Personas!$H$4:$H$64),Betas!$C12:$BK12)</f>
        <v>0.39912634630809052</v>
      </c>
      <c r="I12" cm="1">
        <f t="array" ref="I12">SUMPRODUCT(TRANSPOSE(Personas!$I$4:$I$64),Betas!$C12:$BK12)</f>
        <v>1.4379667111828167</v>
      </c>
      <c r="J12" cm="1">
        <f t="array" ref="J12">SUMPRODUCT(TRANSPOSE(Personas!$J$4:$J$64),Betas!$C12:$BK12)</f>
        <v>-0.59333820530692249</v>
      </c>
      <c r="K12" cm="1">
        <f t="array" ref="K12">SUMPRODUCT(TRANSPOSE(Personas!$K$4:$K$64),Betas!$C12:$BK12)</f>
        <v>1.3400299052792113</v>
      </c>
      <c r="L12" cm="1">
        <f t="array" ref="L12">SUMPRODUCT(TRANSPOSE(Personas!$L$4:$L$64),Betas!$C12:$BK12)</f>
        <v>0.41670948869296609</v>
      </c>
      <c r="M12" cm="1">
        <f t="array" ref="M12">SUMPRODUCT(TRANSPOSE(Personas!$M$4:$M$64),Betas!$C12:$BK12)</f>
        <v>1.4555498535676923</v>
      </c>
      <c r="N12" cm="1">
        <f t="array" ref="N12">SUMPRODUCT(TRANSPOSE(Personas!$N$4:$N$64),Betas!$C12:$BK12)</f>
        <v>-0.57575506292204692</v>
      </c>
      <c r="O12" cm="1">
        <f t="array" ref="O12">SUMPRODUCT(TRANSPOSE(Personas!$O$4:$O$64),Betas!$C12:$BK12)</f>
        <v>1.2157515019433041</v>
      </c>
      <c r="P12" cm="1">
        <f t="array" ref="P12">SUMPRODUCT(TRANSPOSE(Personas!$P$4:$P$64),Betas!$C12:$BK12)</f>
        <v>0.29243108535705886</v>
      </c>
      <c r="Q12" cm="1">
        <f t="array" ref="Q12">SUMPRODUCT(TRANSPOSE(Personas!$Q$4:$Q$64),Betas!$C12:$BK12)</f>
        <v>1.3312714502317851</v>
      </c>
      <c r="R12" cm="1">
        <f t="array" ref="R12">SUMPRODUCT(TRANSPOSE(Personas!$R$4:$R$64),Betas!$C12:$BK12)</f>
        <v>-0.70003346625795415</v>
      </c>
      <c r="S12" cm="1">
        <f t="array" ref="S12">SUMPRODUCT(TRANSPOSE(Personas!$S$4:$S$64),Betas!$C12:$BK12)</f>
        <v>1.4133714063768408</v>
      </c>
      <c r="T12" cm="1">
        <f t="array" ref="T12">SUMPRODUCT(TRANSPOSE(Personas!$T$4:$T$64),Betas!$C12:$BK12)</f>
        <v>0.49005098979059558</v>
      </c>
      <c r="U12" cm="1">
        <f t="array" ref="U12">SUMPRODUCT(TRANSPOSE(Personas!$U$4:$U$64),Betas!$C12:$BK12)</f>
        <v>1.5288913546653218</v>
      </c>
      <c r="V12" cm="1">
        <f t="array" ref="V12">SUMPRODUCT(TRANSPOSE(Personas!$V$4:$V$64),Betas!$C12:$BK12)</f>
        <v>-0.50241356182441743</v>
      </c>
      <c r="W12" cm="1">
        <f t="array" ref="W12">SUMPRODUCT(TRANSPOSE(Personas!$W$4:$W$64),Betas!$C12:$BK12)</f>
        <v>1.2890930030409333</v>
      </c>
      <c r="X12" cm="1">
        <f t="array" ref="X12">SUMPRODUCT(TRANSPOSE(Personas!$X$4:$X$64),Betas!$C12:$BK12)</f>
        <v>0.36577258645468813</v>
      </c>
      <c r="Y12" cm="1">
        <f t="array" ref="Y12">SUMPRODUCT(TRANSPOSE(Personas!$Y$4:$Y$64),Betas!$C12:$BK12)</f>
        <v>1.4046129513294143</v>
      </c>
      <c r="Z12" cm="1">
        <f t="array" ref="Z12">SUMPRODUCT(TRANSPOSE(Personas!$Z$4:$Z$64),Betas!$C12:$BK12)</f>
        <v>-0.62669196516032488</v>
      </c>
      <c r="AA12" cm="1">
        <f t="array" ref="AA12">SUMPRODUCT(TRANSPOSE(Personas!$AA$4:$AA$64),Betas!$C12:$BK12)</f>
        <v>1.3066761454258089</v>
      </c>
      <c r="AB12" cm="1">
        <f t="array" ref="AB12">SUMPRODUCT(TRANSPOSE(Personas!$AB$4:$AB$64),Betas!$C12:$BK12)</f>
        <v>0.3833557288395637</v>
      </c>
      <c r="AC12" cm="1">
        <f t="array" ref="AC12">SUMPRODUCT(TRANSPOSE(Personas!$AC$4:$AC$64),Betas!$C12:$BK12)</f>
        <v>1.4221960937142899</v>
      </c>
      <c r="AD12" cm="1">
        <f t="array" ref="AD12">SUMPRODUCT(TRANSPOSE(Personas!$AD$4:$AD$64),Betas!$C12:$BK12)</f>
        <v>-0.60910882277544931</v>
      </c>
      <c r="AE12" cm="1">
        <f t="array" ref="AE12">SUMPRODUCT(TRANSPOSE(Personas!$AE$4:$AE$64),Betas!$C12:$BK12)</f>
        <v>1.1823977420899017</v>
      </c>
      <c r="AF12" cm="1">
        <f t="array" ref="AF12">SUMPRODUCT(TRANSPOSE(Personas!$AF$4:$AF$64),Betas!$C12:$BK12)</f>
        <v>0.25907732550365647</v>
      </c>
      <c r="AG12" cm="1">
        <f t="array" ref="AG12">SUMPRODUCT(TRANSPOSE(Personas!$AG$4:$AG$64),Betas!$C12:$BK12)</f>
        <v>1.2979176903783827</v>
      </c>
      <c r="AH12" cm="1">
        <f t="array" ref="AH12">SUMPRODUCT(TRANSPOSE(Personas!$AH$4:$AH$64),Betas!$C12:$BK12)</f>
        <v>-0.73338722611135654</v>
      </c>
    </row>
    <row r="13" spans="2:34" x14ac:dyDescent="0.2">
      <c r="B13" t="s">
        <v>78</v>
      </c>
      <c r="C13" cm="1">
        <f t="array" ref="C13">SUMPRODUCT(TRANSPOSE(Personas!$C$4:$C$64),Betas!$C13:$BK13)</f>
        <v>1.4341550327672827</v>
      </c>
      <c r="D13" cm="1">
        <f t="array" ref="D13">SUMPRODUCT(TRANSPOSE(Personas!$D$4:$D$64),Betas!$C13:$BK13)</f>
        <v>0.23710025345016289</v>
      </c>
      <c r="E13" cm="1">
        <f t="array" ref="E13">SUMPRODUCT(TRANSPOSE(Personas!$E$4:$E$64),Betas!$C13:$BK13)</f>
        <v>1.4694849477964393</v>
      </c>
      <c r="F13" cm="1">
        <f t="array" ref="F13">SUMPRODUCT(TRANSPOSE(Personas!$F$4:$F$64),Betas!$C13:$BK13)</f>
        <v>-1.1640355667012245</v>
      </c>
      <c r="G13" cm="1">
        <f t="array" ref="G13">SUMPRODUCT(TRANSPOSE(Personas!$G$4:$G$64),Betas!$C13:$BK13)</f>
        <v>1.4429868929247869</v>
      </c>
      <c r="H13" cm="1">
        <f t="array" ref="H13">SUMPRODUCT(TRANSPOSE(Personas!$H$4:$H$64),Betas!$C13:$BK13)</f>
        <v>0.24593211360766704</v>
      </c>
      <c r="I13" cm="1">
        <f t="array" ref="I13">SUMPRODUCT(TRANSPOSE(Personas!$I$4:$I$64),Betas!$C13:$BK13)</f>
        <v>1.4783168079539435</v>
      </c>
      <c r="J13" cm="1">
        <f t="array" ref="J13">SUMPRODUCT(TRANSPOSE(Personas!$J$4:$J$64),Betas!$C13:$BK13)</f>
        <v>-1.1552037065437204</v>
      </c>
      <c r="K13" cm="1">
        <f t="array" ref="K13">SUMPRODUCT(TRANSPOSE(Personas!$K$4:$K$64),Betas!$C13:$BK13)</f>
        <v>8.6931629341679917E-2</v>
      </c>
      <c r="L13" cm="1">
        <f t="array" ref="L13">SUMPRODUCT(TRANSPOSE(Personas!$L$4:$L$64),Betas!$C13:$BK13)</f>
        <v>-1.1101231499754398</v>
      </c>
      <c r="M13" cm="1">
        <f t="array" ref="M13">SUMPRODUCT(TRANSPOSE(Personas!$M$4:$M$64),Betas!$C13:$BK13)</f>
        <v>0.12226154437083675</v>
      </c>
      <c r="N13" cm="1">
        <f t="array" ref="N13">SUMPRODUCT(TRANSPOSE(Personas!$N$4:$N$64),Betas!$C13:$BK13)</f>
        <v>-2.5112589701268271</v>
      </c>
      <c r="O13" cm="1">
        <f t="array" ref="O13">SUMPRODUCT(TRANSPOSE(Personas!$O$4:$O$64),Betas!$C13:$BK13)</f>
        <v>9.5763489499184062E-2</v>
      </c>
      <c r="P13" cm="1">
        <f t="array" ref="P13">SUMPRODUCT(TRANSPOSE(Personas!$P$4:$P$64),Betas!$C13:$BK13)</f>
        <v>-1.1012912898179357</v>
      </c>
      <c r="Q13" cm="1">
        <f t="array" ref="Q13">SUMPRODUCT(TRANSPOSE(Personas!$Q$4:$Q$64),Betas!$C13:$BK13)</f>
        <v>0.1310934045283409</v>
      </c>
      <c r="R13" cm="1">
        <f t="array" ref="R13">SUMPRODUCT(TRANSPOSE(Personas!$R$4:$R$64),Betas!$C13:$BK13)</f>
        <v>-2.5024271099693229</v>
      </c>
      <c r="S13" cm="1">
        <f t="array" ref="S13">SUMPRODUCT(TRANSPOSE(Personas!$S$4:$S$64),Betas!$C13:$BK13)</f>
        <v>3.4243015985230141</v>
      </c>
      <c r="T13" cm="1">
        <f t="array" ref="T13">SUMPRODUCT(TRANSPOSE(Personas!$T$4:$T$64),Betas!$C13:$BK13)</f>
        <v>2.2272468192058943</v>
      </c>
      <c r="U13" cm="1">
        <f t="array" ref="U13">SUMPRODUCT(TRANSPOSE(Personas!$U$4:$U$64),Betas!$C13:$BK13)</f>
        <v>3.4596315135521709</v>
      </c>
      <c r="V13" cm="1">
        <f t="array" ref="V13">SUMPRODUCT(TRANSPOSE(Personas!$V$4:$V$64),Betas!$C13:$BK13)</f>
        <v>0.8261109990545068</v>
      </c>
      <c r="W13" cm="1">
        <f t="array" ref="W13">SUMPRODUCT(TRANSPOSE(Personas!$W$4:$W$64),Betas!$C13:$BK13)</f>
        <v>3.4331334586805182</v>
      </c>
      <c r="X13" cm="1">
        <f t="array" ref="X13">SUMPRODUCT(TRANSPOSE(Personas!$X$4:$X$64),Betas!$C13:$BK13)</f>
        <v>2.2360786793633984</v>
      </c>
      <c r="Y13" cm="1">
        <f t="array" ref="Y13">SUMPRODUCT(TRANSPOSE(Personas!$Y$4:$Y$64),Betas!$C13:$BK13)</f>
        <v>3.4684633737096751</v>
      </c>
      <c r="Z13" cm="1">
        <f t="array" ref="Z13">SUMPRODUCT(TRANSPOSE(Personas!$Z$4:$Z$64),Betas!$C13:$BK13)</f>
        <v>0.83494285921201095</v>
      </c>
      <c r="AA13" cm="1">
        <f t="array" ref="AA13">SUMPRODUCT(TRANSPOSE(Personas!$AA$4:$AA$64),Betas!$C13:$BK13)</f>
        <v>2.0770781950974109</v>
      </c>
      <c r="AB13" cm="1">
        <f t="array" ref="AB13">SUMPRODUCT(TRANSPOSE(Personas!$AB$4:$AB$64),Betas!$C13:$BK13)</f>
        <v>0.88002341578029097</v>
      </c>
      <c r="AC13" cm="1">
        <f t="array" ref="AC13">SUMPRODUCT(TRANSPOSE(Personas!$AC$4:$AC$64),Betas!$C13:$BK13)</f>
        <v>2.1124081101265677</v>
      </c>
      <c r="AD13" cm="1">
        <f t="array" ref="AD13">SUMPRODUCT(TRANSPOSE(Personas!$AD$4:$AD$64),Betas!$C13:$BK13)</f>
        <v>-0.5211124043710964</v>
      </c>
      <c r="AE13" cm="1">
        <f t="array" ref="AE13">SUMPRODUCT(TRANSPOSE(Personas!$AE$4:$AE$64),Betas!$C13:$BK13)</f>
        <v>2.085910055254915</v>
      </c>
      <c r="AF13" cm="1">
        <f t="array" ref="AF13">SUMPRODUCT(TRANSPOSE(Personas!$AF$4:$AF$64),Betas!$C13:$BK13)</f>
        <v>0.88885527593779512</v>
      </c>
      <c r="AG13" cm="1">
        <f t="array" ref="AG13">SUMPRODUCT(TRANSPOSE(Personas!$AG$4:$AG$64),Betas!$C13:$BK13)</f>
        <v>2.1212399702840719</v>
      </c>
      <c r="AH13" cm="1">
        <f t="array" ref="AH13">SUMPRODUCT(TRANSPOSE(Personas!$AH$4:$AH$64),Betas!$C13:$BK13)</f>
        <v>-0.51228054421359226</v>
      </c>
    </row>
    <row r="14" spans="2:34" x14ac:dyDescent="0.2">
      <c r="B14" t="s">
        <v>79</v>
      </c>
      <c r="C14" cm="1">
        <f t="array" ref="C14">SUMPRODUCT(TRANSPOSE(Personas!$C$4:$C$64),Betas!$C14:$BK14)</f>
        <v>-4.1266494305488288E-3</v>
      </c>
      <c r="D14" cm="1">
        <f t="array" ref="D14">SUMPRODUCT(TRANSPOSE(Personas!$D$4:$D$64),Betas!$C14:$BK14)</f>
        <v>-0.15006534112165179</v>
      </c>
      <c r="E14" cm="1">
        <f t="array" ref="E14">SUMPRODUCT(TRANSPOSE(Personas!$E$4:$E$64),Betas!$C14:$BK14)</f>
        <v>-3.0439443568637453E-2</v>
      </c>
      <c r="F14" cm="1">
        <f t="array" ref="F14">SUMPRODUCT(TRANSPOSE(Personas!$F$4:$F$64),Betas!$C14:$BK14)</f>
        <v>-0.35150456528906404</v>
      </c>
      <c r="G14" cm="1">
        <f t="array" ref="G14">SUMPRODUCT(TRANSPOSE(Personas!$G$4:$G$64),Betas!$C14:$BK14)</f>
        <v>-2.4726790184471298E-2</v>
      </c>
      <c r="H14" cm="1">
        <f t="array" ref="H14">SUMPRODUCT(TRANSPOSE(Personas!$H$4:$H$64),Betas!$C14:$BK14)</f>
        <v>-0.17066548187557426</v>
      </c>
      <c r="I14" cm="1">
        <f t="array" ref="I14">SUMPRODUCT(TRANSPOSE(Personas!$I$4:$I$64),Betas!$C14:$BK14)</f>
        <v>-5.1039584322559922E-2</v>
      </c>
      <c r="J14" cm="1">
        <f t="array" ref="J14">SUMPRODUCT(TRANSPOSE(Personas!$J$4:$J$64),Betas!$C14:$BK14)</f>
        <v>-0.37210470604298646</v>
      </c>
      <c r="K14" cm="1">
        <f t="array" ref="K14">SUMPRODUCT(TRANSPOSE(Personas!$K$4:$K$64),Betas!$C14:$BK14)</f>
        <v>0.27498567108270894</v>
      </c>
      <c r="L14" cm="1">
        <f t="array" ref="L14">SUMPRODUCT(TRANSPOSE(Personas!$L$4:$L$64),Betas!$C14:$BK14)</f>
        <v>0.12904697939160592</v>
      </c>
      <c r="M14" cm="1">
        <f t="array" ref="M14">SUMPRODUCT(TRANSPOSE(Personas!$M$4:$M$64),Betas!$C14:$BK14)</f>
        <v>0.24867287694462031</v>
      </c>
      <c r="N14" cm="1">
        <f t="array" ref="N14">SUMPRODUCT(TRANSPOSE(Personas!$N$4:$N$64),Betas!$C14:$BK14)</f>
        <v>-7.2392244775806303E-2</v>
      </c>
      <c r="O14" cm="1">
        <f t="array" ref="O14">SUMPRODUCT(TRANSPOSE(Personas!$O$4:$O$64),Betas!$C14:$BK14)</f>
        <v>0.25438553032878625</v>
      </c>
      <c r="P14" cm="1">
        <f t="array" ref="P14">SUMPRODUCT(TRANSPOSE(Personas!$P$4:$P$64),Betas!$C14:$BK14)</f>
        <v>0.10844683863768323</v>
      </c>
      <c r="Q14" cm="1">
        <f t="array" ref="Q14">SUMPRODUCT(TRANSPOSE(Personas!$Q$4:$Q$64),Betas!$C14:$BK14)</f>
        <v>0.22807273619069757</v>
      </c>
      <c r="R14" cm="1">
        <f t="array" ref="R14">SUMPRODUCT(TRANSPOSE(Personas!$R$4:$R$64),Betas!$C14:$BK14)</f>
        <v>-9.2992385529728994E-2</v>
      </c>
      <c r="S14" cm="1">
        <f t="array" ref="S14">SUMPRODUCT(TRANSPOSE(Personas!$S$4:$S$64),Betas!$C14:$BK14)</f>
        <v>0.18435965320220943</v>
      </c>
      <c r="T14" cm="1">
        <f t="array" ref="T14">SUMPRODUCT(TRANSPOSE(Personas!$T$4:$T$64),Betas!$C14:$BK14)</f>
        <v>3.8420961511106438E-2</v>
      </c>
      <c r="U14" cm="1">
        <f t="array" ref="U14">SUMPRODUCT(TRANSPOSE(Personas!$U$4:$U$64),Betas!$C14:$BK14)</f>
        <v>0.1580468590641208</v>
      </c>
      <c r="V14" cm="1">
        <f t="array" ref="V14">SUMPRODUCT(TRANSPOSE(Personas!$V$4:$V$64),Betas!$C14:$BK14)</f>
        <v>-0.16301826265630576</v>
      </c>
      <c r="W14" cm="1">
        <f t="array" ref="W14">SUMPRODUCT(TRANSPOSE(Personas!$W$4:$W$64),Betas!$C14:$BK14)</f>
        <v>0.16375951244828674</v>
      </c>
      <c r="X14" cm="1">
        <f t="array" ref="X14">SUMPRODUCT(TRANSPOSE(Personas!$X$4:$X$64),Betas!$C14:$BK14)</f>
        <v>1.7820820757183747E-2</v>
      </c>
      <c r="Y14" cm="1">
        <f t="array" ref="Y14">SUMPRODUCT(TRANSPOSE(Personas!$Y$4:$Y$64),Betas!$C14:$BK14)</f>
        <v>0.13744671831019811</v>
      </c>
      <c r="Z14" cm="1">
        <f t="array" ref="Z14">SUMPRODUCT(TRANSPOSE(Personas!$Z$4:$Z$64),Betas!$C14:$BK14)</f>
        <v>-0.18361840341022845</v>
      </c>
      <c r="AA14" cm="1">
        <f t="array" ref="AA14">SUMPRODUCT(TRANSPOSE(Personas!$AA$4:$AA$64),Betas!$C14:$BK14)</f>
        <v>0.46347197371546694</v>
      </c>
      <c r="AB14" cm="1">
        <f t="array" ref="AB14">SUMPRODUCT(TRANSPOSE(Personas!$AB$4:$AB$64),Betas!$C14:$BK14)</f>
        <v>0.31753328202436398</v>
      </c>
      <c r="AC14" cm="1">
        <f t="array" ref="AC14">SUMPRODUCT(TRANSPOSE(Personas!$AC$4:$AC$64),Betas!$C14:$BK14)</f>
        <v>0.43715917957737832</v>
      </c>
      <c r="AD14" cm="1">
        <f t="array" ref="AD14">SUMPRODUCT(TRANSPOSE(Personas!$AD$4:$AD$64),Betas!$C14:$BK14)</f>
        <v>0.11609405785695176</v>
      </c>
      <c r="AE14" cm="1">
        <f t="array" ref="AE14">SUMPRODUCT(TRANSPOSE(Personas!$AE$4:$AE$64),Betas!$C14:$BK14)</f>
        <v>0.44287183296154448</v>
      </c>
      <c r="AF14" cm="1">
        <f t="array" ref="AF14">SUMPRODUCT(TRANSPOSE(Personas!$AF$4:$AF$64),Betas!$C14:$BK14)</f>
        <v>0.29693314127044151</v>
      </c>
      <c r="AG14" cm="1">
        <f t="array" ref="AG14">SUMPRODUCT(TRANSPOSE(Personas!$AG$4:$AG$64),Betas!$C14:$BK14)</f>
        <v>0.41655903882345585</v>
      </c>
      <c r="AH14" cm="1">
        <f t="array" ref="AH14">SUMPRODUCT(TRANSPOSE(Personas!$AH$4:$AH$64),Betas!$C14:$BK14)</f>
        <v>9.5493917103029291E-2</v>
      </c>
    </row>
    <row r="15" spans="2:34" x14ac:dyDescent="0.2">
      <c r="B15" t="s">
        <v>80</v>
      </c>
      <c r="C15" cm="1">
        <f t="array" ref="C15">SUMPRODUCT(TRANSPOSE(Personas!$C$4:$C$64),Betas!$C15:$BK15)</f>
        <v>-1.0989199626630453</v>
      </c>
      <c r="D15" cm="1">
        <f t="array" ref="D15">SUMPRODUCT(TRANSPOSE(Personas!$D$4:$D$64),Betas!$C15:$BK15)</f>
        <v>-1.3075579266298893</v>
      </c>
      <c r="E15" cm="1">
        <f t="array" ref="E15">SUMPRODUCT(TRANSPOSE(Personas!$E$4:$E$64),Betas!$C15:$BK15)</f>
        <v>-1.0771740979749775</v>
      </c>
      <c r="F15" cm="1">
        <f t="array" ref="F15">SUMPRODUCT(TRANSPOSE(Personas!$F$4:$F$64),Betas!$C15:$BK15)</f>
        <v>-1.5361776187020344</v>
      </c>
      <c r="G15" cm="1">
        <f t="array" ref="G15">SUMPRODUCT(TRANSPOSE(Personas!$G$4:$G$64),Betas!$C15:$BK15)</f>
        <v>-1.0020889331681051</v>
      </c>
      <c r="H15" cm="1">
        <f t="array" ref="H15">SUMPRODUCT(TRANSPOSE(Personas!$H$4:$H$64),Betas!$C15:$BK15)</f>
        <v>-1.2107268971349492</v>
      </c>
      <c r="I15" cm="1">
        <f t="array" ref="I15">SUMPRODUCT(TRANSPOSE(Personas!$I$4:$I$64),Betas!$C15:$BK15)</f>
        <v>-0.98034306848003738</v>
      </c>
      <c r="J15" cm="1">
        <f t="array" ref="J15">SUMPRODUCT(TRANSPOSE(Personas!$J$4:$J$64),Betas!$C15:$BK15)</f>
        <v>-1.4393465892070942</v>
      </c>
      <c r="K15" cm="1">
        <f t="array" ref="K15">SUMPRODUCT(TRANSPOSE(Personas!$K$4:$K$64),Betas!$C15:$BK15)</f>
        <v>-0.88050259093134953</v>
      </c>
      <c r="L15" cm="1">
        <f t="array" ref="L15">SUMPRODUCT(TRANSPOSE(Personas!$L$4:$L$64),Betas!$C15:$BK15)</f>
        <v>-1.0891405548981936</v>
      </c>
      <c r="M15" cm="1">
        <f t="array" ref="M15">SUMPRODUCT(TRANSPOSE(Personas!$M$4:$M$64),Betas!$C15:$BK15)</f>
        <v>-0.85875672624328181</v>
      </c>
      <c r="N15" cm="1">
        <f t="array" ref="N15">SUMPRODUCT(TRANSPOSE(Personas!$N$4:$N$64),Betas!$C15:$BK15)</f>
        <v>-1.3177602469703387</v>
      </c>
      <c r="O15" cm="1">
        <f t="array" ref="O15">SUMPRODUCT(TRANSPOSE(Personas!$O$4:$O$64),Betas!$C15:$BK15)</f>
        <v>-0.78367156143640959</v>
      </c>
      <c r="P15" cm="1">
        <f t="array" ref="P15">SUMPRODUCT(TRANSPOSE(Personas!$P$4:$P$64),Betas!$C15:$BK15)</f>
        <v>-0.99230952540325346</v>
      </c>
      <c r="Q15" cm="1">
        <f t="array" ref="Q15">SUMPRODUCT(TRANSPOSE(Personas!$Q$4:$Q$64),Betas!$C15:$BK15)</f>
        <v>-0.76192569674834187</v>
      </c>
      <c r="R15" cm="1">
        <f t="array" ref="R15">SUMPRODUCT(TRANSPOSE(Personas!$R$4:$R$64),Betas!$C15:$BK15)</f>
        <v>-1.2209292174753985</v>
      </c>
      <c r="S15" cm="1">
        <f t="array" ref="S15">SUMPRODUCT(TRANSPOSE(Personas!$S$4:$S$64),Betas!$C15:$BK15)</f>
        <v>3.226036129469485</v>
      </c>
      <c r="T15" cm="1">
        <f t="array" ref="T15">SUMPRODUCT(TRANSPOSE(Personas!$T$4:$T$64),Betas!$C15:$BK15)</f>
        <v>3.0173981655026414</v>
      </c>
      <c r="U15" cm="1">
        <f t="array" ref="U15">SUMPRODUCT(TRANSPOSE(Personas!$U$4:$U$64),Betas!$C15:$BK15)</f>
        <v>3.247781994157553</v>
      </c>
      <c r="V15" cm="1">
        <f t="array" ref="V15">SUMPRODUCT(TRANSPOSE(Personas!$V$4:$V$64),Betas!$C15:$BK15)</f>
        <v>2.7887784734304963</v>
      </c>
      <c r="W15" cm="1">
        <f t="array" ref="W15">SUMPRODUCT(TRANSPOSE(Personas!$W$4:$W$64),Betas!$C15:$BK15)</f>
        <v>3.3228671589644247</v>
      </c>
      <c r="X15" cm="1">
        <f t="array" ref="X15">SUMPRODUCT(TRANSPOSE(Personas!$X$4:$X$64),Betas!$C15:$BK15)</f>
        <v>3.1142291949975811</v>
      </c>
      <c r="Y15" cm="1">
        <f t="array" ref="Y15">SUMPRODUCT(TRANSPOSE(Personas!$Y$4:$Y$64),Betas!$C15:$BK15)</f>
        <v>3.3446130236524927</v>
      </c>
      <c r="Z15" cm="1">
        <f t="array" ref="Z15">SUMPRODUCT(TRANSPOSE(Personas!$Z$4:$Z$64),Betas!$C15:$BK15)</f>
        <v>2.8856095029254361</v>
      </c>
      <c r="AA15" cm="1">
        <f t="array" ref="AA15">SUMPRODUCT(TRANSPOSE(Personas!$AA$4:$AA$64),Betas!$C15:$BK15)</f>
        <v>3.4444535012011799</v>
      </c>
      <c r="AB15" cm="1">
        <f t="array" ref="AB15">SUMPRODUCT(TRANSPOSE(Personas!$AB$4:$AB$64),Betas!$C15:$BK15)</f>
        <v>3.2358155372343362</v>
      </c>
      <c r="AC15" cm="1">
        <f t="array" ref="AC15">SUMPRODUCT(TRANSPOSE(Personas!$AC$4:$AC$64),Betas!$C15:$BK15)</f>
        <v>3.4661993658892478</v>
      </c>
      <c r="AD15" cm="1">
        <f t="array" ref="AD15">SUMPRODUCT(TRANSPOSE(Personas!$AD$4:$AD$64),Betas!$C15:$BK15)</f>
        <v>3.0071958451621912</v>
      </c>
      <c r="AE15" cm="1">
        <f t="array" ref="AE15">SUMPRODUCT(TRANSPOSE(Personas!$AE$4:$AE$64),Betas!$C15:$BK15)</f>
        <v>3.5412845306961196</v>
      </c>
      <c r="AF15" cm="1">
        <f t="array" ref="AF15">SUMPRODUCT(TRANSPOSE(Personas!$AF$4:$AF$64),Betas!$C15:$BK15)</f>
        <v>3.3326465667292759</v>
      </c>
      <c r="AG15" cm="1">
        <f t="array" ref="AG15">SUMPRODUCT(TRANSPOSE(Personas!$AG$4:$AG$64),Betas!$C15:$BK15)</f>
        <v>3.5630303953841875</v>
      </c>
      <c r="AH15" cm="1">
        <f t="array" ref="AH15">SUMPRODUCT(TRANSPOSE(Personas!$AH$4:$AH$64),Betas!$C15:$BK15)</f>
        <v>3.1040268746571309</v>
      </c>
    </row>
    <row r="16" spans="2:34" x14ac:dyDescent="0.2">
      <c r="B16" t="s">
        <v>81</v>
      </c>
      <c r="C16" cm="1">
        <f t="array" ref="C16">SUMPRODUCT(TRANSPOSE(Personas!$C$4:$C$64),Betas!$C16:$BK16)</f>
        <v>-1.9884095327129552</v>
      </c>
      <c r="D16" cm="1">
        <f t="array" ref="D16">SUMPRODUCT(TRANSPOSE(Personas!$D$4:$D$64),Betas!$C16:$BK16)</f>
        <v>-1.4585505022894252</v>
      </c>
      <c r="E16" cm="1">
        <f t="array" ref="E16">SUMPRODUCT(TRANSPOSE(Personas!$E$4:$E$64),Betas!$C16:$BK16)</f>
        <v>-2.072502313220586</v>
      </c>
      <c r="F16" cm="1">
        <f t="array" ref="F16">SUMPRODUCT(TRANSPOSE(Personas!$F$4:$F$64),Betas!$C16:$BK16)</f>
        <v>-0.90681244628882018</v>
      </c>
      <c r="G16" cm="1">
        <f t="array" ref="G16">SUMPRODUCT(TRANSPOSE(Personas!$G$4:$G$64),Betas!$C16:$BK16)</f>
        <v>-1.7453719112648145</v>
      </c>
      <c r="H16" cm="1">
        <f t="array" ref="H16">SUMPRODUCT(TRANSPOSE(Personas!$H$4:$H$64),Betas!$C16:$BK16)</f>
        <v>-1.2155128808412845</v>
      </c>
      <c r="I16" cm="1">
        <f t="array" ref="I16">SUMPRODUCT(TRANSPOSE(Personas!$I$4:$I$64),Betas!$C16:$BK16)</f>
        <v>-1.8294646917724455</v>
      </c>
      <c r="J16" cm="1">
        <f t="array" ref="J16">SUMPRODUCT(TRANSPOSE(Personas!$J$4:$J$64),Betas!$C16:$BK16)</f>
        <v>-0.66377482484067962</v>
      </c>
      <c r="K16" cm="1">
        <f t="array" ref="K16">SUMPRODUCT(TRANSPOSE(Personas!$K$4:$K$64),Betas!$C16:$BK16)</f>
        <v>-2.5711499551334493</v>
      </c>
      <c r="L16" cm="1">
        <f t="array" ref="L16">SUMPRODUCT(TRANSPOSE(Personas!$L$4:$L$64),Betas!$C16:$BK16)</f>
        <v>-2.0412909247099194</v>
      </c>
      <c r="M16" cm="1">
        <f t="array" ref="M16">SUMPRODUCT(TRANSPOSE(Personas!$M$4:$M$64),Betas!$C16:$BK16)</f>
        <v>-2.6552427356410804</v>
      </c>
      <c r="N16" cm="1">
        <f t="array" ref="N16">SUMPRODUCT(TRANSPOSE(Personas!$N$4:$N$64),Betas!$C16:$BK16)</f>
        <v>-1.4895528687093145</v>
      </c>
      <c r="O16" cm="1">
        <f t="array" ref="O16">SUMPRODUCT(TRANSPOSE(Personas!$O$4:$O$64),Betas!$C16:$BK16)</f>
        <v>-2.3281123336853091</v>
      </c>
      <c r="P16" cm="1">
        <f t="array" ref="P16">SUMPRODUCT(TRANSPOSE(Personas!$P$4:$P$64),Betas!$C16:$BK16)</f>
        <v>-1.7982533032617796</v>
      </c>
      <c r="Q16" cm="1">
        <f t="array" ref="Q16">SUMPRODUCT(TRANSPOSE(Personas!$Q$4:$Q$64),Betas!$C16:$BK16)</f>
        <v>-2.4122051141929401</v>
      </c>
      <c r="R16" cm="1">
        <f t="array" ref="R16">SUMPRODUCT(TRANSPOSE(Personas!$R$4:$R$64),Betas!$C16:$BK16)</f>
        <v>-1.2465152472611745</v>
      </c>
      <c r="S16" cm="1">
        <f t="array" ref="S16">SUMPRODUCT(TRANSPOSE(Personas!$S$4:$S$64),Betas!$C16:$BK16)</f>
        <v>2.6236108576703794</v>
      </c>
      <c r="T16" cm="1">
        <f t="array" ref="T16">SUMPRODUCT(TRANSPOSE(Personas!$T$4:$T$64),Betas!$C16:$BK16)</f>
        <v>3.1534698880939094</v>
      </c>
      <c r="U16" cm="1">
        <f t="array" ref="U16">SUMPRODUCT(TRANSPOSE(Personas!$U$4:$U$64),Betas!$C16:$BK16)</f>
        <v>2.5395180771627484</v>
      </c>
      <c r="V16" cm="1">
        <f t="array" ref="V16">SUMPRODUCT(TRANSPOSE(Personas!$V$4:$V$64),Betas!$C16:$BK16)</f>
        <v>3.7052079440945143</v>
      </c>
      <c r="W16" cm="1">
        <f t="array" ref="W16">SUMPRODUCT(TRANSPOSE(Personas!$W$4:$W$64),Betas!$C16:$BK16)</f>
        <v>2.8666484791185209</v>
      </c>
      <c r="X16" cm="1">
        <f t="array" ref="X16">SUMPRODUCT(TRANSPOSE(Personas!$X$4:$X$64),Betas!$C16:$BK16)</f>
        <v>3.3965075095420509</v>
      </c>
      <c r="Y16" cm="1">
        <f t="array" ref="Y16">SUMPRODUCT(TRANSPOSE(Personas!$Y$4:$Y$64),Betas!$C16:$BK16)</f>
        <v>2.7825556986108908</v>
      </c>
      <c r="Z16" cm="1">
        <f t="array" ref="Z16">SUMPRODUCT(TRANSPOSE(Personas!$Z$4:$Z$64),Betas!$C16:$BK16)</f>
        <v>3.9482455655426563</v>
      </c>
      <c r="AA16" cm="1">
        <f t="array" ref="AA16">SUMPRODUCT(TRANSPOSE(Personas!$AA$4:$AA$64),Betas!$C16:$BK16)</f>
        <v>2.040870435249885</v>
      </c>
      <c r="AB16" cm="1">
        <f t="array" ref="AB16">SUMPRODUCT(TRANSPOSE(Personas!$AB$4:$AB$64),Betas!$C16:$BK16)</f>
        <v>2.570729465673415</v>
      </c>
      <c r="AC16" cm="1">
        <f t="array" ref="AC16">SUMPRODUCT(TRANSPOSE(Personas!$AC$4:$AC$64),Betas!$C16:$BK16)</f>
        <v>1.9567776547422537</v>
      </c>
      <c r="AD16" cm="1">
        <f t="array" ref="AD16">SUMPRODUCT(TRANSPOSE(Personas!$AD$4:$AD$64),Betas!$C16:$BK16)</f>
        <v>3.1224675216740199</v>
      </c>
      <c r="AE16" cm="1">
        <f t="array" ref="AE16">SUMPRODUCT(TRANSPOSE(Personas!$AE$4:$AE$64),Betas!$C16:$BK16)</f>
        <v>2.2839080566980252</v>
      </c>
      <c r="AF16" cm="1">
        <f t="array" ref="AF16">SUMPRODUCT(TRANSPOSE(Personas!$AF$4:$AF$64),Betas!$C16:$BK16)</f>
        <v>2.8137670871215552</v>
      </c>
      <c r="AG16" cm="1">
        <f t="array" ref="AG16">SUMPRODUCT(TRANSPOSE(Personas!$AG$4:$AG$64),Betas!$C16:$BK16)</f>
        <v>2.1998152761903942</v>
      </c>
      <c r="AH16" cm="1">
        <f t="array" ref="AH16">SUMPRODUCT(TRANSPOSE(Personas!$AH$4:$AH$64),Betas!$C16:$BK16)</f>
        <v>3.3655051431221601</v>
      </c>
    </row>
    <row r="18" spans="2:34" x14ac:dyDescent="0.2">
      <c r="B18" s="1" t="s">
        <v>6</v>
      </c>
    </row>
    <row r="19" spans="2:34" x14ac:dyDescent="0.2">
      <c r="C19" t="s">
        <v>2</v>
      </c>
      <c r="D19" t="s">
        <v>3</v>
      </c>
      <c r="E19" t="s">
        <v>4</v>
      </c>
      <c r="F19" t="s">
        <v>94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P19" t="s">
        <v>200</v>
      </c>
      <c r="Q19" t="s">
        <v>201</v>
      </c>
      <c r="R19" t="s">
        <v>202</v>
      </c>
      <c r="S19" t="s">
        <v>203</v>
      </c>
      <c r="T19" t="s">
        <v>204</v>
      </c>
      <c r="U19" t="s">
        <v>205</v>
      </c>
      <c r="V19" t="s">
        <v>206</v>
      </c>
      <c r="W19" t="s">
        <v>207</v>
      </c>
      <c r="X19" t="s">
        <v>208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 t="s">
        <v>214</v>
      </c>
      <c r="AE19" t="s">
        <v>215</v>
      </c>
      <c r="AF19" t="s">
        <v>216</v>
      </c>
      <c r="AG19" t="s">
        <v>217</v>
      </c>
      <c r="AH19" t="s">
        <v>218</v>
      </c>
    </row>
    <row r="20" spans="2:34" x14ac:dyDescent="0.2">
      <c r="B20" t="s">
        <v>82</v>
      </c>
      <c r="C20">
        <f>EXP(SUMPRODUCT(Organizations!$C$4:$C$16,Compute!C$4:C$16))</f>
        <v>9216.8353292040883</v>
      </c>
      <c r="D20">
        <f>EXP(SUMPRODUCT(Organizations!$C$4:$C$16,Compute!D$4:D$16))</f>
        <v>1440.9813094303433</v>
      </c>
      <c r="E20">
        <f>EXP(SUMPRODUCT(Organizations!$C$4:$C$16,Compute!E$4:E$16))</f>
        <v>9308.363877697775</v>
      </c>
      <c r="F20">
        <f>EXP(SUMPRODUCT(Organizations!$C$4:$C$16,Compute!F$4:F$16))</f>
        <v>156.9790494094176</v>
      </c>
      <c r="G20">
        <f>EXP(SUMPRODUCT(Organizations!$C$4:$C$16,Compute!G$4:G$16))</f>
        <v>6427.7416102895177</v>
      </c>
      <c r="H20">
        <f>EXP(SUMPRODUCT(Organizations!$C$4:$C$16,Compute!H$4:H$16))</f>
        <v>1004.927959700755</v>
      </c>
      <c r="I20">
        <f>EXP(SUMPRODUCT(Organizations!$C$4:$C$16,Compute!I$4:I$16))</f>
        <v>6491.5728320341595</v>
      </c>
      <c r="J20">
        <f>EXP(SUMPRODUCT(Organizations!$C$4:$C$16,Compute!J$4:J$16))</f>
        <v>109.47583761591852</v>
      </c>
      <c r="K20">
        <f>EXP(SUMPRODUCT(Organizations!$C$4:$C$16,Compute!K$4:K$16))</f>
        <v>38328.558243614978</v>
      </c>
      <c r="L20">
        <f>EXP(SUMPRODUCT(Organizations!$C$4:$C$16,Compute!L$4:L$16))</f>
        <v>5992.3752648004511</v>
      </c>
      <c r="M20">
        <f>EXP(SUMPRODUCT(Organizations!$C$4:$C$16,Compute!M$4:M$16))</f>
        <v>38709.183173603553</v>
      </c>
      <c r="N20">
        <f>EXP(SUMPRODUCT(Organizations!$C$4:$C$16,Compute!N$4:N$16))</f>
        <v>652.80331300393925</v>
      </c>
      <c r="O20">
        <f>EXP(SUMPRODUCT(Organizations!$C$4:$C$16,Compute!O$4:O$16))</f>
        <v>26730.00654620185</v>
      </c>
      <c r="P20">
        <f>EXP(SUMPRODUCT(Organizations!$C$4:$C$16,Compute!P$4:P$16))</f>
        <v>4179.0309209477582</v>
      </c>
      <c r="Q20">
        <f>EXP(SUMPRODUCT(Organizations!$C$4:$C$16,Compute!Q$4:Q$16))</f>
        <v>26995.451095552598</v>
      </c>
      <c r="R20">
        <f>EXP(SUMPRODUCT(Organizations!$C$4:$C$16,Compute!R$4:R$16))</f>
        <v>455.25941046541652</v>
      </c>
      <c r="S20">
        <f>EXP(SUMPRODUCT(Organizations!$C$4:$C$16,Compute!S$4:S$16))</f>
        <v>18.442336009430534</v>
      </c>
      <c r="T20">
        <f>EXP(SUMPRODUCT(Organizations!$C$4:$C$16,Compute!T$4:T$16))</f>
        <v>2.8833173798406655</v>
      </c>
      <c r="U20">
        <f>EXP(SUMPRODUCT(Organizations!$C$4:$C$16,Compute!U$4:U$16))</f>
        <v>18.625479158405696</v>
      </c>
      <c r="V20">
        <f>EXP(SUMPRODUCT(Organizations!$C$4:$C$16,Compute!V$4:V$16))</f>
        <v>0.31410568511257952</v>
      </c>
      <c r="W20">
        <f>EXP(SUMPRODUCT(Organizations!$C$4:$C$16,Compute!W$4:W$16))</f>
        <v>12.861526361781499</v>
      </c>
      <c r="X20">
        <f>EXP(SUMPRODUCT(Organizations!$C$4:$C$16,Compute!X$4:X$16))</f>
        <v>2.0108007180457261</v>
      </c>
      <c r="Y20">
        <f>EXP(SUMPRODUCT(Organizations!$C$4:$C$16,Compute!Y$4:Y$16))</f>
        <v>12.989248817186239</v>
      </c>
      <c r="Z20">
        <f>EXP(SUMPRODUCT(Organizations!$C$4:$C$16,Compute!Z$4:Z$16))</f>
        <v>0.21905460064251503</v>
      </c>
      <c r="AA20">
        <f>EXP(SUMPRODUCT(Organizations!$C$4:$C$16,Compute!AA$4:AA$16))</f>
        <v>76.693151677129805</v>
      </c>
      <c r="AB20">
        <f>EXP(SUMPRODUCT(Organizations!$C$4:$C$16,Compute!AB$4:AB$16))</f>
        <v>11.990384354365354</v>
      </c>
      <c r="AC20">
        <f>EXP(SUMPRODUCT(Organizations!$C$4:$C$16,Compute!AC$4:AC$16))</f>
        <v>77.454759387552045</v>
      </c>
      <c r="AD20">
        <f>EXP(SUMPRODUCT(Organizations!$C$4:$C$16,Compute!AD$4:AD$16))</f>
        <v>1.3062203691912715</v>
      </c>
      <c r="AE20">
        <f>EXP(SUMPRODUCT(Organizations!$C$4:$C$16,Compute!AE$4:AE$16))</f>
        <v>53.485143723610612</v>
      </c>
      <c r="AF20">
        <f>EXP(SUMPRODUCT(Organizations!$C$4:$C$16,Compute!AF$4:AF$16))</f>
        <v>8.3619908227842892</v>
      </c>
      <c r="AG20">
        <f>EXP(SUMPRODUCT(Organizations!$C$4:$C$16,Compute!AG$4:AG$16))</f>
        <v>54.016282384131856</v>
      </c>
      <c r="AH20">
        <f>EXP(SUMPRODUCT(Organizations!$C$4:$C$16,Compute!AH$4:AH$16))</f>
        <v>0.91094684014317784</v>
      </c>
    </row>
    <row r="21" spans="2:34" x14ac:dyDescent="0.2">
      <c r="B21" t="s">
        <v>83</v>
      </c>
      <c r="C21">
        <f>EXP(SUMPRODUCT(Organizations!$D$4:$D$16,Compute!C$4:C$16))</f>
        <v>2651.530935025618</v>
      </c>
      <c r="D21">
        <f>EXP(SUMPRODUCT(Organizations!$D$4:$D$16,Compute!D$4:D$16))</f>
        <v>597.24126579820972</v>
      </c>
      <c r="E21">
        <f>EXP(SUMPRODUCT(Organizations!$D$4:$D$16,Compute!E$4:E$16))</f>
        <v>2533.0069515393811</v>
      </c>
      <c r="F21">
        <f>EXP(SUMPRODUCT(Organizations!$D$4:$D$16,Compute!F$4:F$16))</f>
        <v>95.383492724121936</v>
      </c>
      <c r="G21">
        <f>EXP(SUMPRODUCT(Organizations!$D$4:$D$16,Compute!G$4:G$16))</f>
        <v>1324.974428184996</v>
      </c>
      <c r="H21">
        <f>EXP(SUMPRODUCT(Organizations!$D$4:$D$16,Compute!H$4:H$16))</f>
        <v>298.44245608691017</v>
      </c>
      <c r="I21">
        <f>EXP(SUMPRODUCT(Organizations!$D$4:$D$16,Compute!I$4:I$16))</f>
        <v>1265.7477960641213</v>
      </c>
      <c r="J21">
        <f>EXP(SUMPRODUCT(Organizations!$D$4:$D$16,Compute!J$4:J$16))</f>
        <v>47.663290313152679</v>
      </c>
      <c r="K21">
        <f>EXP(SUMPRODUCT(Organizations!$D$4:$D$16,Compute!K$4:K$16))</f>
        <v>13119.198943755884</v>
      </c>
      <c r="L21">
        <f>EXP(SUMPRODUCT(Organizations!$D$4:$D$16,Compute!L$4:L$16))</f>
        <v>2955.0200150131777</v>
      </c>
      <c r="M21">
        <f>EXP(SUMPRODUCT(Organizations!$D$4:$D$16,Compute!M$4:M$16))</f>
        <v>12532.768026272624</v>
      </c>
      <c r="N21">
        <f>EXP(SUMPRODUCT(Organizations!$D$4:$D$16,Compute!N$4:N$16))</f>
        <v>471.93679714167041</v>
      </c>
      <c r="O21">
        <f>EXP(SUMPRODUCT(Organizations!$D$4:$D$16,Compute!O$4:O$16))</f>
        <v>6555.6855811603964</v>
      </c>
      <c r="P21">
        <f>EXP(SUMPRODUCT(Organizations!$D$4:$D$16,Compute!P$4:P$16))</f>
        <v>1476.6284273539804</v>
      </c>
      <c r="Q21">
        <f>EXP(SUMPRODUCT(Organizations!$D$4:$D$16,Compute!Q$4:Q$16))</f>
        <v>6262.6450741466979</v>
      </c>
      <c r="R21">
        <f>EXP(SUMPRODUCT(Organizations!$D$4:$D$16,Compute!R$4:R$16))</f>
        <v>235.82760422374722</v>
      </c>
      <c r="S21">
        <f>EXP(SUMPRODUCT(Organizations!$D$4:$D$16,Compute!S$4:S$16))</f>
        <v>4.5590712435845653</v>
      </c>
      <c r="T21">
        <f>EXP(SUMPRODUCT(Organizations!$D$4:$D$16,Compute!T$4:T$16))</f>
        <v>1.0269031541042002</v>
      </c>
      <c r="U21">
        <f>EXP(SUMPRODUCT(Organizations!$D$4:$D$16,Compute!U$4:U$16))</f>
        <v>4.3552798121329239</v>
      </c>
      <c r="V21">
        <f>EXP(SUMPRODUCT(Organizations!$D$4:$D$16,Compute!V$4:V$16))</f>
        <v>0.16400341894823137</v>
      </c>
      <c r="W21">
        <f>EXP(SUMPRODUCT(Organizations!$D$4:$D$16,Compute!W$4:W$16))</f>
        <v>2.2781755001341359</v>
      </c>
      <c r="X21">
        <f>EXP(SUMPRODUCT(Organizations!$D$4:$D$16,Compute!X$4:X$16))</f>
        <v>0.51314521789557632</v>
      </c>
      <c r="Y21">
        <f>EXP(SUMPRODUCT(Organizations!$D$4:$D$16,Compute!Y$4:Y$16))</f>
        <v>2.176340582128915</v>
      </c>
      <c r="Z21">
        <f>EXP(SUMPRODUCT(Organizations!$D$4:$D$16,Compute!Z$4:Z$16))</f>
        <v>8.1952781832891508E-2</v>
      </c>
      <c r="AA21">
        <f>EXP(SUMPRODUCT(Organizations!$D$4:$D$16,Compute!AA$4:AA$16))</f>
        <v>22.557293921507551</v>
      </c>
      <c r="AB21">
        <f>EXP(SUMPRODUCT(Organizations!$D$4:$D$16,Compute!AB$4:AB$16))</f>
        <v>5.080893681722511</v>
      </c>
      <c r="AC21">
        <f>EXP(SUMPRODUCT(Organizations!$D$4:$D$16,Compute!AC$4:AC$16))</f>
        <v>21.548978198341729</v>
      </c>
      <c r="AD21">
        <f>EXP(SUMPRODUCT(Organizations!$D$4:$D$16,Compute!AD$4:AD$16))</f>
        <v>0.81145328240992509</v>
      </c>
      <c r="AE21">
        <f>EXP(SUMPRODUCT(Organizations!$D$4:$D$16,Compute!AE$4:AE$16))</f>
        <v>11.271917374315526</v>
      </c>
      <c r="AF21">
        <f>EXP(SUMPRODUCT(Organizations!$D$4:$D$16,Compute!AF$4:AF$16))</f>
        <v>2.5389310423202742</v>
      </c>
      <c r="AG21">
        <f>EXP(SUMPRODUCT(Organizations!$D$4:$D$16,Compute!AG$4:AG$16))</f>
        <v>10.76806032664406</v>
      </c>
      <c r="AH21">
        <f>EXP(SUMPRODUCT(Organizations!$D$4:$D$16,Compute!AH$4:AH$16))</f>
        <v>0.40548455786714804</v>
      </c>
    </row>
    <row r="22" spans="2:34" x14ac:dyDescent="0.2">
      <c r="B22" t="s">
        <v>84</v>
      </c>
      <c r="C22">
        <f>EXP(SUMPRODUCT(Organizations!$E$4:$E$16,Compute!C$4:C$16))</f>
        <v>46436.258718671153</v>
      </c>
      <c r="D22">
        <f>EXP(SUMPRODUCT(Organizations!$E$4:$E$16,Compute!D$4:D$16))</f>
        <v>5497.026611121225</v>
      </c>
      <c r="E22">
        <f>EXP(SUMPRODUCT(Organizations!$E$4:$E$16,Compute!E$4:E$16))</f>
        <v>46199.322804446434</v>
      </c>
      <c r="F22">
        <f>EXP(SUMPRODUCT(Organizations!$E$4:$E$16,Compute!F$4:F$16))</f>
        <v>422.50413869562362</v>
      </c>
      <c r="G22">
        <f>EXP(SUMPRODUCT(Organizations!$E$4:$E$16,Compute!G$4:G$16))</f>
        <v>22612.712646307264</v>
      </c>
      <c r="H22">
        <f>EXP(SUMPRODUCT(Organizations!$E$4:$E$16,Compute!H$4:H$16))</f>
        <v>2676.8453487922507</v>
      </c>
      <c r="I22">
        <f>EXP(SUMPRODUCT(Organizations!$E$4:$E$16,Compute!I$4:I$16))</f>
        <v>22497.333761535061</v>
      </c>
      <c r="J22">
        <f>EXP(SUMPRODUCT(Organizations!$E$4:$E$16,Compute!J$4:J$16))</f>
        <v>205.74363533637145</v>
      </c>
      <c r="K22">
        <f>EXP(SUMPRODUCT(Organizations!$E$4:$E$16,Compute!K$4:K$16))</f>
        <v>109549.57510557662</v>
      </c>
      <c r="L22">
        <f>EXP(SUMPRODUCT(Organizations!$E$4:$E$16,Compute!L$4:L$16))</f>
        <v>12968.248222595197</v>
      </c>
      <c r="M22">
        <f>EXP(SUMPRODUCT(Organizations!$E$4:$E$16,Compute!M$4:M$16))</f>
        <v>108990.61042050555</v>
      </c>
      <c r="N22">
        <f>EXP(SUMPRODUCT(Organizations!$E$4:$E$16,Compute!N$4:N$16))</f>
        <v>996.74586522713855</v>
      </c>
      <c r="O22">
        <f>EXP(SUMPRODUCT(Organizations!$E$4:$E$16,Compute!O$4:O$16))</f>
        <v>53346.52555442453</v>
      </c>
      <c r="P22">
        <f>EXP(SUMPRODUCT(Organizations!$E$4:$E$16,Compute!P$4:P$16))</f>
        <v>6315.0494608132767</v>
      </c>
      <c r="Q22">
        <f>EXP(SUMPRODUCT(Organizations!$E$4:$E$16,Compute!Q$4:Q$16))</f>
        <v>53074.33076199903</v>
      </c>
      <c r="R22">
        <f>EXP(SUMPRODUCT(Organizations!$E$4:$E$16,Compute!R$4:R$16))</f>
        <v>485.37777275139581</v>
      </c>
      <c r="S22">
        <f>EXP(SUMPRODUCT(Organizations!$E$4:$E$16,Compute!S$4:S$16))</f>
        <v>19.951965976861814</v>
      </c>
      <c r="T22">
        <f>EXP(SUMPRODUCT(Organizations!$E$4:$E$16,Compute!T$4:T$16))</f>
        <v>2.3618717559366131</v>
      </c>
      <c r="U22">
        <f>EXP(SUMPRODUCT(Organizations!$E$4:$E$16,Compute!U$4:U$16))</f>
        <v>19.850163259981709</v>
      </c>
      <c r="V22">
        <f>EXP(SUMPRODUCT(Organizations!$E$4:$E$16,Compute!V$4:V$16))</f>
        <v>0.18153461180861497</v>
      </c>
      <c r="W22">
        <f>EXP(SUMPRODUCT(Organizations!$E$4:$E$16,Compute!W$4:W$16))</f>
        <v>9.7158575176571826</v>
      </c>
      <c r="X22">
        <f>EXP(SUMPRODUCT(Organizations!$E$4:$E$16,Compute!X$4:X$16))</f>
        <v>1.1501427720090907</v>
      </c>
      <c r="Y22">
        <f>EXP(SUMPRODUCT(Organizations!$E$4:$E$16,Compute!Y$4:Y$16))</f>
        <v>9.6662834208857387</v>
      </c>
      <c r="Z22">
        <f>EXP(SUMPRODUCT(Organizations!$E$4:$E$16,Compute!Z$4:Z$16))</f>
        <v>8.8400532804693926E-2</v>
      </c>
      <c r="AA22">
        <f>EXP(SUMPRODUCT(Organizations!$E$4:$E$16,Compute!AA$4:AA$16))</f>
        <v>47.069455111104709</v>
      </c>
      <c r="AB22">
        <f>EXP(SUMPRODUCT(Organizations!$E$4:$E$16,Compute!AB$4:AB$16))</f>
        <v>5.5719830678926616</v>
      </c>
      <c r="AC22">
        <f>EXP(SUMPRODUCT(Organizations!$E$4:$E$16,Compute!AC$4:AC$16))</f>
        <v>46.829288381774191</v>
      </c>
      <c r="AD22">
        <f>EXP(SUMPRODUCT(Organizations!$E$4:$E$16,Compute!AD$4:AD$16))</f>
        <v>0.42826532841659326</v>
      </c>
      <c r="AE22">
        <f>EXP(SUMPRODUCT(Organizations!$E$4:$E$16,Compute!AE$4:AE$16))</f>
        <v>22.921055490150973</v>
      </c>
      <c r="AF22">
        <f>EXP(SUMPRODUCT(Organizations!$E$4:$E$16,Compute!AF$4:AF$16))</f>
        <v>2.7133463259322586</v>
      </c>
      <c r="AG22">
        <f>EXP(SUMPRODUCT(Organizations!$E$4:$E$16,Compute!AG$4:AG$16))</f>
        <v>22.804103319855418</v>
      </c>
      <c r="AH22">
        <f>EXP(SUMPRODUCT(Organizations!$E$4:$E$16,Compute!AH$4:AH$16))</f>
        <v>0.20854911819084529</v>
      </c>
    </row>
    <row r="23" spans="2:34" x14ac:dyDescent="0.2">
      <c r="B23" t="s">
        <v>85</v>
      </c>
      <c r="C23">
        <f>EXP(SUMPRODUCT(Organizations!$F$4:$F$16,Compute!C$4:C$16))</f>
        <v>11267.399673411814</v>
      </c>
      <c r="D23">
        <f>EXP(SUMPRODUCT(Organizations!$F$4:$F$16,Compute!D$4:D$16))</f>
        <v>1890.715928790105</v>
      </c>
      <c r="E23">
        <f>EXP(SUMPRODUCT(Organizations!$F$4:$F$16,Compute!E$4:E$16))</f>
        <v>9422.7996282546992</v>
      </c>
      <c r="F23">
        <f>EXP(SUMPRODUCT(Organizations!$F$4:$F$16,Compute!F$4:F$16))</f>
        <v>185.67166818312026</v>
      </c>
      <c r="G23">
        <f>EXP(SUMPRODUCT(Organizations!$F$4:$F$16,Compute!G$4:G$16))</f>
        <v>5553.2301672635631</v>
      </c>
      <c r="H23">
        <f>EXP(SUMPRODUCT(Organizations!$F$4:$F$16,Compute!H$4:H$16))</f>
        <v>931.85482345667367</v>
      </c>
      <c r="I23">
        <f>EXP(SUMPRODUCT(Organizations!$F$4:$F$16,Compute!I$4:I$16))</f>
        <v>4644.1039345734835</v>
      </c>
      <c r="J23">
        <f>EXP(SUMPRODUCT(Organizations!$F$4:$F$16,Compute!J$4:J$16))</f>
        <v>91.509801626521991</v>
      </c>
      <c r="K23">
        <f>EXP(SUMPRODUCT(Organizations!$F$4:$F$16,Compute!K$4:K$16))</f>
        <v>49542.943534054182</v>
      </c>
      <c r="L23">
        <f>EXP(SUMPRODUCT(Organizations!$F$4:$F$16,Compute!L$4:L$16))</f>
        <v>8313.5093467950828</v>
      </c>
      <c r="M23">
        <f>EXP(SUMPRODUCT(Organizations!$F$4:$F$16,Compute!M$4:M$16))</f>
        <v>41432.206493654201</v>
      </c>
      <c r="N23">
        <f>EXP(SUMPRODUCT(Organizations!$F$4:$F$16,Compute!N$4:N$16))</f>
        <v>816.4014093133319</v>
      </c>
      <c r="O23">
        <f>EXP(SUMPRODUCT(Organizations!$F$4:$F$16,Compute!O$4:O$16))</f>
        <v>24417.645293755388</v>
      </c>
      <c r="P23">
        <f>EXP(SUMPRODUCT(Organizations!$F$4:$F$16,Compute!P$4:P$16))</f>
        <v>4097.3811383820866</v>
      </c>
      <c r="Q23">
        <f>EXP(SUMPRODUCT(Organizations!$F$4:$F$16,Compute!Q$4:Q$16))</f>
        <v>20420.202146533411</v>
      </c>
      <c r="R23">
        <f>EXP(SUMPRODUCT(Organizations!$F$4:$F$16,Compute!R$4:R$16))</f>
        <v>402.37011788031043</v>
      </c>
      <c r="S23">
        <f>EXP(SUMPRODUCT(Organizations!$F$4:$F$16,Compute!S$4:S$16))</f>
        <v>40.136644016447818</v>
      </c>
      <c r="T23">
        <f>EXP(SUMPRODUCT(Organizations!$F$4:$F$16,Compute!T$4:T$16))</f>
        <v>6.7350936657683196</v>
      </c>
      <c r="U23">
        <f>EXP(SUMPRODUCT(Organizations!$F$4:$F$16,Compute!U$4:U$16))</f>
        <v>33.565823994868126</v>
      </c>
      <c r="V23">
        <f>EXP(SUMPRODUCT(Organizations!$F$4:$F$16,Compute!V$4:V$16))</f>
        <v>0.66139818110750948</v>
      </c>
      <c r="W23">
        <f>EXP(SUMPRODUCT(Organizations!$F$4:$F$16,Compute!W$4:W$16))</f>
        <v>19.781673573789632</v>
      </c>
      <c r="X23">
        <f>EXP(SUMPRODUCT(Organizations!$F$4:$F$16,Compute!X$4:X$16))</f>
        <v>3.319446048616558</v>
      </c>
      <c r="Y23">
        <f>EXP(SUMPRODUCT(Organizations!$F$4:$F$16,Compute!Y$4:Y$16))</f>
        <v>16.543191135503449</v>
      </c>
      <c r="Z23">
        <f>EXP(SUMPRODUCT(Organizations!$F$4:$F$16,Compute!Z$4:Z$16))</f>
        <v>0.32597550795740077</v>
      </c>
      <c r="AA23">
        <f>EXP(SUMPRODUCT(Organizations!$F$4:$F$16,Compute!AA$4:AA$16))</f>
        <v>176.48149047607092</v>
      </c>
      <c r="AB23">
        <f>EXP(SUMPRODUCT(Organizations!$F$4:$F$16,Compute!AB$4:AB$16))</f>
        <v>29.614318729379715</v>
      </c>
      <c r="AC23">
        <f>EXP(SUMPRODUCT(Organizations!$F$4:$F$16,Compute!AC$4:AC$16))</f>
        <v>147.58948568904438</v>
      </c>
      <c r="AD23">
        <f>EXP(SUMPRODUCT(Organizations!$F$4:$F$16,Compute!AD$4:AD$16))</f>
        <v>2.9081787892426259</v>
      </c>
      <c r="AE23">
        <f>EXP(SUMPRODUCT(Organizations!$F$4:$F$16,Compute!AE$4:AE$16))</f>
        <v>86.980347310125424</v>
      </c>
      <c r="AF23">
        <f>EXP(SUMPRODUCT(Organizations!$F$4:$F$16,Compute!AF$4:AF$16))</f>
        <v>14.595659417231976</v>
      </c>
      <c r="AG23">
        <f>EXP(SUMPRODUCT(Organizations!$F$4:$F$16,Compute!AG$4:AG$16))</f>
        <v>72.740686232454919</v>
      </c>
      <c r="AH23">
        <f>EXP(SUMPRODUCT(Organizations!$F$4:$F$16,Compute!AH$4:AH$16))</f>
        <v>1.4333197234786592</v>
      </c>
    </row>
    <row r="24" spans="2:34" x14ac:dyDescent="0.2">
      <c r="B24" t="s">
        <v>86</v>
      </c>
      <c r="C24">
        <f>EXP(SUMPRODUCT(Organizations!$G$4:$G$16,Compute!C$4:C$16))</f>
        <v>9178.879050932268</v>
      </c>
      <c r="D24">
        <f>EXP(SUMPRODUCT(Organizations!$G$4:$G$16,Compute!D$4:D$16))</f>
        <v>1240.1830693058041</v>
      </c>
      <c r="E24">
        <f>EXP(SUMPRODUCT(Organizations!$G$4:$G$16,Compute!E$4:E$16))</f>
        <v>9029.2914137610624</v>
      </c>
      <c r="F24">
        <f>EXP(SUMPRODUCT(Organizations!$G$4:$G$16,Compute!F$4:F$16))</f>
        <v>110.45495468127667</v>
      </c>
      <c r="G24">
        <f>EXP(SUMPRODUCT(Organizations!$G$4:$G$16,Compute!G$4:G$16))</f>
        <v>6270.7531017559841</v>
      </c>
      <c r="H24">
        <f>EXP(SUMPRODUCT(Organizations!$G$4:$G$16,Compute!H$4:H$16))</f>
        <v>847.25834009162122</v>
      </c>
      <c r="I24">
        <f>EXP(SUMPRODUCT(Organizations!$G$4:$G$16,Compute!I$4:I$16))</f>
        <v>6168.559017427091</v>
      </c>
      <c r="J24">
        <f>EXP(SUMPRODUCT(Organizations!$G$4:$G$16,Compute!J$4:J$16))</f>
        <v>75.459731610864154</v>
      </c>
      <c r="K24">
        <f>EXP(SUMPRODUCT(Organizations!$G$4:$G$16,Compute!K$4:K$16))</f>
        <v>50459.999608828257</v>
      </c>
      <c r="L24">
        <f>EXP(SUMPRODUCT(Organizations!$G$4:$G$16,Compute!L$4:L$16))</f>
        <v>6817.7864469943424</v>
      </c>
      <c r="M24">
        <f>EXP(SUMPRODUCT(Organizations!$G$4:$G$16,Compute!M$4:M$16))</f>
        <v>49637.65604473291</v>
      </c>
      <c r="N24">
        <f>EXP(SUMPRODUCT(Organizations!$G$4:$G$16,Compute!N$4:N$16))</f>
        <v>607.21542784075325</v>
      </c>
      <c r="O24">
        <f>EXP(SUMPRODUCT(Organizations!$G$4:$G$16,Compute!O$4:O$16))</f>
        <v>34472.858538159751</v>
      </c>
      <c r="P24">
        <f>EXP(SUMPRODUCT(Organizations!$G$4:$G$16,Compute!P$4:P$16))</f>
        <v>4657.7207600591973</v>
      </c>
      <c r="Q24">
        <f>EXP(SUMPRODUCT(Organizations!$G$4:$G$16,Compute!Q$4:Q$16))</f>
        <v>33911.056445916547</v>
      </c>
      <c r="R24">
        <f>EXP(SUMPRODUCT(Organizations!$G$4:$G$16,Compute!R$4:R$16))</f>
        <v>414.83257448302021</v>
      </c>
      <c r="S24">
        <f>EXP(SUMPRODUCT(Organizations!$G$4:$G$16,Compute!S$4:S$16))</f>
        <v>22.175953916969874</v>
      </c>
      <c r="T24">
        <f>EXP(SUMPRODUCT(Organizations!$G$4:$G$16,Compute!T$4:T$16))</f>
        <v>2.9962528584292061</v>
      </c>
      <c r="U24">
        <f>EXP(SUMPRODUCT(Organizations!$G$4:$G$16,Compute!U$4:U$16))</f>
        <v>21.814553736179782</v>
      </c>
      <c r="V24">
        <f>EXP(SUMPRODUCT(Organizations!$G$4:$G$16,Compute!V$4:V$16))</f>
        <v>0.2668565487486409</v>
      </c>
      <c r="W24">
        <f>EXP(SUMPRODUCT(Organizations!$G$4:$G$16,Compute!W$4:W$16))</f>
        <v>15.149990651103826</v>
      </c>
      <c r="X24">
        <f>EXP(SUMPRODUCT(Organizations!$G$4:$G$16,Compute!X$4:X$16))</f>
        <v>2.0469560391180734</v>
      </c>
      <c r="Y24">
        <f>EXP(SUMPRODUCT(Organizations!$G$4:$G$16,Compute!Y$4:Y$16))</f>
        <v>14.903092169046316</v>
      </c>
      <c r="Z24">
        <f>EXP(SUMPRODUCT(Organizations!$G$4:$G$16,Compute!Z$4:Z$16))</f>
        <v>0.1823089204579372</v>
      </c>
      <c r="AA24">
        <f>EXP(SUMPRODUCT(Organizations!$G$4:$G$16,Compute!AA$4:AA$16))</f>
        <v>121.91016133522774</v>
      </c>
      <c r="AB24">
        <f>EXP(SUMPRODUCT(Organizations!$G$4:$G$16,Compute!AB$4:AB$16))</f>
        <v>16.471610228803765</v>
      </c>
      <c r="AC24">
        <f>EXP(SUMPRODUCT(Organizations!$G$4:$G$16,Compute!AC$4:AC$16))</f>
        <v>119.92339880353865</v>
      </c>
      <c r="AD24">
        <f>EXP(SUMPRODUCT(Organizations!$G$4:$G$16,Compute!AD$4:AD$16))</f>
        <v>1.4670180607840175</v>
      </c>
      <c r="AE24">
        <f>EXP(SUMPRODUCT(Organizations!$G$4:$G$16,Compute!AE$4:AE$16))</f>
        <v>83.28560797963749</v>
      </c>
      <c r="AF24">
        <f>EXP(SUMPRODUCT(Organizations!$G$4:$G$16,Compute!AF$4:AF$16))</f>
        <v>11.252942800536854</v>
      </c>
      <c r="AG24">
        <f>EXP(SUMPRODUCT(Organizations!$G$4:$G$16,Compute!AG$4:AG$16))</f>
        <v>81.928307459725247</v>
      </c>
      <c r="AH24">
        <f>EXP(SUMPRODUCT(Organizations!$G$4:$G$16,Compute!AH$4:AH$16))</f>
        <v>1.0022256534755276</v>
      </c>
    </row>
    <row r="25" spans="2:34" x14ac:dyDescent="0.2">
      <c r="B25" t="s">
        <v>87</v>
      </c>
      <c r="C25">
        <f>EXP(SUMPRODUCT(Organizations!$H$4:$H$16,Compute!C$4:C$16))</f>
        <v>2640.6115421514432</v>
      </c>
      <c r="D25">
        <f>EXP(SUMPRODUCT(Organizations!$H$4:$H$16,Compute!D$4:D$16))</f>
        <v>514.01673379547196</v>
      </c>
      <c r="E25">
        <f>EXP(SUMPRODUCT(Organizations!$H$4:$H$16,Compute!E$4:E$16))</f>
        <v>2457.0653037457678</v>
      </c>
      <c r="F25">
        <f>EXP(SUMPRODUCT(Organizations!$H$4:$H$16,Compute!F$4:F$16))</f>
        <v>67.114557043257989</v>
      </c>
      <c r="G25">
        <f>EXP(SUMPRODUCT(Organizations!$H$4:$H$16,Compute!G$4:G$16))</f>
        <v>1292.6137995323368</v>
      </c>
      <c r="H25">
        <f>EXP(SUMPRODUCT(Organizations!$H$4:$H$16,Compute!H$4:H$16))</f>
        <v>251.61789710016376</v>
      </c>
      <c r="I25">
        <f>EXP(SUMPRODUCT(Organizations!$H$4:$H$16,Compute!I$4:I$16))</f>
        <v>1202.7655212724749</v>
      </c>
      <c r="J25">
        <f>EXP(SUMPRODUCT(Organizations!$H$4:$H$16,Compute!J$4:J$16))</f>
        <v>32.853451255057792</v>
      </c>
      <c r="K25">
        <f>EXP(SUMPRODUCT(Organizations!$H$4:$H$16,Compute!K$4:K$16))</f>
        <v>17271.580354326041</v>
      </c>
      <c r="L25">
        <f>EXP(SUMPRODUCT(Organizations!$H$4:$H$16,Compute!L$4:L$16))</f>
        <v>3362.0550313824078</v>
      </c>
      <c r="M25">
        <f>EXP(SUMPRODUCT(Organizations!$H$4:$H$16,Compute!M$4:M$16))</f>
        <v>16071.050266975546</v>
      </c>
      <c r="N25">
        <f>EXP(SUMPRODUCT(Organizations!$H$4:$H$16,Compute!N$4:N$16))</f>
        <v>438.97954940134457</v>
      </c>
      <c r="O25">
        <f>EXP(SUMPRODUCT(Organizations!$H$4:$H$16,Compute!O$4:O$16))</f>
        <v>8454.6639099910008</v>
      </c>
      <c r="P25">
        <f>EXP(SUMPRODUCT(Organizations!$H$4:$H$16,Compute!P$4:P$16))</f>
        <v>1645.7697995257747</v>
      </c>
      <c r="Q25">
        <f>EXP(SUMPRODUCT(Organizations!$H$4:$H$16,Compute!Q$4:Q$16))</f>
        <v>7866.98877001235</v>
      </c>
      <c r="R25">
        <f>EXP(SUMPRODUCT(Organizations!$H$4:$H$16,Compute!R$4:R$16))</f>
        <v>214.88621639756602</v>
      </c>
      <c r="S25">
        <f>EXP(SUMPRODUCT(Organizations!$H$4:$H$16,Compute!S$4:S$16))</f>
        <v>5.482047054679799</v>
      </c>
      <c r="T25">
        <f>EXP(SUMPRODUCT(Organizations!$H$4:$H$16,Compute!T$4:T$16))</f>
        <v>1.0671255035353435</v>
      </c>
      <c r="U25">
        <f>EXP(SUMPRODUCT(Organizations!$H$4:$H$16,Compute!U$4:U$16))</f>
        <v>5.1009955067381565</v>
      </c>
      <c r="V25">
        <f>EXP(SUMPRODUCT(Organizations!$H$4:$H$16,Compute!V$4:V$16))</f>
        <v>0.13933331498860457</v>
      </c>
      <c r="W25">
        <f>EXP(SUMPRODUCT(Organizations!$H$4:$H$16,Compute!W$4:W$16))</f>
        <v>2.6835335525312587</v>
      </c>
      <c r="X25">
        <f>EXP(SUMPRODUCT(Organizations!$H$4:$H$16,Compute!X$4:X$16))</f>
        <v>0.52237185579323209</v>
      </c>
      <c r="Y25">
        <f>EXP(SUMPRODUCT(Organizations!$H$4:$H$16,Compute!Y$4:Y$16))</f>
        <v>2.4970038485819925</v>
      </c>
      <c r="Z25">
        <f>EXP(SUMPRODUCT(Organizations!$H$4:$H$16,Compute!Z$4:Z$16))</f>
        <v>6.8205475441539501E-2</v>
      </c>
      <c r="AA25">
        <f>EXP(SUMPRODUCT(Organizations!$H$4:$H$16,Compute!AA$4:AA$16))</f>
        <v>35.856700124076248</v>
      </c>
      <c r="AB25">
        <f>EXP(SUMPRODUCT(Organizations!$H$4:$H$16,Compute!AB$4:AB$16))</f>
        <v>6.9798013029378509</v>
      </c>
      <c r="AC25">
        <f>EXP(SUMPRODUCT(Organizations!$H$4:$H$16,Compute!AC$4:AC$16))</f>
        <v>33.364337152712309</v>
      </c>
      <c r="AD25">
        <f>EXP(SUMPRODUCT(Organizations!$H$4:$H$16,Compute!AD$4:AD$16))</f>
        <v>0.91134440164553876</v>
      </c>
      <c r="AE25">
        <f>EXP(SUMPRODUCT(Organizations!$H$4:$H$16,Compute!AE$4:AE$16))</f>
        <v>17.552322500382225</v>
      </c>
      <c r="AF25">
        <f>EXP(SUMPRODUCT(Organizations!$H$4:$H$16,Compute!AF$4:AF$16))</f>
        <v>3.4167037968865359</v>
      </c>
      <c r="AG25">
        <f>EXP(SUMPRODUCT(Organizations!$H$4:$H$16,Compute!AG$4:AG$16))</f>
        <v>16.332278310314205</v>
      </c>
      <c r="AH25">
        <f>EXP(SUMPRODUCT(Organizations!$H$4:$H$16,Compute!AH$4:AH$16))</f>
        <v>0.44611497408428813</v>
      </c>
    </row>
    <row r="26" spans="2:34" x14ac:dyDescent="0.2">
      <c r="B26" t="s">
        <v>88</v>
      </c>
      <c r="C26">
        <f>EXP(SUMPRODUCT(Organizations!$I$4:$I$16,Compute!C$4:C$16))</f>
        <v>46245.027401752282</v>
      </c>
      <c r="D26">
        <f>EXP(SUMPRODUCT(Organizations!$I$4:$I$16,Compute!D$4:D$16))</f>
        <v>4731.0255101997573</v>
      </c>
      <c r="E26">
        <f>EXP(SUMPRODUCT(Organizations!$I$4:$I$16,Compute!E$4:E$16))</f>
        <v>44814.228816217728</v>
      </c>
      <c r="F26">
        <f>EXP(SUMPRODUCT(Organizations!$I$4:$I$16,Compute!F$4:F$16))</f>
        <v>297.28601152732693</v>
      </c>
      <c r="G26">
        <f>EXP(SUMPRODUCT(Organizations!$I$4:$I$16,Compute!G$4:G$16))</f>
        <v>22060.429084292511</v>
      </c>
      <c r="H26">
        <f>EXP(SUMPRODUCT(Organizations!$I$4:$I$16,Compute!H$4:H$16))</f>
        <v>2256.8578424020093</v>
      </c>
      <c r="I26">
        <f>EXP(SUMPRODUCT(Organizations!$I$4:$I$16,Compute!I$4:I$16))</f>
        <v>21377.890171386709</v>
      </c>
      <c r="J26">
        <f>EXP(SUMPRODUCT(Organizations!$I$4:$I$16,Compute!J$4:J$16))</f>
        <v>141.8153981848923</v>
      </c>
      <c r="K26">
        <f>EXP(SUMPRODUCT(Organizations!$I$4:$I$16,Compute!K$4:K$16))</f>
        <v>144223.30946652725</v>
      </c>
      <c r="L26">
        <f>EXP(SUMPRODUCT(Organizations!$I$4:$I$16,Compute!L$4:L$16))</f>
        <v>14754.541073657587</v>
      </c>
      <c r="M26">
        <f>EXP(SUMPRODUCT(Organizations!$I$4:$I$16,Compute!M$4:M$16))</f>
        <v>139761.11063608632</v>
      </c>
      <c r="N26">
        <f>EXP(SUMPRODUCT(Organizations!$I$4:$I$16,Compute!N$4:N$16))</f>
        <v>927.13908607070198</v>
      </c>
      <c r="O26">
        <f>EXP(SUMPRODUCT(Organizations!$I$4:$I$16,Compute!O$4:O$16))</f>
        <v>68799.355726357331</v>
      </c>
      <c r="P26">
        <f>EXP(SUMPRODUCT(Organizations!$I$4:$I$16,Compute!P$4:P$16))</f>
        <v>7038.4109452245757</v>
      </c>
      <c r="Q26">
        <f>EXP(SUMPRODUCT(Organizations!$I$4:$I$16,Compute!Q$4:Q$16))</f>
        <v>66670.737226387952</v>
      </c>
      <c r="R26">
        <f>EXP(SUMPRODUCT(Organizations!$I$4:$I$16,Compute!R$4:R$16))</f>
        <v>442.27643940726693</v>
      </c>
      <c r="S26">
        <f>EXP(SUMPRODUCT(Organizations!$I$4:$I$16,Compute!S$4:S$16))</f>
        <v>23.991205768596156</v>
      </c>
      <c r="T26">
        <f>EXP(SUMPRODUCT(Organizations!$I$4:$I$16,Compute!T$4:T$16))</f>
        <v>2.4543829442596272</v>
      </c>
      <c r="U26">
        <f>EXP(SUMPRODUCT(Organizations!$I$4:$I$16,Compute!U$4:U$16))</f>
        <v>23.248929567075816</v>
      </c>
      <c r="V26">
        <f>EXP(SUMPRODUCT(Organizations!$I$4:$I$16,Compute!V$4:V$16))</f>
        <v>0.15422738995732729</v>
      </c>
      <c r="W26">
        <f>EXP(SUMPRODUCT(Organizations!$I$4:$I$16,Compute!W$4:W$16))</f>
        <v>11.444609793543554</v>
      </c>
      <c r="X26">
        <f>EXP(SUMPRODUCT(Organizations!$I$4:$I$16,Compute!X$4:X$16))</f>
        <v>1.1708229820507119</v>
      </c>
      <c r="Y26">
        <f>EXP(SUMPRODUCT(Organizations!$I$4:$I$16,Compute!Y$4:Y$16))</f>
        <v>11.090519150189822</v>
      </c>
      <c r="Z26">
        <f>EXP(SUMPRODUCT(Organizations!$I$4:$I$16,Compute!Z$4:Z$16))</f>
        <v>7.357163764768844E-2</v>
      </c>
      <c r="AA26">
        <f>EXP(SUMPRODUCT(Organizations!$I$4:$I$16,Compute!AA$4:AA$16))</f>
        <v>74.820824820362702</v>
      </c>
      <c r="AB26">
        <f>EXP(SUMPRODUCT(Organizations!$I$4:$I$16,Compute!AB$4:AB$16))</f>
        <v>7.6544279635546344</v>
      </c>
      <c r="AC26">
        <f>EXP(SUMPRODUCT(Organizations!$I$4:$I$16,Compute!AC$4:AC$16))</f>
        <v>72.505905004411844</v>
      </c>
      <c r="AD26">
        <f>EXP(SUMPRODUCT(Organizations!$I$4:$I$16,Compute!AD$4:AD$16))</f>
        <v>0.48098543432126056</v>
      </c>
      <c r="AE26">
        <f>EXP(SUMPRODUCT(Organizations!$I$4:$I$16,Compute!AE$4:AE$16))</f>
        <v>35.692042857679013</v>
      </c>
      <c r="AF26">
        <f>EXP(SUMPRODUCT(Organizations!$I$4:$I$16,Compute!AF$4:AF$16))</f>
        <v>3.6514188607535347</v>
      </c>
      <c r="AG26">
        <f>EXP(SUMPRODUCT(Organizations!$I$4:$I$16,Compute!AG$4:AG$16))</f>
        <v>34.587748465290524</v>
      </c>
      <c r="AH26">
        <f>EXP(SUMPRODUCT(Organizations!$I$4:$I$16,Compute!AH$4:AH$16))</f>
        <v>0.22944618395922356</v>
      </c>
    </row>
    <row r="27" spans="2:34" x14ac:dyDescent="0.2">
      <c r="B27" t="s">
        <v>89</v>
      </c>
      <c r="C27">
        <f>EXP(SUMPRODUCT(Organizations!$J$4:$J$16,Compute!C$4:C$16))</f>
        <v>11220.998870736221</v>
      </c>
      <c r="D27">
        <f>EXP(SUMPRODUCT(Organizations!$J$4:$J$16,Compute!D$4:D$16))</f>
        <v>1627.2479513833939</v>
      </c>
      <c r="E27">
        <f>EXP(SUMPRODUCT(Organizations!$J$4:$J$16,Compute!E$4:E$16))</f>
        <v>9140.2962856705708</v>
      </c>
      <c r="F27">
        <f>EXP(SUMPRODUCT(Organizations!$J$4:$J$16,Compute!F$4:F$16))</f>
        <v>130.64390294067636</v>
      </c>
      <c r="G27">
        <f>EXP(SUMPRODUCT(Organizations!$J$4:$J$16,Compute!G$4:G$16))</f>
        <v>5417.6003653271309</v>
      </c>
      <c r="H27">
        <f>EXP(SUMPRODUCT(Organizations!$J$4:$J$16,Compute!H$4:H$16))</f>
        <v>785.65011880391296</v>
      </c>
      <c r="I27">
        <f>EXP(SUMPRODUCT(Organizations!$J$4:$J$16,Compute!I$4:I$16))</f>
        <v>4413.0182229666389</v>
      </c>
      <c r="J27">
        <f>EXP(SUMPRODUCT(Organizations!$J$4:$J$16,Compute!J$4:J$16))</f>
        <v>63.076065192824721</v>
      </c>
      <c r="K27">
        <f>EXP(SUMPRODUCT(Organizations!$J$4:$J$16,Compute!K$4:K$16))</f>
        <v>65223.87029167814</v>
      </c>
      <c r="L27">
        <f>EXP(SUMPRODUCT(Organizations!$J$4:$J$16,Compute!L$4:L$16))</f>
        <v>9458.6418318092055</v>
      </c>
      <c r="M27">
        <f>EXP(SUMPRODUCT(Organizations!$J$4:$J$16,Compute!M$4:M$16))</f>
        <v>53129.450081209288</v>
      </c>
      <c r="N27">
        <f>EXP(SUMPRODUCT(Organizations!$J$4:$J$16,Compute!N$4:N$16))</f>
        <v>759.38881003043753</v>
      </c>
      <c r="O27">
        <f>EXP(SUMPRODUCT(Organizations!$J$4:$J$16,Compute!O$4:O$16))</f>
        <v>31490.678110821413</v>
      </c>
      <c r="P27">
        <f>EXP(SUMPRODUCT(Organizations!$J$4:$J$16,Compute!P$4:P$16))</f>
        <v>4566.7183495711224</v>
      </c>
      <c r="Q27">
        <f>EXP(SUMPRODUCT(Organizations!$J$4:$J$16,Compute!Q$4:Q$16))</f>
        <v>25651.381974580258</v>
      </c>
      <c r="R27">
        <f>EXP(SUMPRODUCT(Organizations!$J$4:$J$16,Compute!R$4:R$16))</f>
        <v>366.63982788337154</v>
      </c>
      <c r="S27">
        <f>EXP(SUMPRODUCT(Organizations!$J$4:$J$16,Compute!S$4:S$16))</f>
        <v>48.262235740387382</v>
      </c>
      <c r="T27">
        <f>EXP(SUMPRODUCT(Organizations!$J$4:$J$16,Compute!T$4:T$16))</f>
        <v>6.9988977935415253</v>
      </c>
      <c r="U27">
        <f>EXP(SUMPRODUCT(Organizations!$J$4:$J$16,Compute!U$4:U$16))</f>
        <v>39.3130004875472</v>
      </c>
      <c r="V27">
        <f>EXP(SUMPRODUCT(Organizations!$J$4:$J$16,Compute!V$4:V$16))</f>
        <v>0.56190780467955936</v>
      </c>
      <c r="W27">
        <f>EXP(SUMPRODUCT(Organizations!$J$4:$J$16,Compute!W$4:W$16))</f>
        <v>23.301446599421276</v>
      </c>
      <c r="X27">
        <f>EXP(SUMPRODUCT(Organizations!$J$4:$J$16,Compute!X$4:X$16))</f>
        <v>3.3791315443461936</v>
      </c>
      <c r="Y27">
        <f>EXP(SUMPRODUCT(Organizations!$J$4:$J$16,Compute!Y$4:Y$16))</f>
        <v>18.980674381751118</v>
      </c>
      <c r="Z27">
        <f>EXP(SUMPRODUCT(Organizations!$J$4:$J$16,Compute!Z$4:Z$16))</f>
        <v>0.27129420143256916</v>
      </c>
      <c r="AA27">
        <f>EXP(SUMPRODUCT(Organizations!$J$4:$J$16,Compute!AA$4:AA$16))</f>
        <v>280.53204890046379</v>
      </c>
      <c r="AB27">
        <f>EXP(SUMPRODUCT(Organizations!$J$4:$J$16,Compute!AB$4:AB$16))</f>
        <v>40.682225096838827</v>
      </c>
      <c r="AC27">
        <f>EXP(SUMPRODUCT(Organizations!$J$4:$J$16,Compute!AC$4:AC$16))</f>
        <v>228.51317196578825</v>
      </c>
      <c r="AD27">
        <f>EXP(SUMPRODUCT(Organizations!$J$4:$J$16,Compute!AD$4:AD$16))</f>
        <v>3.266179971186165</v>
      </c>
      <c r="AE27">
        <f>EXP(SUMPRODUCT(Organizations!$J$4:$J$16,Compute!AE$4:AE$16))</f>
        <v>135.44342603693744</v>
      </c>
      <c r="AF27">
        <f>EXP(SUMPRODUCT(Organizations!$J$4:$J$16,Compute!AF$4:AF$16))</f>
        <v>19.641748482993453</v>
      </c>
      <c r="AG27">
        <f>EXP(SUMPRODUCT(Organizations!$J$4:$J$16,Compute!AG$4:AG$16))</f>
        <v>110.32823888366435</v>
      </c>
      <c r="AH27">
        <f>EXP(SUMPRODUCT(Organizations!$J$4:$J$16,Compute!AH$4:AH$16))</f>
        <v>1.5769414121651477</v>
      </c>
    </row>
    <row r="28" spans="2:34" x14ac:dyDescent="0.2">
      <c r="B28" t="s">
        <v>90</v>
      </c>
      <c r="C28">
        <f>EXP(SUMPRODUCT(Organizations!$K$4:$K$16,Compute!C$4:C$16))</f>
        <v>3071.333328286973</v>
      </c>
      <c r="D28">
        <f>EXP(SUMPRODUCT(Organizations!$K$4:$K$16,Compute!D$4:D$16))</f>
        <v>389.75631041253871</v>
      </c>
      <c r="E28">
        <f>EXP(SUMPRODUCT(Organizations!$K$4:$K$16,Compute!E$4:E$16))</f>
        <v>3170.0242563544198</v>
      </c>
      <c r="F28">
        <f>EXP(SUMPRODUCT(Organizations!$K$4:$K$16,Compute!F$4:F$16))</f>
        <v>33.782223577841791</v>
      </c>
      <c r="G28">
        <f>EXP(SUMPRODUCT(Organizations!$K$4:$K$16,Compute!G$4:G$16))</f>
        <v>2359.699584829581</v>
      </c>
      <c r="H28">
        <f>EXP(SUMPRODUCT(Organizations!$K$4:$K$16,Compute!H$4:H$16))</f>
        <v>299.44903582905533</v>
      </c>
      <c r="I28">
        <f>EXP(SUMPRODUCT(Organizations!$K$4:$K$16,Compute!I$4:I$16))</f>
        <v>2435.5236381299396</v>
      </c>
      <c r="J28">
        <f>EXP(SUMPRODUCT(Organizations!$K$4:$K$16,Compute!J$4:J$16))</f>
        <v>25.954818455252035</v>
      </c>
      <c r="K28">
        <f>EXP(SUMPRODUCT(Organizations!$K$4:$K$16,Compute!K$4:K$16))</f>
        <v>15890.042790208632</v>
      </c>
      <c r="L28">
        <f>EXP(SUMPRODUCT(Organizations!$K$4:$K$16,Compute!L$4:L$16))</f>
        <v>2016.467699278784</v>
      </c>
      <c r="M28">
        <f>EXP(SUMPRODUCT(Organizations!$K$4:$K$16,Compute!M$4:M$16))</f>
        <v>16400.636367126535</v>
      </c>
      <c r="N28">
        <f>EXP(SUMPRODUCT(Organizations!$K$4:$K$16,Compute!N$4:N$16))</f>
        <v>174.77783126187131</v>
      </c>
      <c r="O28">
        <f>EXP(SUMPRODUCT(Organizations!$K$4:$K$16,Compute!O$4:O$16))</f>
        <v>12208.289810045717</v>
      </c>
      <c r="P28">
        <f>EXP(SUMPRODUCT(Organizations!$K$4:$K$16,Compute!P$4:P$16))</f>
        <v>1549.2483179819233</v>
      </c>
      <c r="Q28">
        <f>EXP(SUMPRODUCT(Organizations!$K$4:$K$16,Compute!Q$4:Q$16))</f>
        <v>12600.577889093705</v>
      </c>
      <c r="R28">
        <f>EXP(SUMPRODUCT(Organizations!$K$4:$K$16,Compute!R$4:R$16))</f>
        <v>134.28147706002343</v>
      </c>
      <c r="S28">
        <f>EXP(SUMPRODUCT(Organizations!$K$4:$K$16,Compute!S$4:S$16))</f>
        <v>464.37156630407475</v>
      </c>
      <c r="T28">
        <f>EXP(SUMPRODUCT(Organizations!$K$4:$K$16,Compute!T$4:T$16))</f>
        <v>58.929373336405547</v>
      </c>
      <c r="U28">
        <f>EXP(SUMPRODUCT(Organizations!$K$4:$K$16,Compute!U$4:U$16))</f>
        <v>479.29318370867037</v>
      </c>
      <c r="V28">
        <f>EXP(SUMPRODUCT(Organizations!$K$4:$K$16,Compute!V$4:V$16))</f>
        <v>5.1077178538698389</v>
      </c>
      <c r="W28">
        <f>EXP(SUMPRODUCT(Organizations!$K$4:$K$16,Compute!W$4:W$16))</f>
        <v>356.77579575042569</v>
      </c>
      <c r="X28">
        <f>EXP(SUMPRODUCT(Organizations!$K$4:$K$16,Compute!X$4:X$16))</f>
        <v>45.275326033642003</v>
      </c>
      <c r="Y28">
        <f>EXP(SUMPRODUCT(Organizations!$K$4:$K$16,Compute!Y$4:Y$16))</f>
        <v>368.24004616907001</v>
      </c>
      <c r="Z28">
        <f>EXP(SUMPRODUCT(Organizations!$K$4:$K$16,Compute!Z$4:Z$16))</f>
        <v>3.92424996277615</v>
      </c>
      <c r="AA28">
        <f>EXP(SUMPRODUCT(Organizations!$K$4:$K$16,Compute!AA$4:AA$16))</f>
        <v>2402.50186821745</v>
      </c>
      <c r="AB28">
        <f>EXP(SUMPRODUCT(Organizations!$K$4:$K$16,Compute!AB$4:AB$16))</f>
        <v>304.88070288285326</v>
      </c>
      <c r="AC28">
        <f>EXP(SUMPRODUCT(Organizations!$K$4:$K$16,Compute!AC$4:AC$16))</f>
        <v>2479.7012841435612</v>
      </c>
      <c r="AD28">
        <f>EXP(SUMPRODUCT(Organizations!$K$4:$K$16,Compute!AD$4:AD$16))</f>
        <v>26.42560952626145</v>
      </c>
      <c r="AE28">
        <f>EXP(SUMPRODUCT(Organizations!$K$4:$K$16,Compute!AE$4:AE$16))</f>
        <v>1845.8376395592916</v>
      </c>
      <c r="AF28">
        <f>EXP(SUMPRODUCT(Organizations!$K$4:$K$16,Compute!AF$4:AF$16))</f>
        <v>234.23926715778444</v>
      </c>
      <c r="AG28">
        <f>EXP(SUMPRODUCT(Organizations!$K$4:$K$16,Compute!AG$4:AG$16))</f>
        <v>1905.1498047457171</v>
      </c>
      <c r="AH28">
        <f>EXP(SUMPRODUCT(Organizations!$K$4:$K$16,Compute!AH$4:AH$16))</f>
        <v>20.302745798928608</v>
      </c>
    </row>
    <row r="29" spans="2:34" x14ac:dyDescent="0.2">
      <c r="B29" t="s">
        <v>91</v>
      </c>
      <c r="C29">
        <f>EXP(SUMPRODUCT(Organizations!$L$4:$L$16,Compute!C$4:C$16))</f>
        <v>883.57175113286382</v>
      </c>
      <c r="D29">
        <f>EXP(SUMPRODUCT(Organizations!$L$4:$L$16,Compute!D$4:D$16))</f>
        <v>161.54168736279297</v>
      </c>
      <c r="E29">
        <f>EXP(SUMPRODUCT(Organizations!$L$4:$L$16,Compute!E$4:E$16))</f>
        <v>862.63209984010302</v>
      </c>
      <c r="F29">
        <f>EXP(SUMPRODUCT(Organizations!$L$4:$L$16,Compute!F$4:F$16))</f>
        <v>20.526729451888379</v>
      </c>
      <c r="G29">
        <f>EXP(SUMPRODUCT(Organizations!$L$4:$L$16,Compute!G$4:G$16))</f>
        <v>486.41370447949936</v>
      </c>
      <c r="H29">
        <f>EXP(SUMPRODUCT(Organizations!$L$4:$L$16,Compute!H$4:H$16))</f>
        <v>88.930061964135533</v>
      </c>
      <c r="I29">
        <f>EXP(SUMPRODUCT(Organizations!$L$4:$L$16,Compute!I$4:I$16))</f>
        <v>474.88624975637026</v>
      </c>
      <c r="J29">
        <f>EXP(SUMPRODUCT(Organizations!$L$4:$L$16,Compute!J$4:J$16))</f>
        <v>11.30013776554078</v>
      </c>
      <c r="K29">
        <f>EXP(SUMPRODUCT(Organizations!$L$4:$L$16,Compute!K$4:K$16))</f>
        <v>5438.8853153449427</v>
      </c>
      <c r="L29">
        <f>EXP(SUMPRODUCT(Organizations!$L$4:$L$16,Compute!L$4:L$16))</f>
        <v>994.3807167748879</v>
      </c>
      <c r="M29">
        <f>EXP(SUMPRODUCT(Organizations!$L$4:$L$16,Compute!M$4:M$16))</f>
        <v>5309.9898840699989</v>
      </c>
      <c r="N29">
        <f>EXP(SUMPRODUCT(Organizations!$L$4:$L$16,Compute!N$4:N$16))</f>
        <v>126.3536631233321</v>
      </c>
      <c r="O29">
        <f>EXP(SUMPRODUCT(Organizations!$L$4:$L$16,Compute!O$4:O$16))</f>
        <v>2994.1522588110379</v>
      </c>
      <c r="P29">
        <f>EXP(SUMPRODUCT(Organizations!$L$4:$L$16,Compute!P$4:P$16))</f>
        <v>547.41497505924883</v>
      </c>
      <c r="Q29">
        <f>EXP(SUMPRODUCT(Organizations!$L$4:$L$16,Compute!Q$4:Q$16))</f>
        <v>2923.1942362887617</v>
      </c>
      <c r="R29">
        <f>EXP(SUMPRODUCT(Organizations!$L$4:$L$16,Compute!R$4:R$16))</f>
        <v>69.558757707649804</v>
      </c>
      <c r="S29">
        <f>EXP(SUMPRODUCT(Organizations!$L$4:$L$16,Compute!S$4:S$16))</f>
        <v>114.79581833844937</v>
      </c>
      <c r="T29">
        <f>EXP(SUMPRODUCT(Organizations!$L$4:$L$16,Compute!T$4:T$16))</f>
        <v>20.987893934826879</v>
      </c>
      <c r="U29">
        <f>EXP(SUMPRODUCT(Organizations!$L$4:$L$16,Compute!U$4:U$16))</f>
        <v>112.07528726353431</v>
      </c>
      <c r="V29">
        <f>EXP(SUMPRODUCT(Organizations!$L$4:$L$16,Compute!V$4:V$16))</f>
        <v>2.6668832522319361</v>
      </c>
      <c r="W29">
        <f>EXP(SUMPRODUCT(Organizations!$L$4:$L$16,Compute!W$4:W$16))</f>
        <v>63.196066629753908</v>
      </c>
      <c r="X29">
        <f>EXP(SUMPRODUCT(Organizations!$L$4:$L$16,Compute!X$4:X$16))</f>
        <v>11.554012704653397</v>
      </c>
      <c r="Y29">
        <f>EXP(SUMPRODUCT(Organizations!$L$4:$L$16,Compute!Y$4:Y$16))</f>
        <v>61.698391317472407</v>
      </c>
      <c r="Z29">
        <f>EXP(SUMPRODUCT(Organizations!$L$4:$L$16,Compute!Z$4:Z$16))</f>
        <v>1.4681417332200435</v>
      </c>
      <c r="AA29">
        <f>EXP(SUMPRODUCT(Organizations!$L$4:$L$16,Compute!AA$4:AA$16))</f>
        <v>706.63337733860283</v>
      </c>
      <c r="AB29">
        <f>EXP(SUMPRODUCT(Organizations!$L$4:$L$16,Compute!AB$4:AB$16))</f>
        <v>129.19239210147904</v>
      </c>
      <c r="AC29">
        <f>EXP(SUMPRODUCT(Organizations!$L$4:$L$16,Compute!AC$4:AC$16))</f>
        <v>689.88696540960768</v>
      </c>
      <c r="AD29">
        <f>EXP(SUMPRODUCT(Organizations!$L$4:$L$16,Compute!AD$4:AD$16))</f>
        <v>16.416179149804616</v>
      </c>
      <c r="AE29">
        <f>EXP(SUMPRODUCT(Organizations!$L$4:$L$16,Compute!AE$4:AE$16))</f>
        <v>389.00763671930105</v>
      </c>
      <c r="AF29">
        <f>EXP(SUMPRODUCT(Organizations!$L$4:$L$16,Compute!AF$4:AF$16))</f>
        <v>71.121501963001265</v>
      </c>
      <c r="AG29">
        <f>EXP(SUMPRODUCT(Organizations!$L$4:$L$16,Compute!AG$4:AG$16))</f>
        <v>379.78859564801468</v>
      </c>
      <c r="AH29">
        <f>EXP(SUMPRODUCT(Organizations!$L$4:$L$16,Compute!AH$4:AH$16))</f>
        <v>9.0372451398741678</v>
      </c>
    </row>
    <row r="30" spans="2:34" x14ac:dyDescent="0.2">
      <c r="B30" t="s">
        <v>92</v>
      </c>
      <c r="C30">
        <f>EXP(SUMPRODUCT(Organizations!$M$4:$M$16,Compute!C$4:C$16))</f>
        <v>15473.991229040132</v>
      </c>
      <c r="D30">
        <f>EXP(SUMPRODUCT(Organizations!$M$4:$M$16,Compute!D$4:D$16))</f>
        <v>1486.8345593164809</v>
      </c>
      <c r="E30">
        <f>EXP(SUMPRODUCT(Organizations!$M$4:$M$16,Compute!E$4:E$16))</f>
        <v>15733.48182790047</v>
      </c>
      <c r="F30">
        <f>EXP(SUMPRODUCT(Organizations!$M$4:$M$16,Compute!F$4:F$16))</f>
        <v>90.92378460486934</v>
      </c>
      <c r="G30">
        <f>EXP(SUMPRODUCT(Organizations!$M$4:$M$16,Compute!G$4:G$16))</f>
        <v>8301.3929119279674</v>
      </c>
      <c r="H30">
        <f>EXP(SUMPRODUCT(Organizations!$M$4:$M$16,Compute!H$4:H$16))</f>
        <v>797.64798165036996</v>
      </c>
      <c r="I30">
        <f>EXP(SUMPRODUCT(Organizations!$M$4:$M$16,Compute!I$4:I$16))</f>
        <v>8440.6028537074671</v>
      </c>
      <c r="J30">
        <f>EXP(SUMPRODUCT(Organizations!$M$4:$M$16,Compute!J$4:J$16))</f>
        <v>48.778240201403314</v>
      </c>
      <c r="K30">
        <f>EXP(SUMPRODUCT(Organizations!$M$4:$M$16,Compute!K$4:K$16))</f>
        <v>45416.460097785486</v>
      </c>
      <c r="L30">
        <f>EXP(SUMPRODUCT(Organizations!$M$4:$M$16,Compute!L$4:L$16))</f>
        <v>4363.8878577414207</v>
      </c>
      <c r="M30">
        <f>EXP(SUMPRODUCT(Organizations!$M$4:$M$16,Compute!M$4:M$16))</f>
        <v>46178.069966529307</v>
      </c>
      <c r="N30">
        <f>EXP(SUMPRODUCT(Organizations!$M$4:$M$16,Compute!N$4:N$16))</f>
        <v>266.86304614784535</v>
      </c>
      <c r="O30">
        <f>EXP(SUMPRODUCT(Organizations!$M$4:$M$16,Compute!O$4:O$16))</f>
        <v>24364.746907253015</v>
      </c>
      <c r="P30">
        <f>EXP(SUMPRODUCT(Organizations!$M$4:$M$16,Compute!P$4:P$16))</f>
        <v>2341.1120760309695</v>
      </c>
      <c r="Q30">
        <f>EXP(SUMPRODUCT(Organizations!$M$4:$M$16,Compute!Q$4:Q$16))</f>
        <v>24773.330747870619</v>
      </c>
      <c r="R30">
        <f>EXP(SUMPRODUCT(Organizations!$M$4:$M$16,Compute!R$4:R$16))</f>
        <v>143.16506756121842</v>
      </c>
      <c r="S30">
        <f>EXP(SUMPRODUCT(Organizations!$M$4:$M$16,Compute!S$4:S$16))</f>
        <v>502.38352054659345</v>
      </c>
      <c r="T30">
        <f>EXP(SUMPRODUCT(Organizations!$M$4:$M$16,Compute!T$4:T$16))</f>
        <v>48.272043671443427</v>
      </c>
      <c r="U30">
        <f>EXP(SUMPRODUCT(Organizations!$M$4:$M$16,Compute!U$4:U$16))</f>
        <v>510.80822485685223</v>
      </c>
      <c r="V30">
        <f>EXP(SUMPRODUCT(Organizations!$M$4:$M$16,Compute!V$4:V$16))</f>
        <v>2.9519605081259921</v>
      </c>
      <c r="W30">
        <f>EXP(SUMPRODUCT(Organizations!$M$4:$M$16,Compute!W$4:W$16))</f>
        <v>269.51566243026809</v>
      </c>
      <c r="X30">
        <f>EXP(SUMPRODUCT(Organizations!$M$4:$M$16,Compute!X$4:X$16))</f>
        <v>25.896693053977831</v>
      </c>
      <c r="Y30">
        <f>EXP(SUMPRODUCT(Organizations!$M$4:$M$16,Compute!Y$4:Y$16))</f>
        <v>274.03529667401904</v>
      </c>
      <c r="Z30">
        <f>EXP(SUMPRODUCT(Organizations!$M$4:$M$16,Compute!Z$4:Z$16))</f>
        <v>1.5836498596728537</v>
      </c>
      <c r="AA30">
        <f>EXP(SUMPRODUCT(Organizations!$M$4:$M$16,Compute!AA$4:AA$16))</f>
        <v>1474.5052376577266</v>
      </c>
      <c r="AB30">
        <f>EXP(SUMPRODUCT(Organizations!$M$4:$M$16,Compute!AB$4:AB$16))</f>
        <v>141.6793710680335</v>
      </c>
      <c r="AC30">
        <f>EXP(SUMPRODUCT(Organizations!$M$4:$M$16,Compute!AC$4:AC$16))</f>
        <v>1499.2319058766179</v>
      </c>
      <c r="AD30">
        <f>EXP(SUMPRODUCT(Organizations!$M$4:$M$16,Compute!AD$4:AD$16))</f>
        <v>8.6640605286073491</v>
      </c>
      <c r="AE30">
        <f>EXP(SUMPRODUCT(Organizations!$M$4:$M$16,Compute!AE$4:AE$16))</f>
        <v>791.03362198634284</v>
      </c>
      <c r="AF30">
        <f>EXP(SUMPRODUCT(Organizations!$M$4:$M$16,Compute!AF$4:AF$16))</f>
        <v>76.007289221110781</v>
      </c>
      <c r="AG30">
        <f>EXP(SUMPRODUCT(Organizations!$M$4:$M$16,Compute!AG$4:AG$16))</f>
        <v>804.29883490068619</v>
      </c>
      <c r="AH30">
        <f>EXP(SUMPRODUCT(Organizations!$M$4:$M$16,Compute!AH$4:AH$16))</f>
        <v>4.6480426152572774</v>
      </c>
    </row>
    <row r="31" spans="2:34" x14ac:dyDescent="0.2">
      <c r="B31" t="s">
        <v>93</v>
      </c>
      <c r="C31">
        <f>EXP(SUMPRODUCT(Organizations!$N$4:$N$16,Compute!C$4:C$16))</f>
        <v>3754.6445069305396</v>
      </c>
      <c r="D31">
        <f>EXP(SUMPRODUCT(Organizations!$N$4:$N$16,Compute!D$4:D$16))</f>
        <v>511.40043220600148</v>
      </c>
      <c r="E31">
        <f>EXP(SUMPRODUCT(Organizations!$N$4:$N$16,Compute!E$4:E$16))</f>
        <v>3208.9961003676012</v>
      </c>
      <c r="F31">
        <f>EXP(SUMPRODUCT(Organizations!$N$4:$N$16,Compute!F$4:F$16))</f>
        <v>39.956935847368712</v>
      </c>
      <c r="G31">
        <f>EXP(SUMPRODUCT(Organizations!$N$4:$N$16,Compute!G$4:G$16))</f>
        <v>2038.6561431122473</v>
      </c>
      <c r="H31">
        <f>EXP(SUMPRODUCT(Organizations!$N$4:$N$16,Compute!H$4:H$16))</f>
        <v>277.67465888783534</v>
      </c>
      <c r="I31">
        <f>EXP(SUMPRODUCT(Organizations!$N$4:$N$16,Compute!I$4:I$16))</f>
        <v>1742.385890638107</v>
      </c>
      <c r="J31">
        <f>EXP(SUMPRODUCT(Organizations!$N$4:$N$16,Compute!J$4:J$16))</f>
        <v>21.695383564228123</v>
      </c>
      <c r="K31">
        <f>EXP(SUMPRODUCT(Organizations!$N$4:$N$16,Compute!K$4:K$16))</f>
        <v>20539.240941580538</v>
      </c>
      <c r="L31">
        <f>EXP(SUMPRODUCT(Organizations!$N$4:$N$16,Compute!L$4:L$16))</f>
        <v>2797.5422640729421</v>
      </c>
      <c r="M31">
        <f>EXP(SUMPRODUCT(Organizations!$N$4:$N$16,Compute!M$4:M$16))</f>
        <v>17554.350076120794</v>
      </c>
      <c r="N31">
        <f>EXP(SUMPRODUCT(Organizations!$N$4:$N$16,Compute!N$4:N$16))</f>
        <v>218.5786513587413</v>
      </c>
      <c r="O31">
        <f>EXP(SUMPRODUCT(Organizations!$N$4:$N$16,Compute!O$4:O$16))</f>
        <v>11152.174231974601</v>
      </c>
      <c r="P31">
        <f>EXP(SUMPRODUCT(Organizations!$N$4:$N$16,Compute!P$4:P$16))</f>
        <v>1518.9791501541897</v>
      </c>
      <c r="Q31">
        <f>EXP(SUMPRODUCT(Organizations!$N$4:$N$16,Compute!Q$4:Q$16))</f>
        <v>9531.4705706408076</v>
      </c>
      <c r="R31">
        <f>EXP(SUMPRODUCT(Organizations!$N$4:$N$16,Compute!R$4:R$16))</f>
        <v>118.68146492248785</v>
      </c>
      <c r="S31">
        <f>EXP(SUMPRODUCT(Organizations!$N$4:$N$16,Compute!S$4:S$16))</f>
        <v>1010.6266493884606</v>
      </c>
      <c r="T31">
        <f>EXP(SUMPRODUCT(Organizations!$N$4:$N$16,Compute!T$4:T$16))</f>
        <v>137.65215437630877</v>
      </c>
      <c r="U31">
        <f>EXP(SUMPRODUCT(Organizations!$N$4:$N$16,Compute!U$4:U$16))</f>
        <v>863.75606820535188</v>
      </c>
      <c r="V31">
        <f>EXP(SUMPRODUCT(Organizations!$N$4:$N$16,Compute!V$4:V$16))</f>
        <v>10.755091226537527</v>
      </c>
      <c r="W31">
        <f>EXP(SUMPRODUCT(Organizations!$N$4:$N$16,Compute!W$4:W$16))</f>
        <v>548.73909457091736</v>
      </c>
      <c r="X31">
        <f>EXP(SUMPRODUCT(Organizations!$N$4:$N$16,Compute!X$4:X$16))</f>
        <v>74.740873500514553</v>
      </c>
      <c r="Y31">
        <f>EXP(SUMPRODUCT(Organizations!$N$4:$N$16,Compute!Y$4:Y$16))</f>
        <v>468.99289968649447</v>
      </c>
      <c r="Z31">
        <f>EXP(SUMPRODUCT(Organizations!$N$4:$N$16,Compute!Z$4:Z$16))</f>
        <v>5.8396827604427513</v>
      </c>
      <c r="AA31">
        <f>EXP(SUMPRODUCT(Organizations!$N$4:$N$16,Compute!AA$4:AA$16))</f>
        <v>5528.4872417232755</v>
      </c>
      <c r="AB31">
        <f>EXP(SUMPRODUCT(Organizations!$N$4:$N$16,Compute!AB$4:AB$16))</f>
        <v>753.00624590261759</v>
      </c>
      <c r="AC31">
        <f>EXP(SUMPRODUCT(Organizations!$N$4:$N$16,Compute!AC$4:AC$16))</f>
        <v>4725.0529222872792</v>
      </c>
      <c r="AD31">
        <f>EXP(SUMPRODUCT(Organizations!$N$4:$N$16,Compute!AD$4:AD$16))</f>
        <v>58.834174485169243</v>
      </c>
      <c r="AE31">
        <f>EXP(SUMPRODUCT(Organizations!$N$4:$N$16,Compute!AE$4:AE$16))</f>
        <v>3001.7980281895552</v>
      </c>
      <c r="AF31">
        <f>EXP(SUMPRODUCT(Organizations!$N$4:$N$16,Compute!AF$4:AF$16))</f>
        <v>408.85916261250486</v>
      </c>
      <c r="AG31">
        <f>EXP(SUMPRODUCT(Organizations!$N$4:$N$16,Compute!AG$4:AG$16))</f>
        <v>2565.557977265416</v>
      </c>
      <c r="AH31">
        <f>EXP(SUMPRODUCT(Organizations!$N$4:$N$16,Compute!AH$4:AH$16))</f>
        <v>31.945141815085513</v>
      </c>
    </row>
    <row r="32" spans="2:34" x14ac:dyDescent="0.2">
      <c r="B32" t="s">
        <v>95</v>
      </c>
      <c r="C32">
        <f>EXP(SUMPRODUCT(Organizations!$O$4:$O$16,Compute!C$4:C$16))</f>
        <v>3058.6851276508396</v>
      </c>
      <c r="D32">
        <f>EXP(SUMPRODUCT(Organizations!$O$4:$O$16,Compute!D$4:D$16))</f>
        <v>335.44444620160698</v>
      </c>
      <c r="E32">
        <f>EXP(SUMPRODUCT(Organizations!$O$4:$O$16,Compute!E$4:E$16))</f>
        <v>3074.9843017948888</v>
      </c>
      <c r="F32">
        <f>EXP(SUMPRODUCT(Organizations!$O$4:$O$16,Compute!F$4:F$16))</f>
        <v>23.770139954098955</v>
      </c>
      <c r="G32">
        <f>EXP(SUMPRODUCT(Organizations!$O$4:$O$16,Compute!G$4:G$16))</f>
        <v>2302.0672559542909</v>
      </c>
      <c r="H32">
        <f>EXP(SUMPRODUCT(Organizations!$O$4:$O$16,Compute!H$4:H$16))</f>
        <v>252.46654806391436</v>
      </c>
      <c r="I32">
        <f>EXP(SUMPRODUCT(Organizations!$O$4:$O$16,Compute!I$4:I$16))</f>
        <v>2314.3345517138023</v>
      </c>
      <c r="J32">
        <f>EXP(SUMPRODUCT(Organizations!$O$4:$O$16,Compute!J$4:J$16))</f>
        <v>17.890190906904163</v>
      </c>
      <c r="K32">
        <f>EXP(SUMPRODUCT(Organizations!$O$4:$O$16,Compute!K$4:K$16))</f>
        <v>20919.429003353205</v>
      </c>
      <c r="L32">
        <f>EXP(SUMPRODUCT(Organizations!$O$4:$O$16,Compute!L$4:L$16))</f>
        <v>2294.2231658455003</v>
      </c>
      <c r="M32">
        <f>EXP(SUMPRODUCT(Organizations!$O$4:$O$16,Compute!M$4:M$16))</f>
        <v>21030.904817989187</v>
      </c>
      <c r="N32">
        <f>EXP(SUMPRODUCT(Organizations!$O$4:$O$16,Compute!N$4:N$16))</f>
        <v>162.57239121290374</v>
      </c>
      <c r="O32">
        <f>EXP(SUMPRODUCT(Organizations!$O$4:$O$16,Compute!O$4:O$16))</f>
        <v>15744.651872311784</v>
      </c>
      <c r="P32">
        <f>EXP(SUMPRODUCT(Organizations!$O$4:$O$16,Compute!P$4:P$16))</f>
        <v>1726.7079831787164</v>
      </c>
      <c r="Q32">
        <f>EXP(SUMPRODUCT(Organizations!$O$4:$O$16,Compute!Q$4:Q$16))</f>
        <v>15828.552245182542</v>
      </c>
      <c r="R32">
        <f>EXP(SUMPRODUCT(Organizations!$O$4:$O$16,Compute!R$4:R$16))</f>
        <v>122.35734079004543</v>
      </c>
      <c r="S32">
        <f>EXP(SUMPRODUCT(Organizations!$O$4:$O$16,Compute!S$4:S$16))</f>
        <v>558.3827585314807</v>
      </c>
      <c r="T32">
        <f>EXP(SUMPRODUCT(Organizations!$O$4:$O$16,Compute!T$4:T$16))</f>
        <v>61.2375538465364</v>
      </c>
      <c r="U32">
        <f>EXP(SUMPRODUCT(Organizations!$O$4:$O$16,Compute!U$4:U$16))</f>
        <v>561.35827822066415</v>
      </c>
      <c r="V32">
        <f>EXP(SUMPRODUCT(Organizations!$O$4:$O$16,Compute!V$4:V$16))</f>
        <v>4.3393928319921793</v>
      </c>
      <c r="W32">
        <f>EXP(SUMPRODUCT(Organizations!$O$4:$O$16,Compute!W$4:W$16))</f>
        <v>420.25727103593846</v>
      </c>
      <c r="X32">
        <f>EXP(SUMPRODUCT(Organizations!$O$4:$O$16,Compute!X$4:X$16))</f>
        <v>46.089401707432529</v>
      </c>
      <c r="Y32">
        <f>EXP(SUMPRODUCT(Organizations!$O$4:$O$16,Compute!Y$4:Y$16))</f>
        <v>422.49674524137174</v>
      </c>
      <c r="Z32">
        <f>EXP(SUMPRODUCT(Organizations!$O$4:$O$16,Compute!Z$4:Z$16))</f>
        <v>3.2659700924901158</v>
      </c>
      <c r="AA32">
        <f>EXP(SUMPRODUCT(Organizations!$O$4:$O$16,Compute!AA$4:AA$16))</f>
        <v>3818.9771049651085</v>
      </c>
      <c r="AB32">
        <f>EXP(SUMPRODUCT(Organizations!$O$4:$O$16,Compute!AB$4:AB$16))</f>
        <v>418.82528163842937</v>
      </c>
      <c r="AC32">
        <f>EXP(SUMPRODUCT(Organizations!$O$4:$O$16,Compute!AC$4:AC$16))</f>
        <v>3839.3277361311771</v>
      </c>
      <c r="AD32">
        <f>EXP(SUMPRODUCT(Organizations!$O$4:$O$16,Compute!AD$4:AD$16))</f>
        <v>29.678641794763692</v>
      </c>
      <c r="AE32">
        <f>EXP(SUMPRODUCT(Organizations!$O$4:$O$16,Compute!AE$4:AE$16))</f>
        <v>2874.288060939261</v>
      </c>
      <c r="AF32">
        <f>EXP(SUMPRODUCT(Organizations!$O$4:$O$16,Compute!AF$4:AF$16))</f>
        <v>315.22171344461611</v>
      </c>
      <c r="AG32">
        <f>EXP(SUMPRODUCT(Organizations!$O$4:$O$16,Compute!AG$4:AG$16))</f>
        <v>2889.6046168089365</v>
      </c>
      <c r="AH32">
        <f>EXP(SUMPRODUCT(Organizations!$O$4:$O$16,Compute!AH$4:AH$16))</f>
        <v>22.337124164655492</v>
      </c>
    </row>
    <row r="33" spans="2:34" x14ac:dyDescent="0.2">
      <c r="B33" t="s">
        <v>96</v>
      </c>
      <c r="C33">
        <f>EXP(SUMPRODUCT(Organizations!$P$4:$P$16,Compute!C$4:C$16))</f>
        <v>879.9330732069543</v>
      </c>
      <c r="D33">
        <f>EXP(SUMPRODUCT(Organizations!$P$4:$P$16,Compute!D$4:D$16))</f>
        <v>139.03113409127232</v>
      </c>
      <c r="E33">
        <f>EXP(SUMPRODUCT(Organizations!$P$4:$P$16,Compute!E$4:E$16))</f>
        <v>836.769674527093</v>
      </c>
      <c r="F33">
        <f>EXP(SUMPRODUCT(Organizations!$P$4:$P$16,Compute!F$4:F$16))</f>
        <v>14.443194680392413</v>
      </c>
      <c r="G33">
        <f>EXP(SUMPRODUCT(Organizations!$P$4:$P$16,Compute!G$4:G$16))</f>
        <v>474.53373689115301</v>
      </c>
      <c r="H33">
        <f>EXP(SUMPRODUCT(Organizations!$P$4:$P$16,Compute!H$4:H$16))</f>
        <v>74.977251808592456</v>
      </c>
      <c r="I33">
        <f>EXP(SUMPRODUCT(Organizations!$P$4:$P$16,Compute!I$4:I$16))</f>
        <v>451.25641103973624</v>
      </c>
      <c r="J33">
        <f>EXP(SUMPRODUCT(Organizations!$P$4:$P$16,Compute!J$4:J$16))</f>
        <v>7.7889823135685967</v>
      </c>
      <c r="K33">
        <f>EXP(SUMPRODUCT(Organizations!$P$4:$P$16,Compute!K$4:K$16))</f>
        <v>7160.3567538438938</v>
      </c>
      <c r="L33">
        <f>EXP(SUMPRODUCT(Organizations!$P$4:$P$16,Compute!L$4:L$16))</f>
        <v>1131.3502700345493</v>
      </c>
      <c r="M33">
        <f>EXP(SUMPRODUCT(Organizations!$P$4:$P$16,Compute!M$4:M$16))</f>
        <v>6809.1194351580725</v>
      </c>
      <c r="N33">
        <f>EXP(SUMPRODUCT(Organizations!$P$4:$P$16,Compute!N$4:N$16))</f>
        <v>117.52987781208986</v>
      </c>
      <c r="O33">
        <f>EXP(SUMPRODUCT(Organizations!$P$4:$P$16,Compute!O$4:O$16))</f>
        <v>3861.4650947165901</v>
      </c>
      <c r="P33">
        <f>EXP(SUMPRODUCT(Organizations!$P$4:$P$16,Compute!P$4:P$16))</f>
        <v>610.1189825899902</v>
      </c>
      <c r="Q33">
        <f>EXP(SUMPRODUCT(Organizations!$P$4:$P$16,Compute!Q$4:Q$16))</f>
        <v>3672.0484646947493</v>
      </c>
      <c r="R33">
        <f>EXP(SUMPRODUCT(Organizations!$P$4:$P$16,Compute!R$4:R$16))</f>
        <v>63.381970530177462</v>
      </c>
      <c r="S33">
        <f>EXP(SUMPRODUCT(Organizations!$P$4:$P$16,Compute!S$4:S$16))</f>
        <v>138.03602624052314</v>
      </c>
      <c r="T33">
        <f>EXP(SUMPRODUCT(Organizations!$P$4:$P$16,Compute!T$4:T$16))</f>
        <v>21.80996016404864</v>
      </c>
      <c r="U33">
        <f>EXP(SUMPRODUCT(Organizations!$P$4:$P$16,Compute!U$4:U$16))</f>
        <v>131.26493851326134</v>
      </c>
      <c r="V33">
        <f>EXP(SUMPRODUCT(Organizations!$P$4:$P$16,Compute!V$4:V$16))</f>
        <v>2.2657191331990441</v>
      </c>
      <c r="W33">
        <f>EXP(SUMPRODUCT(Organizations!$P$4:$P$16,Compute!W$4:W$16))</f>
        <v>74.440606168822626</v>
      </c>
      <c r="X33">
        <f>EXP(SUMPRODUCT(Organizations!$P$4:$P$16,Compute!X$4:X$16))</f>
        <v>11.761760312490296</v>
      </c>
      <c r="Y33">
        <f>EXP(SUMPRODUCT(Organizations!$P$4:$P$16,Compute!Y$4:Y$16))</f>
        <v>70.789067591774881</v>
      </c>
      <c r="Z33">
        <f>EXP(SUMPRODUCT(Organizations!$P$4:$P$16,Compute!Z$4:Z$16))</f>
        <v>1.2218658438468026</v>
      </c>
      <c r="AA33">
        <f>EXP(SUMPRODUCT(Organizations!$P$4:$P$16,Compute!AA$4:AA$16))</f>
        <v>1123.252691438094</v>
      </c>
      <c r="AB33">
        <f>EXP(SUMPRODUCT(Organizations!$P$4:$P$16,Compute!AB$4:AB$16))</f>
        <v>177.47610621402666</v>
      </c>
      <c r="AC33">
        <f>EXP(SUMPRODUCT(Organizations!$P$4:$P$16,Compute!AC$4:AC$16))</f>
        <v>1068.153724010868</v>
      </c>
      <c r="AD33">
        <f>EXP(SUMPRODUCT(Organizations!$P$4:$P$16,Compute!AD$4:AD$16))</f>
        <v>18.437035487924554</v>
      </c>
      <c r="AE33">
        <f>EXP(SUMPRODUCT(Organizations!$P$4:$P$16,Compute!AE$4:AE$16))</f>
        <v>605.75208884755773</v>
      </c>
      <c r="AF33">
        <f>EXP(SUMPRODUCT(Organizations!$P$4:$P$16,Compute!AF$4:AF$16))</f>
        <v>95.710006198193554</v>
      </c>
      <c r="AG33">
        <f>EXP(SUMPRODUCT(Organizations!$P$4:$P$16,Compute!AG$4:AG$16))</f>
        <v>576.03810296816118</v>
      </c>
      <c r="AH33">
        <f>EXP(SUMPRODUCT(Organizations!$P$4:$P$16,Compute!AH$4:AH$16))</f>
        <v>9.9427963485831263</v>
      </c>
    </row>
    <row r="34" spans="2:34" x14ac:dyDescent="0.2">
      <c r="B34" t="s">
        <v>97</v>
      </c>
      <c r="C34">
        <f>EXP(SUMPRODUCT(Organizations!$Q$4:$Q$16,Compute!C$4:C$16))</f>
        <v>15410.267066018128</v>
      </c>
      <c r="D34">
        <f>EXP(SUMPRODUCT(Organizations!$Q$4:$Q$16,Compute!D$4:D$16))</f>
        <v>1279.6467485425021</v>
      </c>
      <c r="E34">
        <f>EXP(SUMPRODUCT(Organizations!$Q$4:$Q$16,Compute!E$4:E$16))</f>
        <v>15261.779002602061</v>
      </c>
      <c r="F34">
        <f>EXP(SUMPRODUCT(Organizations!$Q$4:$Q$16,Compute!F$4:F$16))</f>
        <v>63.976578694828682</v>
      </c>
      <c r="G34">
        <f>EXP(SUMPRODUCT(Organizations!$Q$4:$Q$16,Compute!G$4:G$16))</f>
        <v>8098.6431172087441</v>
      </c>
      <c r="H34">
        <f>EXP(SUMPRODUCT(Organizations!$Q$4:$Q$16,Compute!H$4:H$16))</f>
        <v>672.49985273746984</v>
      </c>
      <c r="I34">
        <f>EXP(SUMPRODUCT(Organizations!$Q$4:$Q$16,Compute!I$4:I$16))</f>
        <v>8020.6073617205093</v>
      </c>
      <c r="J34">
        <f>EXP(SUMPRODUCT(Organizations!$Q$4:$Q$16,Compute!J$4:J$16))</f>
        <v>33.621966218351609</v>
      </c>
      <c r="K34">
        <f>EXP(SUMPRODUCT(Organizations!$Q$4:$Q$16,Compute!K$4:K$16))</f>
        <v>59791.306111817772</v>
      </c>
      <c r="L34">
        <f>EXP(SUMPRODUCT(Organizations!$Q$4:$Q$16,Compute!L$4:L$16))</f>
        <v>4964.985365232028</v>
      </c>
      <c r="M34">
        <f>EXP(SUMPRODUCT(Organizations!$Q$4:$Q$16,Compute!M$4:M$16))</f>
        <v>59215.177533667593</v>
      </c>
      <c r="N34">
        <f>EXP(SUMPRODUCT(Organizations!$Q$4:$Q$16,Compute!N$4:N$16))</f>
        <v>248.22692457838812</v>
      </c>
      <c r="O34">
        <f>EXP(SUMPRODUCT(Organizations!$Q$4:$Q$16,Compute!O$4:O$16))</f>
        <v>31422.456706100049</v>
      </c>
      <c r="P34">
        <f>EXP(SUMPRODUCT(Organizations!$Q$4:$Q$16,Compute!P$4:P$16))</f>
        <v>2609.2762950128567</v>
      </c>
      <c r="Q34">
        <f>EXP(SUMPRODUCT(Organizations!$Q$4:$Q$16,Compute!Q$4:Q$16))</f>
        <v>31119.68065919085</v>
      </c>
      <c r="R34">
        <f>EXP(SUMPRODUCT(Organizations!$Q$4:$Q$16,Compute!R$4:R$16))</f>
        <v>130.45207235088498</v>
      </c>
      <c r="S34">
        <f>EXP(SUMPRODUCT(Organizations!$Q$4:$Q$16,Compute!S$4:S$16))</f>
        <v>604.09016485706866</v>
      </c>
      <c r="T34">
        <f>EXP(SUMPRODUCT(Organizations!$Q$4:$Q$16,Compute!T$4:T$16))</f>
        <v>50.16279159693979</v>
      </c>
      <c r="U34">
        <f>EXP(SUMPRODUCT(Organizations!$Q$4:$Q$16,Compute!U$4:U$16))</f>
        <v>598.26935861639538</v>
      </c>
      <c r="V34">
        <f>EXP(SUMPRODUCT(Organizations!$Q$4:$Q$16,Compute!V$4:V$16))</f>
        <v>2.5079138346650645</v>
      </c>
      <c r="W34">
        <f>EXP(SUMPRODUCT(Organizations!$Q$4:$Q$16,Compute!W$4:W$16))</f>
        <v>317.47085464738268</v>
      </c>
      <c r="X34">
        <f>EXP(SUMPRODUCT(Organizations!$Q$4:$Q$16,Compute!X$4:X$16))</f>
        <v>26.362330072940388</v>
      </c>
      <c r="Y34">
        <f>EXP(SUMPRODUCT(Organizations!$Q$4:$Q$16,Compute!Y$4:Y$16))</f>
        <v>314.41181406127953</v>
      </c>
      <c r="Z34">
        <f>EXP(SUMPRODUCT(Organizations!$Q$4:$Q$16,Compute!Z$4:Z$16))</f>
        <v>1.3179978665295697</v>
      </c>
      <c r="AA34">
        <f>EXP(SUMPRODUCT(Organizations!$Q$4:$Q$16,Compute!AA$4:AA$16))</f>
        <v>2343.8490592908602</v>
      </c>
      <c r="AB34">
        <f>EXP(SUMPRODUCT(Organizations!$Q$4:$Q$16,Compute!AB$4:AB$16))</f>
        <v>194.6299058249185</v>
      </c>
      <c r="AC34">
        <f>EXP(SUMPRODUCT(Organizations!$Q$4:$Q$16,Compute!AC$4:AC$16))</f>
        <v>2321.264531309434</v>
      </c>
      <c r="AD34">
        <f>EXP(SUMPRODUCT(Organizations!$Q$4:$Q$16,Compute!AD$4:AD$16))</f>
        <v>9.7306194077055554</v>
      </c>
      <c r="AE34">
        <f>EXP(SUMPRODUCT(Organizations!$Q$4:$Q$16,Compute!AE$4:AE$16))</f>
        <v>1231.7759952168599</v>
      </c>
      <c r="AF34">
        <f>EXP(SUMPRODUCT(Organizations!$Q$4:$Q$16,Compute!AF$4:AF$16))</f>
        <v>102.28493383400176</v>
      </c>
      <c r="AG34">
        <f>EXP(SUMPRODUCT(Organizations!$Q$4:$Q$16,Compute!AG$4:AG$16))</f>
        <v>1219.9070229720191</v>
      </c>
      <c r="AH34">
        <f>EXP(SUMPRODUCT(Organizations!$Q$4:$Q$16,Compute!AH$4:AH$16))</f>
        <v>5.1137863837654294</v>
      </c>
    </row>
    <row r="35" spans="2:34" x14ac:dyDescent="0.2">
      <c r="B35" t="s">
        <v>98</v>
      </c>
      <c r="C35">
        <f>EXP(SUMPRODUCT(Organizations!$R$4:$R$16,Compute!C$4:C$16))</f>
        <v>3739.1823307467839</v>
      </c>
      <c r="D35">
        <f>EXP(SUMPRODUCT(Organizations!$R$4:$R$16,Compute!D$4:D$16))</f>
        <v>440.13767111821954</v>
      </c>
      <c r="E35">
        <f>EXP(SUMPRODUCT(Organizations!$R$4:$R$16,Compute!E$4:E$16))</f>
        <v>3112.7877376242245</v>
      </c>
      <c r="F35">
        <f>EXP(SUMPRODUCT(Organizations!$R$4:$R$16,Compute!F$4:F$16))</f>
        <v>28.114844336412553</v>
      </c>
      <c r="G35">
        <f>EXP(SUMPRODUCT(Organizations!$R$4:$R$16,Compute!G$4:G$16))</f>
        <v>1988.8648467714629</v>
      </c>
      <c r="H35">
        <f>EXP(SUMPRODUCT(Organizations!$R$4:$R$16,Compute!H$4:H$16))</f>
        <v>234.10849335396193</v>
      </c>
      <c r="I35">
        <f>EXP(SUMPRODUCT(Organizations!$R$4:$R$16,Compute!I$4:I$16))</f>
        <v>1655.6866071801428</v>
      </c>
      <c r="J35">
        <f>EXP(SUMPRODUCT(Organizations!$R$4:$R$16,Compute!J$4:J$16))</f>
        <v>14.954238822040839</v>
      </c>
      <c r="K35">
        <f>EXP(SUMPRODUCT(Organizations!$R$4:$R$16,Compute!K$4:K$16))</f>
        <v>27040.153279191898</v>
      </c>
      <c r="L35">
        <f>EXP(SUMPRODUCT(Organizations!$R$4:$R$16,Compute!L$4:L$16))</f>
        <v>3182.8857322949239</v>
      </c>
      <c r="M35">
        <f>EXP(SUMPRODUCT(Organizations!$R$4:$R$16,Compute!M$4:M$16))</f>
        <v>22510.337850825741</v>
      </c>
      <c r="N35">
        <f>EXP(SUMPRODUCT(Organizations!$R$4:$R$16,Compute!N$4:N$16))</f>
        <v>203.31442359094177</v>
      </c>
      <c r="O35">
        <f>EXP(SUMPRODUCT(Organizations!$R$4:$R$16,Compute!O$4:O$16))</f>
        <v>14382.612440714052</v>
      </c>
      <c r="P35">
        <f>EXP(SUMPRODUCT(Organizations!$R$4:$R$16,Compute!P$4:P$16))</f>
        <v>1692.9716136595896</v>
      </c>
      <c r="Q35">
        <f>EXP(SUMPRODUCT(Organizations!$R$4:$R$16,Compute!Q$4:Q$16))</f>
        <v>11973.211167671227</v>
      </c>
      <c r="R35">
        <f>EXP(SUMPRODUCT(Organizations!$R$4:$R$16,Compute!R$4:R$16))</f>
        <v>108.14260288849502</v>
      </c>
      <c r="S35">
        <f>EXP(SUMPRODUCT(Organizations!$R$4:$R$16,Compute!S$4:S$16))</f>
        <v>1215.2262052182512</v>
      </c>
      <c r="T35">
        <f>EXP(SUMPRODUCT(Organizations!$R$4:$R$16,Compute!T$4:T$16))</f>
        <v>143.04379528338478</v>
      </c>
      <c r="U35">
        <f>EXP(SUMPRODUCT(Organizations!$R$4:$R$16,Compute!U$4:U$16))</f>
        <v>1011.649311385012</v>
      </c>
      <c r="V35">
        <f>EXP(SUMPRODUCT(Organizations!$R$4:$R$16,Compute!V$4:V$16))</f>
        <v>9.1372638644280606</v>
      </c>
      <c r="W35">
        <f>EXP(SUMPRODUCT(Organizations!$R$4:$R$16,Compute!W$4:W$16))</f>
        <v>646.3767922093698</v>
      </c>
      <c r="X35">
        <f>EXP(SUMPRODUCT(Organizations!$R$4:$R$16,Compute!X$4:X$16))</f>
        <v>76.084756190821651</v>
      </c>
      <c r="Y35">
        <f>EXP(SUMPRODUCT(Organizations!$R$4:$R$16,Compute!Y$4:Y$16))</f>
        <v>538.09458183665663</v>
      </c>
      <c r="Z35">
        <f>EXP(SUMPRODUCT(Organizations!$R$4:$R$16,Compute!Z$4:Z$16))</f>
        <v>4.8600954134287084</v>
      </c>
      <c r="AA35">
        <f>EXP(SUMPRODUCT(Organizations!$R$4:$R$16,Compute!AA$4:AA$16))</f>
        <v>8787.9915851628302</v>
      </c>
      <c r="AB35">
        <f>EXP(SUMPRODUCT(Organizations!$R$4:$R$16,Compute!AB$4:AB$16))</f>
        <v>1034.431008697984</v>
      </c>
      <c r="AC35">
        <f>EXP(SUMPRODUCT(Organizations!$R$4:$R$16,Compute!AC$4:AC$16))</f>
        <v>7315.8113258350659</v>
      </c>
      <c r="AD35">
        <f>EXP(SUMPRODUCT(Organizations!$R$4:$R$16,Compute!AD$4:AD$16))</f>
        <v>66.076749832418898</v>
      </c>
      <c r="AE35">
        <f>EXP(SUMPRODUCT(Organizations!$R$4:$R$16,Compute!AE$4:AE$16))</f>
        <v>4674.3180704865599</v>
      </c>
      <c r="AF35">
        <f>EXP(SUMPRODUCT(Organizations!$R$4:$R$16,Compute!AF$4:AF$16))</f>
        <v>550.21212864976133</v>
      </c>
      <c r="AG35">
        <f>EXP(SUMPRODUCT(Organizations!$R$4:$R$16,Compute!AG$4:AG$16))</f>
        <v>3891.2678453580324</v>
      </c>
      <c r="AH35">
        <f>EXP(SUMPRODUCT(Organizations!$R$4:$R$16,Compute!AH$4:AH$16))</f>
        <v>35.146113055247376</v>
      </c>
    </row>
    <row r="36" spans="2:34" x14ac:dyDescent="0.2">
      <c r="B36" t="s">
        <v>99</v>
      </c>
      <c r="C36">
        <f>EXP(SUMPRODUCT(Organizations!$S$4:$S$16,Compute!C$4:C$16))</f>
        <v>1261.9046494487354</v>
      </c>
      <c r="D36">
        <f>EXP(SUMPRODUCT(Organizations!$S$4:$S$16,Compute!D$4:D$16))</f>
        <v>335.13355468249893</v>
      </c>
      <c r="E36">
        <f>EXP(SUMPRODUCT(Organizations!$S$4:$S$16,Compute!E$4:E$16))</f>
        <v>1171.6476716043501</v>
      </c>
      <c r="F36">
        <f>EXP(SUMPRODUCT(Organizations!$S$4:$S$16,Compute!F$4:F$16))</f>
        <v>63.389606134238335</v>
      </c>
      <c r="G36">
        <f>EXP(SUMPRODUCT(Organizations!$S$4:$S$16,Compute!G$4:G$16))</f>
        <v>1122.1554427437309</v>
      </c>
      <c r="H36">
        <f>EXP(SUMPRODUCT(Organizations!$S$4:$S$16,Compute!H$4:H$16))</f>
        <v>298.01930169391755</v>
      </c>
      <c r="I36">
        <f>EXP(SUMPRODUCT(Organizations!$S$4:$S$16,Compute!I$4:I$16))</f>
        <v>1041.8939436059602</v>
      </c>
      <c r="J36">
        <f>EXP(SUMPRODUCT(Organizations!$S$4:$S$16,Compute!J$4:J$16))</f>
        <v>56.369545486651049</v>
      </c>
      <c r="K36">
        <f>EXP(SUMPRODUCT(Organizations!$S$4:$S$16,Compute!K$4:K$16))</f>
        <v>2930.1256593063963</v>
      </c>
      <c r="L36">
        <f>EXP(SUMPRODUCT(Organizations!$S$4:$S$16,Compute!L$4:L$16))</f>
        <v>778.17561596174016</v>
      </c>
      <c r="M36">
        <f>EXP(SUMPRODUCT(Organizations!$S$4:$S$16,Compute!M$4:M$16))</f>
        <v>2720.5501681400806</v>
      </c>
      <c r="N36">
        <f>EXP(SUMPRODUCT(Organizations!$S$4:$S$16,Compute!N$4:N$16))</f>
        <v>147.18981465707301</v>
      </c>
      <c r="O36">
        <f>EXP(SUMPRODUCT(Organizations!$S$4:$S$16,Compute!O$4:O$16))</f>
        <v>2605.6298769880354</v>
      </c>
      <c r="P36">
        <f>EXP(SUMPRODUCT(Organizations!$S$4:$S$16,Compute!P$4:P$16))</f>
        <v>691.99681865297521</v>
      </c>
      <c r="Q36">
        <f>EXP(SUMPRODUCT(Organizations!$S$4:$S$16,Compute!Q$4:Q$16))</f>
        <v>2419.2637532236809</v>
      </c>
      <c r="R36">
        <f>EXP(SUMPRODUCT(Organizations!$S$4:$S$16,Compute!R$4:R$16))</f>
        <v>130.88932805345485</v>
      </c>
      <c r="S36">
        <f>EXP(SUMPRODUCT(Organizations!$S$4:$S$16,Compute!S$4:S$16))</f>
        <v>254.23518133995603</v>
      </c>
      <c r="T36">
        <f>EXP(SUMPRODUCT(Organizations!$S$4:$S$16,Compute!T$4:T$16))</f>
        <v>67.519158507760565</v>
      </c>
      <c r="U36">
        <f>EXP(SUMPRODUCT(Organizations!$S$4:$S$16,Compute!U$4:U$16))</f>
        <v>236.0511615414012</v>
      </c>
      <c r="V36">
        <f>EXP(SUMPRODUCT(Organizations!$S$4:$S$16,Compute!V$4:V$16))</f>
        <v>12.771066354059876</v>
      </c>
      <c r="W36">
        <f>EXP(SUMPRODUCT(Organizations!$S$4:$S$16,Compute!W$4:W$16))</f>
        <v>226.079991544687</v>
      </c>
      <c r="X36">
        <f>EXP(SUMPRODUCT(Organizations!$S$4:$S$16,Compute!X$4:X$16))</f>
        <v>60.041771969109682</v>
      </c>
      <c r="Y36">
        <f>EXP(SUMPRODUCT(Organizations!$S$4:$S$16,Compute!Y$4:Y$16))</f>
        <v>209.9097549132411</v>
      </c>
      <c r="Z36">
        <f>EXP(SUMPRODUCT(Organizations!$S$4:$S$16,Compute!Z$4:Z$16))</f>
        <v>11.356738898703806</v>
      </c>
      <c r="AA36">
        <f>EXP(SUMPRODUCT(Organizations!$S$4:$S$16,Compute!AA$4:AA$16))</f>
        <v>590.33067884174102</v>
      </c>
      <c r="AB36">
        <f>EXP(SUMPRODUCT(Organizations!$S$4:$S$16,Compute!AB$4:AB$16))</f>
        <v>156.77857984340721</v>
      </c>
      <c r="AC36">
        <f>EXP(SUMPRODUCT(Organizations!$S$4:$S$16,Compute!AC$4:AC$16))</f>
        <v>548.10762892718799</v>
      </c>
      <c r="AD36">
        <f>EXP(SUMPRODUCT(Organizations!$S$4:$S$16,Compute!AD$4:AD$16))</f>
        <v>29.654244666649614</v>
      </c>
      <c r="AE36">
        <f>EXP(SUMPRODUCT(Organizations!$S$4:$S$16,Compute!AE$4:AE$16))</f>
        <v>524.95470602335092</v>
      </c>
      <c r="AF36">
        <f>EXP(SUMPRODUCT(Organizations!$S$4:$S$16,Compute!AF$4:AF$16))</f>
        <v>139.41618865876043</v>
      </c>
      <c r="AG36">
        <f>EXP(SUMPRODUCT(Organizations!$S$4:$S$16,Compute!AG$4:AG$16))</f>
        <v>487.40763359473732</v>
      </c>
      <c r="AH36">
        <f>EXP(SUMPRODUCT(Organizations!$S$4:$S$16,Compute!AH$4:AH$16))</f>
        <v>26.370195297776299</v>
      </c>
    </row>
    <row r="37" spans="2:34" x14ac:dyDescent="0.2">
      <c r="B37" t="s">
        <v>100</v>
      </c>
      <c r="C37">
        <f>EXP(SUMPRODUCT(Organizations!$T$4:$T$16,Compute!C$4:C$16))</f>
        <v>363.02907620189836</v>
      </c>
      <c r="D37">
        <f>EXP(SUMPRODUCT(Organizations!$T$4:$T$16,Compute!D$4:D$16))</f>
        <v>138.90227937040751</v>
      </c>
      <c r="E37">
        <f>EXP(SUMPRODUCT(Organizations!$T$4:$T$16,Compute!E$4:E$16))</f>
        <v>318.83064907243062</v>
      </c>
      <c r="F37">
        <f>EXP(SUMPRODUCT(Organizations!$T$4:$T$16,Compute!F$4:F$16))</f>
        <v>38.516745121322828</v>
      </c>
      <c r="G37">
        <f>EXP(SUMPRODUCT(Organizations!$T$4:$T$16,Compute!G$4:G$16))</f>
        <v>231.31410007271379</v>
      </c>
      <c r="H37">
        <f>EXP(SUMPRODUCT(Organizations!$T$4:$T$16,Compute!H$4:H$16))</f>
        <v>88.505461013666533</v>
      </c>
      <c r="I37">
        <f>EXP(SUMPRODUCT(Organizations!$T$4:$T$16,Compute!I$4:I$16))</f>
        <v>203.15183961951436</v>
      </c>
      <c r="J37">
        <f>EXP(SUMPRODUCT(Organizations!$T$4:$T$16,Compute!J$4:J$16))</f>
        <v>24.54201831071482</v>
      </c>
      <c r="K37">
        <f>EXP(SUMPRODUCT(Organizations!$T$4:$T$16,Compute!K$4:K$16))</f>
        <v>1002.9310575763235</v>
      </c>
      <c r="L37">
        <f>EXP(SUMPRODUCT(Organizations!$T$4:$T$16,Compute!L$4:L$16))</f>
        <v>383.74174158779516</v>
      </c>
      <c r="M37">
        <f>EXP(SUMPRODUCT(Organizations!$T$4:$T$16,Compute!M$4:M$16))</f>
        <v>880.82520388565763</v>
      </c>
      <c r="N37">
        <f>EXP(SUMPRODUCT(Organizations!$T$4:$T$16,Compute!N$4:N$16))</f>
        <v>106.40921747392535</v>
      </c>
      <c r="O37">
        <f>EXP(SUMPRODUCT(Organizations!$T$4:$T$16,Compute!O$4:O$16))</f>
        <v>639.04549311973108</v>
      </c>
      <c r="P37">
        <f>EXP(SUMPRODUCT(Organizations!$T$4:$T$16,Compute!P$4:P$16))</f>
        <v>244.51175245905154</v>
      </c>
      <c r="Q37">
        <f>EXP(SUMPRODUCT(Organizations!$T$4:$T$16,Compute!Q$4:Q$16))</f>
        <v>561.24234314736123</v>
      </c>
      <c r="R37">
        <f>EXP(SUMPRODUCT(Organizations!$T$4:$T$16,Compute!R$4:R$16))</f>
        <v>67.801600458398823</v>
      </c>
      <c r="S37">
        <f>EXP(SUMPRODUCT(Organizations!$T$4:$T$16,Compute!S$4:S$16))</f>
        <v>62.848670784536381</v>
      </c>
      <c r="T37">
        <f>EXP(SUMPRODUCT(Organizations!$T$4:$T$16,Compute!T$4:T$16))</f>
        <v>24.047174729655438</v>
      </c>
      <c r="U37">
        <f>EXP(SUMPRODUCT(Organizations!$T$4:$T$16,Compute!U$4:U$16))</f>
        <v>55.196907942517186</v>
      </c>
      <c r="V37">
        <f>EXP(SUMPRODUCT(Organizations!$T$4:$T$16,Compute!V$4:V$16))</f>
        <v>6.6681331951373251</v>
      </c>
      <c r="W37">
        <f>EXP(SUMPRODUCT(Organizations!$T$4:$T$16,Compute!W$4:W$16))</f>
        <v>40.045783316833074</v>
      </c>
      <c r="X37">
        <f>EXP(SUMPRODUCT(Organizations!$T$4:$T$16,Compute!X$4:X$16))</f>
        <v>15.322328007655237</v>
      </c>
      <c r="Y37">
        <f>EXP(SUMPRODUCT(Organizations!$T$4:$T$16,Compute!Y$4:Y$16))</f>
        <v>35.170249229345472</v>
      </c>
      <c r="Z37">
        <f>EXP(SUMPRODUCT(Organizations!$T$4:$T$16,Compute!Z$4:Z$16))</f>
        <v>4.2487870264704606</v>
      </c>
      <c r="AA37">
        <f>EXP(SUMPRODUCT(Organizations!$T$4:$T$16,Compute!AA$4:AA$16))</f>
        <v>173.63040039841252</v>
      </c>
      <c r="AB37">
        <f>EXP(SUMPRODUCT(Organizations!$T$4:$T$16,Compute!AB$4:AB$16))</f>
        <v>66.434508870917583</v>
      </c>
      <c r="AC37">
        <f>EXP(SUMPRODUCT(Organizations!$T$4:$T$16,Compute!AC$4:AC$16))</f>
        <v>152.491072717669</v>
      </c>
      <c r="AD37">
        <f>EXP(SUMPRODUCT(Organizations!$T$4:$T$16,Compute!AD$4:AD$16))</f>
        <v>18.421879446756861</v>
      </c>
      <c r="AE37">
        <f>EXP(SUMPRODUCT(Organizations!$T$4:$T$16,Compute!AE$4:AE$16))</f>
        <v>110.63345182601024</v>
      </c>
      <c r="AF37">
        <f>EXP(SUMPRODUCT(Organizations!$T$4:$T$16,Compute!AF$4:AF$16))</f>
        <v>42.33060005557936</v>
      </c>
      <c r="AG37">
        <f>EXP(SUMPRODUCT(Organizations!$T$4:$T$16,Compute!AG$4:AG$16))</f>
        <v>97.163939659734268</v>
      </c>
      <c r="AH37">
        <f>EXP(SUMPRODUCT(Organizations!$T$4:$T$16,Compute!AH$4:AH$16))</f>
        <v>11.738014239676758</v>
      </c>
    </row>
    <row r="38" spans="2:34" x14ac:dyDescent="0.2">
      <c r="B38" t="s">
        <v>101</v>
      </c>
      <c r="C38">
        <f>EXP(SUMPRODUCT(Organizations!$U$4:$U$16,Compute!C$4:C$16))</f>
        <v>6357.7278628841141</v>
      </c>
      <c r="D38">
        <f>EXP(SUMPRODUCT(Organizations!$U$4:$U$16,Compute!D$4:D$16))</f>
        <v>1278.4607658080108</v>
      </c>
      <c r="E38">
        <f>EXP(SUMPRODUCT(Organizations!$U$4:$U$16,Compute!E$4:E$16))</f>
        <v>5815.1281691101176</v>
      </c>
      <c r="F38">
        <f>EXP(SUMPRODUCT(Organizations!$U$4:$U$16,Compute!F$4:F$16))</f>
        <v>170.61111685133213</v>
      </c>
      <c r="G38">
        <f>EXP(SUMPRODUCT(Organizations!$U$4:$U$16,Compute!G$4:G$16))</f>
        <v>3947.7284728797199</v>
      </c>
      <c r="H38">
        <f>EXP(SUMPRODUCT(Organizations!$U$4:$U$16,Compute!H$4:H$16))</f>
        <v>793.83957216916349</v>
      </c>
      <c r="I38">
        <f>EXP(SUMPRODUCT(Organizations!$U$4:$U$16,Compute!I$4:I$16))</f>
        <v>3610.8099531373991</v>
      </c>
      <c r="J38">
        <f>EXP(SUMPRODUCT(Organizations!$U$4:$U$16,Compute!J$4:J$16))</f>
        <v>105.9382185443645</v>
      </c>
      <c r="K38">
        <f>EXP(SUMPRODUCT(Organizations!$U$4:$U$16,Compute!K$4:K$16))</f>
        <v>8374.8002975414947</v>
      </c>
      <c r="L38">
        <f>EXP(SUMPRODUCT(Organizations!$U$4:$U$16,Compute!L$4:L$16))</f>
        <v>1684.0691883636252</v>
      </c>
      <c r="M38">
        <f>EXP(SUMPRODUCT(Organizations!$U$4:$U$16,Compute!M$4:M$16))</f>
        <v>7660.0537442338655</v>
      </c>
      <c r="N38">
        <f>EXP(SUMPRODUCT(Organizations!$U$4:$U$16,Compute!N$4:N$16))</f>
        <v>224.7397282466016</v>
      </c>
      <c r="O38">
        <f>EXP(SUMPRODUCT(Organizations!$U$4:$U$16,Compute!O$4:O$16))</f>
        <v>5200.1970361606745</v>
      </c>
      <c r="P38">
        <f>EXP(SUMPRODUCT(Organizations!$U$4:$U$16,Compute!P$4:P$16))</f>
        <v>1045.6955737307412</v>
      </c>
      <c r="Q38">
        <f>EXP(SUMPRODUCT(Organizations!$U$4:$U$16,Compute!Q$4:Q$16))</f>
        <v>4756.3867032495118</v>
      </c>
      <c r="R38">
        <f>EXP(SUMPRODUCT(Organizations!$U$4:$U$16,Compute!R$4:R$16))</f>
        <v>139.54850590032729</v>
      </c>
      <c r="S38">
        <f>EXP(SUMPRODUCT(Organizations!$U$4:$U$16,Compute!S$4:S$16))</f>
        <v>275.04605087025107</v>
      </c>
      <c r="T38">
        <f>EXP(SUMPRODUCT(Organizations!$U$4:$U$16,Compute!T$4:T$16))</f>
        <v>55.308373118778732</v>
      </c>
      <c r="U38">
        <f>EXP(SUMPRODUCT(Organizations!$U$4:$U$16,Compute!U$4:U$16))</f>
        <v>251.57227121271072</v>
      </c>
      <c r="V38">
        <f>EXP(SUMPRODUCT(Organizations!$U$4:$U$16,Compute!V$4:V$16))</f>
        <v>7.3809252199156532</v>
      </c>
      <c r="W38">
        <f>EXP(SUMPRODUCT(Organizations!$U$4:$U$16,Compute!W$4:W$16))</f>
        <v>170.78540475323999</v>
      </c>
      <c r="X38">
        <f>EXP(SUMPRODUCT(Organizations!$U$4:$U$16,Compute!X$4:X$16))</f>
        <v>34.342841351282601</v>
      </c>
      <c r="Y38">
        <f>EXP(SUMPRODUCT(Organizations!$U$4:$U$16,Compute!Y$4:Y$16))</f>
        <v>156.20974025190694</v>
      </c>
      <c r="Z38">
        <f>EXP(SUMPRODUCT(Organizations!$U$4:$U$16,Compute!Z$4:Z$16))</f>
        <v>4.5830663525190536</v>
      </c>
      <c r="AA38">
        <f>EXP(SUMPRODUCT(Organizations!$U$4:$U$16,Compute!AA$4:AA$16))</f>
        <v>362.30801291656076</v>
      </c>
      <c r="AB38">
        <f>EXP(SUMPRODUCT(Organizations!$U$4:$U$16,Compute!AB$4:AB$16))</f>
        <v>72.855678890533838</v>
      </c>
      <c r="AC38">
        <f>EXP(SUMPRODUCT(Organizations!$U$4:$U$16,Compute!AC$4:AC$16))</f>
        <v>331.38686921551334</v>
      </c>
      <c r="AD38">
        <f>EXP(SUMPRODUCT(Organizations!$U$4:$U$16,Compute!AD$4:AD$16))</f>
        <v>9.7226204173891926</v>
      </c>
      <c r="AE38">
        <f>EXP(SUMPRODUCT(Organizations!$U$4:$U$16,Compute!AE$4:AE$16))</f>
        <v>224.96931126812052</v>
      </c>
      <c r="AF38">
        <f>EXP(SUMPRODUCT(Organizations!$U$4:$U$16,Compute!AF$4:AF$16))</f>
        <v>45.23855757435156</v>
      </c>
      <c r="AG38">
        <f>EXP(SUMPRODUCT(Organizations!$U$4:$U$16,Compute!AG$4:AG$16))</f>
        <v>205.76932629939375</v>
      </c>
      <c r="AH38">
        <f>EXP(SUMPRODUCT(Organizations!$U$4:$U$16,Compute!AH$4:AH$16))</f>
        <v>6.0371041794351479</v>
      </c>
    </row>
    <row r="39" spans="2:34" x14ac:dyDescent="0.2">
      <c r="B39" t="s">
        <v>102</v>
      </c>
      <c r="C39">
        <f>EXP(SUMPRODUCT(Organizations!$V$4:$V$16,Compute!C$4:C$16))</f>
        <v>1542.653581975555</v>
      </c>
      <c r="D39">
        <f>EXP(SUMPRODUCT(Organizations!$V$4:$V$16,Compute!D$4:D$16))</f>
        <v>439.72974941690632</v>
      </c>
      <c r="E39">
        <f>EXP(SUMPRODUCT(Organizations!$V$4:$V$16,Compute!E$4:E$16))</f>
        <v>1186.0517475998706</v>
      </c>
      <c r="F39">
        <f>EXP(SUMPRODUCT(Organizations!$V$4:$V$16,Compute!F$4:F$16))</f>
        <v>74.975953547269285</v>
      </c>
      <c r="G39">
        <f>EXP(SUMPRODUCT(Organizations!$V$4:$V$16,Compute!G$4:G$16))</f>
        <v>969.4831925147663</v>
      </c>
      <c r="H39">
        <f>EXP(SUMPRODUCT(Organizations!$V$4:$V$16,Compute!H$4:H$16))</f>
        <v>276.34888758529786</v>
      </c>
      <c r="I39">
        <f>EXP(SUMPRODUCT(Organizations!$V$4:$V$16,Compute!I$4:I$16))</f>
        <v>745.37618048914499</v>
      </c>
      <c r="J39">
        <f>EXP(SUMPRODUCT(Organizations!$V$4:$V$16,Compute!J$4:J$16))</f>
        <v>47.118761889341187</v>
      </c>
      <c r="K39">
        <f>EXP(SUMPRODUCT(Organizations!$V$4:$V$16,Compute!K$4:K$16))</f>
        <v>3787.4383159424719</v>
      </c>
      <c r="L39">
        <f>EXP(SUMPRODUCT(Organizations!$V$4:$V$16,Compute!L$4:L$16))</f>
        <v>1079.6003205519173</v>
      </c>
      <c r="M39">
        <f>EXP(SUMPRODUCT(Organizations!$V$4:$V$16,Compute!M$4:M$16))</f>
        <v>2911.9290850753487</v>
      </c>
      <c r="N39">
        <f>EXP(SUMPRODUCT(Organizations!$V$4:$V$16,Compute!N$4:N$16))</f>
        <v>184.07684172074278</v>
      </c>
      <c r="O39">
        <f>EXP(SUMPRODUCT(Organizations!$V$4:$V$16,Compute!O$4:O$16))</f>
        <v>2380.2218676278544</v>
      </c>
      <c r="P39">
        <f>EXP(SUMPRODUCT(Organizations!$V$4:$V$16,Compute!P$4:P$16))</f>
        <v>678.47660527146297</v>
      </c>
      <c r="Q39">
        <f>EXP(SUMPRODUCT(Organizations!$V$4:$V$16,Compute!Q$4:Q$16))</f>
        <v>1830.0066448879406</v>
      </c>
      <c r="R39">
        <f>EXP(SUMPRODUCT(Organizations!$V$4:$V$16,Compute!R$4:R$16))</f>
        <v>115.68339532905489</v>
      </c>
      <c r="S39">
        <f>EXP(SUMPRODUCT(Organizations!$V$4:$V$16,Compute!S$4:S$16))</f>
        <v>553.30013316539464</v>
      </c>
      <c r="T39">
        <f>EXP(SUMPRODUCT(Organizations!$V$4:$V$16,Compute!T$4:T$16))</f>
        <v>157.71689234181875</v>
      </c>
      <c r="U39">
        <f>EXP(SUMPRODUCT(Organizations!$V$4:$V$16,Compute!U$4:U$16))</f>
        <v>425.39854543860628</v>
      </c>
      <c r="V39">
        <f>EXP(SUMPRODUCT(Organizations!$V$4:$V$16,Compute!V$4:V$16))</f>
        <v>26.891458695983442</v>
      </c>
      <c r="W39">
        <f>EXP(SUMPRODUCT(Organizations!$V$4:$V$16,Compute!W$4:W$16))</f>
        <v>347.72238290406551</v>
      </c>
      <c r="X39">
        <f>EXP(SUMPRODUCT(Organizations!$V$4:$V$16,Compute!X$4:X$16))</f>
        <v>99.117441587399142</v>
      </c>
      <c r="Y39">
        <f>EXP(SUMPRODUCT(Organizations!$V$4:$V$16,Compute!Y$4:Y$16))</f>
        <v>267.34241876572742</v>
      </c>
      <c r="Z39">
        <f>EXP(SUMPRODUCT(Organizations!$V$4:$V$16,Compute!Z$4:Z$16))</f>
        <v>16.899981650173306</v>
      </c>
      <c r="AA39">
        <f>EXP(SUMPRODUCT(Organizations!$V$4:$V$16,Compute!AA$4:AA$16))</f>
        <v>1358.4320867962037</v>
      </c>
      <c r="AB39">
        <f>EXP(SUMPRODUCT(Organizations!$V$4:$V$16,Compute!AB$4:AB$16))</f>
        <v>387.21784858646555</v>
      </c>
      <c r="AC39">
        <f>EXP(SUMPRODUCT(Organizations!$V$4:$V$16,Compute!AC$4:AC$16))</f>
        <v>1044.4151359484579</v>
      </c>
      <c r="AD39">
        <f>EXP(SUMPRODUCT(Organizations!$V$4:$V$16,Compute!AD$4:AD$16))</f>
        <v>66.022431884105316</v>
      </c>
      <c r="AE39">
        <f>EXP(SUMPRODUCT(Organizations!$V$4:$V$16,Compute!AE$4:AE$16))</f>
        <v>853.70888948063669</v>
      </c>
      <c r="AF39">
        <f>EXP(SUMPRODUCT(Organizations!$V$4:$V$16,Compute!AF$4:AF$16))</f>
        <v>243.34769674313958</v>
      </c>
      <c r="AG39">
        <f>EXP(SUMPRODUCT(Organizations!$V$4:$V$16,Compute!AG$4:AG$16))</f>
        <v>656.3644178710349</v>
      </c>
      <c r="AH39">
        <f>EXP(SUMPRODUCT(Organizations!$V$4:$V$16,Compute!AH$4:AH$16))</f>
        <v>41.491906406246734</v>
      </c>
    </row>
    <row r="40" spans="2:34" x14ac:dyDescent="0.2">
      <c r="B40" t="s">
        <v>103</v>
      </c>
      <c r="C40">
        <f>EXP(SUMPRODUCT(Organizations!$W$4:$W$16,Compute!C$4:C$16))</f>
        <v>1256.7079412168746</v>
      </c>
      <c r="D40">
        <f>EXP(SUMPRODUCT(Organizations!$W$4:$W$16,Compute!D$4:D$16))</f>
        <v>288.43327651336023</v>
      </c>
      <c r="E40">
        <f>EXP(SUMPRODUCT(Organizations!$W$4:$W$16,Compute!E$4:E$16))</f>
        <v>1136.5207033340455</v>
      </c>
      <c r="F40">
        <f>EXP(SUMPRODUCT(Organizations!$W$4:$W$16,Compute!F$4:F$16))</f>
        <v>44.602742207720524</v>
      </c>
      <c r="G40">
        <f>EXP(SUMPRODUCT(Organizations!$W$4:$W$16,Compute!G$4:G$16))</f>
        <v>1094.7483812935445</v>
      </c>
      <c r="H40">
        <f>EXP(SUMPRODUCT(Organizations!$W$4:$W$16,Compute!H$4:H$16))</f>
        <v>251.26113412511808</v>
      </c>
      <c r="I40">
        <f>EXP(SUMPRODUCT(Organizations!$W$4:$W$16,Compute!I$4:I$16))</f>
        <v>990.0504003155886</v>
      </c>
      <c r="J40">
        <f>EXP(SUMPRODUCT(Organizations!$W$4:$W$16,Compute!J$4:J$16))</f>
        <v>38.854516814681865</v>
      </c>
      <c r="K40">
        <f>EXP(SUMPRODUCT(Organizations!$W$4:$W$16,Compute!K$4:K$16))</f>
        <v>3857.5450368537904</v>
      </c>
      <c r="L40">
        <f>EXP(SUMPRODUCT(Organizations!$W$4:$W$16,Compute!L$4:L$16))</f>
        <v>885.36430604569296</v>
      </c>
      <c r="M40">
        <f>EXP(SUMPRODUCT(Organizations!$W$4:$W$16,Compute!M$4:M$16))</f>
        <v>3488.6226581671931</v>
      </c>
      <c r="N40">
        <f>EXP(SUMPRODUCT(Organizations!$W$4:$W$16,Compute!N$4:N$16))</f>
        <v>136.91095694585809</v>
      </c>
      <c r="O40">
        <f>EXP(SUMPRODUCT(Organizations!$W$4:$W$16,Compute!O$4:O$16))</f>
        <v>3360.3998561300186</v>
      </c>
      <c r="P40">
        <f>EXP(SUMPRODUCT(Organizations!$W$4:$W$16,Compute!P$4:P$16))</f>
        <v>771.26204833246663</v>
      </c>
      <c r="Q40">
        <f>EXP(SUMPRODUCT(Organizations!$W$4:$W$16,Compute!Q$4:Q$16))</f>
        <v>3039.02273767316</v>
      </c>
      <c r="R40">
        <f>EXP(SUMPRODUCT(Organizations!$W$4:$W$16,Compute!R$4:R$16))</f>
        <v>119.26641312753692</v>
      </c>
      <c r="S40">
        <f>EXP(SUMPRODUCT(Organizations!$W$4:$W$16,Compute!S$4:S$16))</f>
        <v>305.70463864145984</v>
      </c>
      <c r="T40">
        <f>EXP(SUMPRODUCT(Organizations!$W$4:$W$16,Compute!T$4:T$16))</f>
        <v>70.163788798301411</v>
      </c>
      <c r="U40">
        <f>EXP(SUMPRODUCT(Organizations!$W$4:$W$16,Compute!U$4:U$16))</f>
        <v>276.46809535144996</v>
      </c>
      <c r="V40">
        <f>EXP(SUMPRODUCT(Organizations!$W$4:$W$16,Compute!V$4:V$16))</f>
        <v>10.849987289669146</v>
      </c>
      <c r="W40">
        <f>EXP(SUMPRODUCT(Organizations!$W$4:$W$16,Compute!W$4:W$16))</f>
        <v>266.30663126279313</v>
      </c>
      <c r="X40">
        <f>EXP(SUMPRODUCT(Organizations!$W$4:$W$16,Compute!X$4:X$16))</f>
        <v>61.121356596175858</v>
      </c>
      <c r="Y40">
        <f>EXP(SUMPRODUCT(Organizations!$W$4:$W$16,Compute!Y$4:Y$16))</f>
        <v>240.83797829131251</v>
      </c>
      <c r="Z40">
        <f>EXP(SUMPRODUCT(Organizations!$W$4:$W$16,Compute!Z$4:Z$16))</f>
        <v>9.4516837467576806</v>
      </c>
      <c r="AA40">
        <f>EXP(SUMPRODUCT(Organizations!$W$4:$W$16,Compute!AA$4:AA$16))</f>
        <v>938.37985172008655</v>
      </c>
      <c r="AB40">
        <f>EXP(SUMPRODUCT(Organizations!$W$4:$W$16,Compute!AB$4:AB$16))</f>
        <v>215.37221686023918</v>
      </c>
      <c r="AC40">
        <f>EXP(SUMPRODUCT(Organizations!$W$4:$W$16,Compute!AC$4:AC$16))</f>
        <v>848.63642067760304</v>
      </c>
      <c r="AD40">
        <f>EXP(SUMPRODUCT(Organizations!$W$4:$W$16,Compute!AD$4:AD$16))</f>
        <v>33.304726775787138</v>
      </c>
      <c r="AE40">
        <f>EXP(SUMPRODUCT(Organizations!$W$4:$W$16,Compute!AE$4:AE$16))</f>
        <v>817.44515970378279</v>
      </c>
      <c r="AF40">
        <f>EXP(SUMPRODUCT(Organizations!$W$4:$W$16,Compute!AF$4:AF$16))</f>
        <v>187.61589550794423</v>
      </c>
      <c r="AG40">
        <f>EXP(SUMPRODUCT(Organizations!$W$4:$W$16,Compute!AG$4:AG$16))</f>
        <v>739.26750788568802</v>
      </c>
      <c r="AH40">
        <f>EXP(SUMPRODUCT(Organizations!$W$4:$W$16,Compute!AH$4:AH$16))</f>
        <v>29.012545024512271</v>
      </c>
    </row>
    <row r="41" spans="2:34" x14ac:dyDescent="0.2">
      <c r="B41" t="s">
        <v>104</v>
      </c>
      <c r="C41">
        <f>EXP(SUMPRODUCT(Organizations!$X$4:$X$16,Compute!C$4:C$16))</f>
        <v>361.53406927762171</v>
      </c>
      <c r="D41">
        <f>EXP(SUMPRODUCT(Organizations!$X$4:$X$16,Compute!D$4:D$16))</f>
        <v>119.54648824089519</v>
      </c>
      <c r="E41">
        <f>EXP(SUMPRODUCT(Organizations!$X$4:$X$16,Compute!E$4:E$16))</f>
        <v>309.27184196258315</v>
      </c>
      <c r="F41">
        <f>EXP(SUMPRODUCT(Organizations!$X$4:$X$16,Compute!F$4:F$16))</f>
        <v>27.101484897836094</v>
      </c>
      <c r="G41">
        <f>EXP(SUMPRODUCT(Organizations!$X$4:$X$16,Compute!G$4:G$16))</f>
        <v>225.66457994964918</v>
      </c>
      <c r="H41">
        <f>EXP(SUMPRODUCT(Organizations!$X$4:$X$16,Compute!H$4:H$16))</f>
        <v>74.619269235789048</v>
      </c>
      <c r="I41">
        <f>EXP(SUMPRODUCT(Organizations!$X$4:$X$16,Compute!I$4:I$16))</f>
        <v>193.043218433579</v>
      </c>
      <c r="J41">
        <f>EXP(SUMPRODUCT(Organizations!$X$4:$X$16,Compute!J$4:J$16))</f>
        <v>16.916373103375722</v>
      </c>
      <c r="K41">
        <f>EXP(SUMPRODUCT(Organizations!$X$4:$X$16,Compute!K$4:K$16))</f>
        <v>1320.3705824602362</v>
      </c>
      <c r="L41">
        <f>EXP(SUMPRODUCT(Organizations!$X$4:$X$16,Compute!L$4:L$16))</f>
        <v>436.59970034109602</v>
      </c>
      <c r="M41">
        <f>EXP(SUMPRODUCT(Organizations!$X$4:$X$16,Compute!M$4:M$16))</f>
        <v>1129.5019662368607</v>
      </c>
      <c r="N41">
        <f>EXP(SUMPRODUCT(Organizations!$X$4:$X$16,Compute!N$4:N$16))</f>
        <v>98.978233148518797</v>
      </c>
      <c r="O41">
        <f>EXP(SUMPRODUCT(Organizations!$X$4:$X$16,Compute!O$4:O$16))</f>
        <v>824.15710769421059</v>
      </c>
      <c r="P41">
        <f>EXP(SUMPRODUCT(Organizations!$X$4:$X$16,Compute!P$4:P$16))</f>
        <v>272.51951159258169</v>
      </c>
      <c r="Q41">
        <f>EXP(SUMPRODUCT(Organizations!$X$4:$X$16,Compute!Q$4:Q$16))</f>
        <v>705.01954981015797</v>
      </c>
      <c r="R41">
        <f>EXP(SUMPRODUCT(Organizations!$X$4:$X$16,Compute!R$4:R$16))</f>
        <v>61.780848074008794</v>
      </c>
      <c r="S41">
        <f>EXP(SUMPRODUCT(Organizations!$X$4:$X$16,Compute!S$4:S$16))</f>
        <v>75.572271666019034</v>
      </c>
      <c r="T41">
        <f>EXP(SUMPRODUCT(Organizations!$X$4:$X$16,Compute!T$4:T$16))</f>
        <v>24.989068676462626</v>
      </c>
      <c r="U41">
        <f>EXP(SUMPRODUCT(Organizations!$X$4:$X$16,Compute!U$4:U$16))</f>
        <v>64.647781898249903</v>
      </c>
      <c r="V41">
        <f>EXP(SUMPRODUCT(Organizations!$X$4:$X$16,Compute!V$4:V$16))</f>
        <v>5.6650837453413869</v>
      </c>
      <c r="W41">
        <f>EXP(SUMPRODUCT(Organizations!$X$4:$X$16,Compute!W$4:W$16))</f>
        <v>47.171169719712431</v>
      </c>
      <c r="X41">
        <f>EXP(SUMPRODUCT(Organizations!$X$4:$X$16,Compute!X$4:X$16))</f>
        <v>15.597832031361282</v>
      </c>
      <c r="Y41">
        <f>EXP(SUMPRODUCT(Organizations!$X$4:$X$16,Compute!Y$4:Y$16))</f>
        <v>40.352253871660572</v>
      </c>
      <c r="Z41">
        <f>EXP(SUMPRODUCT(Organizations!$X$4:$X$16,Compute!Z$4:Z$16))</f>
        <v>3.5360671438971951</v>
      </c>
      <c r="AA41">
        <f>EXP(SUMPRODUCT(Organizations!$X$4:$X$16,Compute!AA$4:AA$16))</f>
        <v>276.00000342120296</v>
      </c>
      <c r="AB41">
        <f>EXP(SUMPRODUCT(Organizations!$X$4:$X$16,Compute!AB$4:AB$16))</f>
        <v>91.263407704304612</v>
      </c>
      <c r="AC41">
        <f>EXP(SUMPRODUCT(Organizations!$X$4:$X$16,Compute!AC$4:AC$16))</f>
        <v>236.10231149255139</v>
      </c>
      <c r="AD41">
        <f>EXP(SUMPRODUCT(Organizations!$X$4:$X$16,Compute!AD$4:AD$16))</f>
        <v>20.689640507375103</v>
      </c>
      <c r="AE41">
        <f>EXP(SUMPRODUCT(Organizations!$X$4:$X$16,Compute!AE$4:AE$16))</f>
        <v>172.27539568427244</v>
      </c>
      <c r="AF41">
        <f>EXP(SUMPRODUCT(Organizations!$X$4:$X$16,Compute!AF$4:AF$16))</f>
        <v>56.965360430666969</v>
      </c>
      <c r="AG41">
        <f>EXP(SUMPRODUCT(Organizations!$X$4:$X$16,Compute!AG$4:AG$16))</f>
        <v>147.37180663102092</v>
      </c>
      <c r="AH41">
        <f>EXP(SUMPRODUCT(Organizations!$X$4:$X$16,Compute!AH$4:AH$16))</f>
        <v>12.914188263736733</v>
      </c>
    </row>
    <row r="42" spans="2:34" x14ac:dyDescent="0.2">
      <c r="B42" t="s">
        <v>105</v>
      </c>
      <c r="C42">
        <f>EXP(SUMPRODUCT(Organizations!$Y$4:$Y$16,Compute!C$4:C$16))</f>
        <v>6331.5458080550006</v>
      </c>
      <c r="D42">
        <f>EXP(SUMPRODUCT(Organizations!$Y$4:$Y$16,Compute!D$4:D$16))</f>
        <v>1100.3094808728827</v>
      </c>
      <c r="E42">
        <f>EXP(SUMPRODUCT(Organizations!$Y$4:$Y$16,Compute!E$4:E$16))</f>
        <v>5640.7858069524063</v>
      </c>
      <c r="F42">
        <f>EXP(SUMPRODUCT(Organizations!$Y$4:$Y$16,Compute!F$4:F$16))</f>
        <v>120.04686772428205</v>
      </c>
      <c r="G42">
        <f>EXP(SUMPRODUCT(Organizations!$Y$4:$Y$16,Compute!G$4:G$16))</f>
        <v>3851.3107817795271</v>
      </c>
      <c r="H42">
        <f>EXP(SUMPRODUCT(Organizations!$Y$4:$Y$16,Compute!H$4:H$16))</f>
        <v>669.28896914697214</v>
      </c>
      <c r="I42">
        <f>EXP(SUMPRODUCT(Organizations!$Y$4:$Y$16,Compute!I$4:I$16))</f>
        <v>3431.1398597775124</v>
      </c>
      <c r="J42">
        <f>EXP(SUMPRODUCT(Organizations!$Y$4:$Y$16,Compute!J$4:J$16))</f>
        <v>73.021314225856415</v>
      </c>
      <c r="K42">
        <f>EXP(SUMPRODUCT(Organizations!$Y$4:$Y$16,Compute!K$4:K$16))</f>
        <v>11025.523502657625</v>
      </c>
      <c r="L42">
        <f>EXP(SUMPRODUCT(Organizations!$Y$4:$Y$16,Compute!L$4:L$16))</f>
        <v>1916.0388962403595</v>
      </c>
      <c r="M42">
        <f>EXP(SUMPRODUCT(Organizations!$Y$4:$Y$16,Compute!M$4:M$16))</f>
        <v>9822.659169406923</v>
      </c>
      <c r="N42">
        <f>EXP(SUMPRODUCT(Organizations!$Y$4:$Y$16,Compute!N$4:N$16))</f>
        <v>209.04524765984331</v>
      </c>
      <c r="O42">
        <f>EXP(SUMPRODUCT(Organizations!$Y$4:$Y$16,Compute!O$4:O$16))</f>
        <v>6706.5324689790232</v>
      </c>
      <c r="P42">
        <f>EXP(SUMPRODUCT(Organizations!$Y$4:$Y$16,Compute!P$4:P$16))</f>
        <v>1165.4754594070096</v>
      </c>
      <c r="Q42">
        <f>EXP(SUMPRODUCT(Organizations!$Y$4:$Y$16,Compute!Q$4:Q$16))</f>
        <v>5974.862112938491</v>
      </c>
      <c r="R42">
        <f>EXP(SUMPRODUCT(Organizations!$Y$4:$Y$16,Compute!R$4:R$16))</f>
        <v>127.15665977933524</v>
      </c>
      <c r="S42">
        <f>EXP(SUMPRODUCT(Organizations!$Y$4:$Y$16,Compute!S$4:S$16))</f>
        <v>330.72863145017487</v>
      </c>
      <c r="T42">
        <f>EXP(SUMPRODUCT(Organizations!$Y$4:$Y$16,Compute!T$4:T$16))</f>
        <v>57.474724153109911</v>
      </c>
      <c r="U42">
        <f>EXP(SUMPRODUCT(Organizations!$Y$4:$Y$16,Compute!U$4:U$16))</f>
        <v>294.64674611744204</v>
      </c>
      <c r="V42">
        <f>EXP(SUMPRODUCT(Organizations!$Y$4:$Y$16,Compute!V$4:V$16))</f>
        <v>6.2706545093335304</v>
      </c>
      <c r="W42">
        <f>EXP(SUMPRODUCT(Organizations!$Y$4:$Y$16,Compute!W$4:W$16))</f>
        <v>201.17342316733996</v>
      </c>
      <c r="X42">
        <f>EXP(SUMPRODUCT(Organizations!$Y$4:$Y$16,Compute!X$4:X$16))</f>
        <v>34.960344838549645</v>
      </c>
      <c r="Y42">
        <f>EXP(SUMPRODUCT(Organizations!$Y$4:$Y$16,Compute!Y$4:Y$16))</f>
        <v>179.22577274805417</v>
      </c>
      <c r="Z42">
        <f>EXP(SUMPRODUCT(Organizations!$Y$4:$Y$16,Compute!Z$4:Z$16))</f>
        <v>3.8142722255735211</v>
      </c>
      <c r="AA42">
        <f>EXP(SUMPRODUCT(Organizations!$Y$4:$Y$16,Compute!AA$4:AA$16))</f>
        <v>575.91880554929753</v>
      </c>
      <c r="AB42">
        <f>EXP(SUMPRODUCT(Organizations!$Y$4:$Y$16,Compute!AB$4:AB$16))</f>
        <v>100.08439347508121</v>
      </c>
      <c r="AC42">
        <f>EXP(SUMPRODUCT(Organizations!$Y$4:$Y$16,Compute!AC$4:AC$16))</f>
        <v>513.08712323719385</v>
      </c>
      <c r="AD42">
        <f>EXP(SUMPRODUCT(Organizations!$Y$4:$Y$16,Compute!AD$4:AD$16))</f>
        <v>10.919489610538143</v>
      </c>
      <c r="AE42">
        <f>EXP(SUMPRODUCT(Organizations!$Y$4:$Y$16,Compute!AE$4:AE$16))</f>
        <v>350.31607959304318</v>
      </c>
      <c r="AF42">
        <f>EXP(SUMPRODUCT(Organizations!$Y$4:$Y$16,Compute!AF$4:AF$16))</f>
        <v>60.878672501755688</v>
      </c>
      <c r="AG42">
        <f>EXP(SUMPRODUCT(Organizations!$Y$4:$Y$16,Compute!AG$4:AG$16))</f>
        <v>312.09723969803713</v>
      </c>
      <c r="AH42">
        <f>EXP(SUMPRODUCT(Organizations!$Y$4:$Y$16,Compute!AH$4:AH$16))</f>
        <v>6.6420348748157894</v>
      </c>
    </row>
    <row r="43" spans="2:34" x14ac:dyDescent="0.2">
      <c r="B43" t="s">
        <v>106</v>
      </c>
      <c r="C43">
        <f>EXP(SUMPRODUCT(Organizations!$Z$4:$Z$16,Compute!C$4:C$16))</f>
        <v>1536.3007085061815</v>
      </c>
      <c r="D43">
        <f>EXP(SUMPRODUCT(Organizations!$Z$4:$Z$16,Compute!D$4:D$16))</f>
        <v>378.45417336642623</v>
      </c>
      <c r="E43">
        <f>EXP(SUMPRODUCT(Organizations!$Z$4:$Z$16,Compute!E$4:E$16))</f>
        <v>1150.4929331929497</v>
      </c>
      <c r="F43">
        <f>EXP(SUMPRODUCT(Organizations!$Z$4:$Z$16,Compute!F$4:F$16))</f>
        <v>52.755228053714475</v>
      </c>
      <c r="G43">
        <f>EXP(SUMPRODUCT(Organizations!$Z$4:$Z$16,Compute!G$4:G$16))</f>
        <v>945.80493510043846</v>
      </c>
      <c r="H43">
        <f>EXP(SUMPRODUCT(Organizations!$Z$4:$Z$16,Compute!H$4:H$16))</f>
        <v>232.99073084941017</v>
      </c>
      <c r="I43">
        <f>EXP(SUMPRODUCT(Organizations!$Z$4:$Z$16,Compute!I$4:I$16))</f>
        <v>708.28704822385998</v>
      </c>
      <c r="J43">
        <f>EXP(SUMPRODUCT(Organizations!$Z$4:$Z$16,Compute!J$4:J$16))</f>
        <v>32.478117577690007</v>
      </c>
      <c r="K43">
        <f>EXP(SUMPRODUCT(Organizations!$Z$4:$Z$16,Compute!K$4:K$16))</f>
        <v>4986.2072746437134</v>
      </c>
      <c r="L43">
        <f>EXP(SUMPRODUCT(Organizations!$Z$4:$Z$16,Compute!L$4:L$16))</f>
        <v>1228.308326560506</v>
      </c>
      <c r="M43">
        <f>EXP(SUMPRODUCT(Organizations!$Z$4:$Z$16,Compute!M$4:M$16))</f>
        <v>3734.03214692965</v>
      </c>
      <c r="N43">
        <f>EXP(SUMPRODUCT(Organizations!$Z$4:$Z$16,Compute!N$4:N$16))</f>
        <v>171.22201431039741</v>
      </c>
      <c r="O43">
        <f>EXP(SUMPRODUCT(Organizations!$Z$4:$Z$16,Compute!O$4:O$16))</f>
        <v>3069.6981532849118</v>
      </c>
      <c r="P43">
        <f>EXP(SUMPRODUCT(Organizations!$Z$4:$Z$16,Compute!P$4:P$16))</f>
        <v>756.19315323723288</v>
      </c>
      <c r="Q43">
        <f>EXP(SUMPRODUCT(Organizations!$Z$4:$Z$16,Compute!Q$4:Q$16))</f>
        <v>2298.8116928122404</v>
      </c>
      <c r="R43">
        <f>EXP(SUMPRODUCT(Organizations!$Z$4:$Z$16,Compute!R$4:R$16))</f>
        <v>105.41076056007041</v>
      </c>
      <c r="S43">
        <f>EXP(SUMPRODUCT(Organizations!$Z$4:$Z$16,Compute!S$4:S$16))</f>
        <v>665.3147545438286</v>
      </c>
      <c r="T43">
        <f>EXP(SUMPRODUCT(Organizations!$Z$4:$Z$16,Compute!T$4:T$16))</f>
        <v>163.89444075971267</v>
      </c>
      <c r="U43">
        <f>EXP(SUMPRODUCT(Organizations!$Z$4:$Z$16,Compute!U$4:U$16))</f>
        <v>498.23574200909434</v>
      </c>
      <c r="V43">
        <f>EXP(SUMPRODUCT(Organizations!$Z$4:$Z$16,Compute!V$4:V$16))</f>
        <v>22.846329113256068</v>
      </c>
      <c r="W43">
        <f>EXP(SUMPRODUCT(Organizations!$Z$4:$Z$16,Compute!W$4:W$16))</f>
        <v>409.59297535867631</v>
      </c>
      <c r="X43">
        <f>EXP(SUMPRODUCT(Organizations!$Z$4:$Z$16,Compute!X$4:X$16))</f>
        <v>100.89962859991667</v>
      </c>
      <c r="Y43">
        <f>EXP(SUMPRODUCT(Organizations!$Z$4:$Z$16,Compute!Y$4:Y$16))</f>
        <v>306.73280369299169</v>
      </c>
      <c r="Z43">
        <f>EXP(SUMPRODUCT(Organizations!$Z$4:$Z$16,Compute!Z$4:Z$16))</f>
        <v>14.06506597608554</v>
      </c>
      <c r="AA43">
        <f>EXP(SUMPRODUCT(Organizations!$Z$4:$Z$16,Compute!AA$4:AA$16))</f>
        <v>2159.3411046850983</v>
      </c>
      <c r="AB43">
        <f>EXP(SUMPRODUCT(Organizations!$Z$4:$Z$16,Compute!AB$4:AB$16))</f>
        <v>531.93469759208597</v>
      </c>
      <c r="AC43">
        <f>EXP(SUMPRODUCT(Organizations!$Z$4:$Z$16,Compute!AC$4:AC$16))</f>
        <v>1617.0705823008236</v>
      </c>
      <c r="AD43">
        <f>EXP(SUMPRODUCT(Organizations!$Z$4:$Z$16,Compute!AD$4:AD$16))</f>
        <v>74.149892526046173</v>
      </c>
      <c r="AE43">
        <f>EXP(SUMPRODUCT(Organizations!$Z$4:$Z$16,Compute!AE$4:AE$16))</f>
        <v>1329.37221344006</v>
      </c>
      <c r="AF43">
        <f>EXP(SUMPRODUCT(Organizations!$Z$4:$Z$16,Compute!AF$4:AF$16))</f>
        <v>327.47915778997964</v>
      </c>
      <c r="AG43">
        <f>EXP(SUMPRODUCT(Organizations!$Z$4:$Z$16,Compute!AG$4:AG$16))</f>
        <v>995.52993022635235</v>
      </c>
      <c r="AH43">
        <f>EXP(SUMPRODUCT(Organizations!$Z$4:$Z$16,Compute!AH$4:AH$16))</f>
        <v>45.649483789207807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Organizations</vt:lpstr>
      <vt:lpstr>Personas</vt:lpstr>
      <vt:lpstr>Betas</vt:lpstr>
      <vt:lpstr>Compute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2020-05-29T01:07:25Z</dcterms:created>
  <dcterms:modified xsi:type="dcterms:W3CDTF">2020-05-30T04:25:07Z</dcterms:modified>
</cp:coreProperties>
</file>